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DE5CA898-9D8B-4F43-BEB5-83606B5B9582}"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MICS06" sheetId="139" r:id="rId5"/>
    <sheet name="MICS11" sheetId="140" r:id="rId6"/>
    <sheet name="MICS15"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<sst xmlns="http://schemas.openxmlformats.org/spreadsheetml/2006/main" count="25000" uniqueCount="537">
  <si>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</si>
  <si>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</si>
  <si>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</si>
  <si>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</si>
  <si>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</si>
  <si>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</si>
  <si>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</si>
  <si>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</si>
  <si>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</si>
  <si>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</si>
  <si>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</si>
  <si>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</si>
  <si>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</si>
  <si>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</si>
  <si>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</si>
  <si>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</si>
  <si>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</si>
  <si>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</si>
  <si>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</si>
  <si>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</si>
  <si>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</si>
  <si>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</si>
  <si>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</si>
  <si>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</si>
  <si>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</si>
  <si>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</si>
  <si>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</si>
  <si>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</si>
  <si>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</si>
  <si>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</si>
  <si>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</si>
  <si>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</si>
  <si>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</si>
  <si>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</si>
  <si>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</si>
  <si>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</si>
  <si>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</si>
  <si>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</si>
  <si>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</si>
  <si>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</si>
  <si>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</si>
  <si>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</si>
  <si>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</si>
  <si>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</si>
  <si>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</si>
  <si>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</si>
  <si>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</si>
  <si>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</si>
  <si>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</si>
  <si>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</si>
  <si>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</si>
  <si>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</si>
  <si>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</si>
  <si>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</si>
  <si>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</si>
  <si>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</si>
  <si>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</si>
  <si>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</si>
  <si>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</si>
  <si>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</si>
  <si>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</si>
  <si>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</si>
  <si>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</si>
  <si>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</si>
  <si>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</si>
  <si>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</si>
  <si>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</si>
  <si>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</si>
  <si>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</si>
  <si>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</si>
  <si>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</si>
  <si>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</si>
  <si>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</si>
  <si>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</si>
  <si>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</si>
  <si>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</si>
  <si>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</si>
  <si>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</si>
  <si>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</si>
  <si>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</si>
  <si>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</si>
  <si>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</si>
  <si>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</si>
  <si>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</si>
  <si>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</si>
  <si>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</si>
  <si>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</si>
  <si>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</si>
  <si>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</si>
  <si>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</si>
  <si>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</si>
  <si>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</si>
  <si>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</si>
  <si>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</si>
  <si>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</si>
  <si>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</si>
  <si>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</si>
  <si>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</si>
  <si>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</si>
  <si>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</si>
  <si>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</si>
  <si>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</si>
  <si>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</si>
  <si>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</si>
  <si>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</si>
  <si>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</si>
  <si>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</si>
  <si>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</si>
  <si>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</si>
  <si>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</si>
  <si>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</si>
  <si>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</si>
  <si>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</si>
  <si>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</si>
  <si>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</si>
  <si>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</si>
  <si>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</si>
  <si>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</si>
  <si>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</si>
  <si>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</si>
  <si>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</si>
  <si>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</si>
  <si>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</si>
  <si>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</si>
  <si>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</si>
  <si>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</si>
  <si>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</si>
  <si>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</si>
  <si>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</si>
  <si>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</si>
  <si>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</si>
  <si>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</si>
  <si>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</si>
  <si>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</si>
  <si>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</si>
  <si>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</si>
  <si>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</si>
  <si>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</si>
  <si>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</si>
  <si>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</si>
  <si>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</si>
  <si>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</si>
  <si>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</si>
  <si>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</si>
  <si>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</si>
  <si>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</si>
  <si>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</si>
  <si>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Akmola oblysy</t>
  </si>
  <si>
    <t>Aktobe oblysy</t>
  </si>
  <si>
    <t>Almati city</t>
  </si>
  <si>
    <t>Almaty oblysy</t>
  </si>
  <si>
    <t>Astana city</t>
  </si>
  <si>
    <t>Atyrau oblysy</t>
  </si>
  <si>
    <t>Batys-Kazakhstan oblysy</t>
  </si>
  <si>
    <t>Karagandy oblysy</t>
  </si>
  <si>
    <t>Kostanai oblysy</t>
  </si>
  <si>
    <t>Kyzylorda oblysy</t>
  </si>
  <si>
    <t>Mangystau oblysy</t>
  </si>
  <si>
    <t>Ontustik-Kazakhstan oblysy</t>
  </si>
  <si>
    <t>Pavlodar oblysy</t>
  </si>
  <si>
    <t>Shygys-Kazakhstan oblysy</t>
  </si>
  <si>
    <t>Soltustik-Kazakhstan oblysy</t>
  </si>
  <si>
    <t>Zhambyl oblysy</t>
  </si>
  <si>
    <t>Improved Water source on premises</t>
  </si>
  <si>
    <t>Main source of drinking water</t>
  </si>
  <si>
    <t>Piped into dwelling</t>
  </si>
  <si>
    <t>Piped into yard or plot</t>
  </si>
  <si>
    <t>Public tap/standpipe</t>
  </si>
  <si>
    <t>Tubewell/borehole</t>
  </si>
  <si>
    <t>Protected well</t>
  </si>
  <si>
    <t>Unprotected well</t>
  </si>
  <si>
    <t>Protected spring</t>
  </si>
  <si>
    <t>Unprotected spring</t>
  </si>
  <si>
    <t>Tanker-truck</t>
  </si>
  <si>
    <t>Cart with small tank/drum</t>
  </si>
  <si>
    <t>Bottled water</t>
  </si>
  <si>
    <t>Shared among Improved Sanitation</t>
  </si>
  <si>
    <t>Kind of toilet facility</t>
  </si>
  <si>
    <t>Flush to piped sewer system</t>
  </si>
  <si>
    <t>Flush to septic tank</t>
  </si>
  <si>
    <t>Flush to pit (latrine)</t>
  </si>
  <si>
    <t>Ventilated Improved Pit latrine (VIP)</t>
  </si>
  <si>
    <t>Pit latrine with slab</t>
  </si>
  <si>
    <t>Pit latrine without slab/open pit</t>
  </si>
  <si>
    <t>Composting toilet</t>
  </si>
  <si>
    <t>Bucket</t>
  </si>
  <si>
    <t>Hanging toilet/hanging latrine</t>
  </si>
  <si>
    <t>No facilities or bush or field</t>
  </si>
  <si>
    <t>Total</t>
  </si>
  <si>
    <t>Kazakhstan</t>
  </si>
  <si>
    <t>Count</t>
  </si>
  <si>
    <t>W_text_t</t>
  </si>
  <si>
    <t/>
  </si>
  <si>
    <t>W_text_i</t>
  </si>
  <si>
    <t>S_text_s</t>
  </si>
  <si>
    <t>S_text_i</t>
  </si>
  <si>
    <t>Urban/Rural</t>
  </si>
  <si>
    <t>Urban</t>
  </si>
  <si>
    <t>Rural</t>
  </si>
  <si>
    <t>Missing</t>
  </si>
  <si>
    <t>2006</t>
  </si>
  <si>
    <t>Component Matrix</t>
  </si>
  <si>
    <t>Component</t>
  </si>
  <si>
    <t>1</t>
  </si>
  <si>
    <t>Household has: vacuum cleaner</t>
  </si>
  <si>
    <t>Household cooks on closed owen</t>
  </si>
  <si>
    <t>Has wood floor</t>
  </si>
  <si>
    <t>Has felt roof</t>
  </si>
  <si>
    <t>Household has: computer</t>
  </si>
  <si>
    <t>Has slate roof</t>
  </si>
  <si>
    <t>Household has: refrigerator</t>
  </si>
  <si>
    <t>Household fuel type: LPG</t>
  </si>
  <si>
    <t>Household has: non-mobile phone</t>
  </si>
  <si>
    <t>Household fuel type: coal/lignite</t>
  </si>
  <si>
    <t>Household has: mobile telephone</t>
  </si>
  <si>
    <t>Household has: fan</t>
  </si>
  <si>
    <t>Household member owns: car/truck</t>
  </si>
  <si>
    <t>Household has: AC</t>
  </si>
  <si>
    <t>Has uncovered adobe wall</t>
  </si>
  <si>
    <t>Household member owns: bicycle</t>
  </si>
  <si>
    <t>Household fuel type: natural gas</t>
  </si>
  <si>
    <t>Household fuel type: wood</t>
  </si>
  <si>
    <t>Has cement wall</t>
  </si>
  <si>
    <t>Has carton wall</t>
  </si>
  <si>
    <t>Persons per sleeping rooms</t>
  </si>
  <si>
    <t>Household fuel type: animal dung</t>
  </si>
  <si>
    <t>Household fuel type: electricity</t>
  </si>
  <si>
    <t>Has monolith wall</t>
  </si>
  <si>
    <t>Household has: television</t>
  </si>
  <si>
    <t>Household cooks at open sky</t>
  </si>
  <si>
    <t>Household member owns: motorcycle/scooter</t>
  </si>
  <si>
    <t>Has metal roof</t>
  </si>
  <si>
    <t>Has covered adobe wall</t>
  </si>
  <si>
    <t>Household member owns: watch</t>
  </si>
  <si>
    <t>Household has: radio</t>
  </si>
  <si>
    <t>Has cement block wall</t>
  </si>
  <si>
    <t>Household member owns: animal drawn cart</t>
  </si>
  <si>
    <t>Has plywood wall</t>
  </si>
  <si>
    <t>Household has: electricity</t>
  </si>
  <si>
    <t>Has parpaing brick wall</t>
  </si>
  <si>
    <t>Has plank wall</t>
  </si>
  <si>
    <t>Has stone with mud wall</t>
  </si>
  <si>
    <t>Has cement floor</t>
  </si>
  <si>
    <t>Has parquet/polished wood floor</t>
  </si>
  <si>
    <t>Household fuel type: charcoal</t>
  </si>
  <si>
    <t>Household member owns: boat with motor</t>
  </si>
  <si>
    <t>Has tapis floor</t>
  </si>
  <si>
    <t>Has laminate floor</t>
  </si>
  <si>
    <t>Has tile roof</t>
  </si>
  <si>
    <t>Has stone with lime/cement wall</t>
  </si>
  <si>
    <t>Has cement roof</t>
  </si>
  <si>
    <t>Household cooks in other house</t>
  </si>
  <si>
    <t>Household cooks on open owen</t>
  </si>
  <si>
    <t>Household fuel type: kerosene</t>
  </si>
  <si>
    <t>Household cooks in owm house</t>
  </si>
  <si>
    <t>Has wood roof</t>
  </si>
  <si>
    <t>Has carpet floor</t>
  </si>
  <si>
    <t>Household cooks outside house</t>
  </si>
  <si>
    <t>Has calamine/cement fibre roof</t>
  </si>
  <si>
    <t>Has ceramic tile floor</t>
  </si>
  <si>
    <t>Has shingle roof</t>
  </si>
  <si>
    <t>Has ceramic tile roof</t>
  </si>
  <si>
    <t>Communalities</t>
  </si>
  <si>
    <t>Extraction</t>
  </si>
  <si>
    <t>Total Variance Explained</t>
  </si>
  <si>
    <t>Extraction Sums of Squared Loadings</t>
  </si>
  <si>
    <t>% of Variance</t>
  </si>
  <si>
    <t>Cumulative %</t>
  </si>
  <si>
    <t>Component Score Coefficient Matrix</t>
  </si>
  <si>
    <t>Component Score Covariance Matrix</t>
  </si>
  <si>
    <t>Akmola</t>
  </si>
  <si>
    <t>Aktubinsk</t>
  </si>
  <si>
    <t>Almaty</t>
  </si>
  <si>
    <t>Almaty city</t>
  </si>
  <si>
    <t>Atyrau</t>
  </si>
  <si>
    <t>East Kazakhstan</t>
  </si>
  <si>
    <t>Karagandy</t>
  </si>
  <si>
    <t>Kostanay</t>
  </si>
  <si>
    <t>Kyzylorda</t>
  </si>
  <si>
    <t>Mangistau</t>
  </si>
  <si>
    <t>North Kazakhstan</t>
  </si>
  <si>
    <t>Pavlodar</t>
  </si>
  <si>
    <t>South Kazakhstan</t>
  </si>
  <si>
    <t>Western Kazakhstan</t>
  </si>
  <si>
    <t>Zhambul</t>
  </si>
  <si>
    <t>Piped into compound, yard or plot</t>
  </si>
  <si>
    <t>Piped to neighbour</t>
  </si>
  <si>
    <t>Public tap / standpipe</t>
  </si>
  <si>
    <t>Tube well, Borehole</t>
  </si>
  <si>
    <t>Rainwater collection</t>
  </si>
  <si>
    <t>Cart with small tank / drum</t>
  </si>
  <si>
    <t>Surface water (river, stream, dam, lake, pond, canal, irrigation channel)</t>
  </si>
  <si>
    <t>Flush to unknown place / Not sure / DK where</t>
  </si>
  <si>
    <t>Pit latrine without slab / Open pit</t>
  </si>
  <si>
    <t>Hanging toilet, Hanging latrine</t>
  </si>
  <si>
    <t>No facility, Bush, Field</t>
  </si>
  <si>
    <t>MICS11</t>
  </si>
  <si>
    <t>2011</t>
  </si>
  <si>
    <t>Household has: microwave oven</t>
  </si>
  <si>
    <t>Household has:  vacuum cleaner</t>
  </si>
  <si>
    <t>Household has:vacuum cleaner</t>
  </si>
  <si>
    <t>Household has: washing machine</t>
  </si>
  <si>
    <t>Household member owns:personal computer/laptop</t>
  </si>
  <si>
    <t>Has vinyl/asphalt strip floor</t>
  </si>
  <si>
    <t>Household has: non-mobile telephone</t>
  </si>
  <si>
    <t>Household has: dvd player</t>
  </si>
  <si>
    <t>Household member owns: mobile phone</t>
  </si>
  <si>
    <t>Household owns bank account</t>
  </si>
  <si>
    <t>Has brick wall</t>
  </si>
  <si>
    <t>Household has: dishwasher</t>
  </si>
  <si>
    <t>Household fuel type: no food cooked</t>
  </si>
  <si>
    <t>Has wood plank/shingle wall</t>
  </si>
  <si>
    <t>Has earth/sand floor</t>
  </si>
  <si>
    <t>Has reused wood wall</t>
  </si>
  <si>
    <t>Has wood plank roof</t>
  </si>
  <si>
    <t>Aktobe</t>
  </si>
  <si>
    <t>Almaty City</t>
  </si>
  <si>
    <t>Almaty oblast</t>
  </si>
  <si>
    <t>Astana City</t>
  </si>
  <si>
    <t>Karaganda</t>
  </si>
  <si>
    <t>Kostanai</t>
  </si>
  <si>
    <t>South Kasakhstan</t>
  </si>
  <si>
    <t>West Kazakhstan</t>
  </si>
  <si>
    <t>Zhambyl</t>
  </si>
  <si>
    <t>Flush to somewhere else</t>
  </si>
  <si>
    <t>Place where household members most often wash their hands</t>
  </si>
  <si>
    <t>Observed</t>
  </si>
  <si>
    <t>Not in dwelling/plot/yard</t>
  </si>
  <si>
    <t>No permission to see</t>
  </si>
  <si>
    <t>Other reason</t>
  </si>
  <si>
    <t>MICS15</t>
  </si>
  <si>
    <t>2015</t>
  </si>
  <si>
    <t>Wood planks floor</t>
  </si>
  <si>
    <t>Microwave</t>
  </si>
  <si>
    <t>Vacuum cleaner</t>
  </si>
  <si>
    <t>Washing machine</t>
  </si>
  <si>
    <t>Calamine/cement fibre roof</t>
  </si>
  <si>
    <t>Personal computer / laptop</t>
  </si>
  <si>
    <t>Cement roof</t>
  </si>
  <si>
    <t>Non-mobile telephone</t>
  </si>
  <si>
    <t>Vinyl/asphalt strip floor</t>
  </si>
  <si>
    <t>Car/truck</t>
  </si>
  <si>
    <t>LPG fuel</t>
  </si>
  <si>
    <t>Air conditioner</t>
  </si>
  <si>
    <t>Tablet</t>
  </si>
  <si>
    <t>Sofa</t>
  </si>
  <si>
    <t>Bicycle</t>
  </si>
  <si>
    <t>Cement blocks walls</t>
  </si>
  <si>
    <t>Refrigerator</t>
  </si>
  <si>
    <t>Bed</t>
  </si>
  <si>
    <t>Covered adobe walls</t>
  </si>
  <si>
    <t>Wardrobe</t>
  </si>
  <si>
    <t>goose10</t>
  </si>
  <si>
    <t>Owns dwelling</t>
  </si>
  <si>
    <t>Tractor</t>
  </si>
  <si>
    <t>Natural gas fuel</t>
  </si>
  <si>
    <t>Mobile telephone</t>
  </si>
  <si>
    <t>chicken10</t>
  </si>
  <si>
    <t>Rents dwelling</t>
  </si>
  <si>
    <t>Up to 20 acres of agricultural land</t>
  </si>
  <si>
    <t>chicken30</t>
  </si>
  <si>
    <t>More than 100 acres of agricultural land</t>
  </si>
  <si>
    <t>Dishwasher</t>
  </si>
  <si>
    <t>Metal/tin roof</t>
  </si>
  <si>
    <t>Electricity fuel</t>
  </si>
  <si>
    <t>Table</t>
  </si>
  <si>
    <t>Laminated flooring board</t>
  </si>
  <si>
    <t>Television</t>
  </si>
  <si>
    <t>Brick walls</t>
  </si>
  <si>
    <t>Animal drawn cart</t>
  </si>
  <si>
    <t>cattle10</t>
  </si>
  <si>
    <t>Wood fuel</t>
  </si>
  <si>
    <t>Parquet/polished wood floor</t>
  </si>
  <si>
    <t>sheep30</t>
  </si>
  <si>
    <t>20-100 acres of agricultural land</t>
  </si>
  <si>
    <t>Wood planks/shingles walls</t>
  </si>
  <si>
    <t>Ceramic tiles roof</t>
  </si>
  <si>
    <t>Motorcycle/scooter</t>
  </si>
  <si>
    <t>Radio</t>
  </si>
  <si>
    <t>horse1</t>
  </si>
  <si>
    <t>Plywood / fibreboard floor</t>
  </si>
  <si>
    <t>horse10</t>
  </si>
  <si>
    <t>pig10</t>
  </si>
  <si>
    <t>Uncovered adobe walls</t>
  </si>
  <si>
    <t>Cement walls</t>
  </si>
  <si>
    <t>cattle5</t>
  </si>
  <si>
    <t>sheep10</t>
  </si>
  <si>
    <t>Wood walls</t>
  </si>
  <si>
    <t>Electricity</t>
  </si>
  <si>
    <t>horse5</t>
  </si>
  <si>
    <t>Animal dung fuel</t>
  </si>
  <si>
    <t>Wood planks roof</t>
  </si>
  <si>
    <t>pig1</t>
  </si>
  <si>
    <t>Boat with motor</t>
  </si>
  <si>
    <t>pig5</t>
  </si>
  <si>
    <t>Slag stone / concrete block walls</t>
  </si>
  <si>
    <t>Other dwelling arrangement</t>
  </si>
  <si>
    <t>goose5</t>
  </si>
  <si>
    <t>Coal/lignite fuel</t>
  </si>
  <si>
    <t>rabbit10</t>
  </si>
  <si>
    <t>Stone with mud walls</t>
  </si>
  <si>
    <t>cattle1</t>
  </si>
  <si>
    <t>Roofing shingles roof</t>
  </si>
  <si>
    <t>Cement floor</t>
  </si>
  <si>
    <t>Stone with lime/cement walls</t>
  </si>
  <si>
    <t>Plastic panels / siding</t>
  </si>
  <si>
    <t>goat30</t>
  </si>
  <si>
    <t>chicken1</t>
  </si>
  <si>
    <t>Charcoal fuel</t>
  </si>
  <si>
    <t>goat10</t>
  </si>
  <si>
    <t>goose1</t>
  </si>
  <si>
    <t>rabbit5</t>
  </si>
  <si>
    <t>Reused wood walls</t>
  </si>
  <si>
    <t>Plywood walls</t>
  </si>
  <si>
    <t>Wood roof</t>
  </si>
  <si>
    <t>No food cooked</t>
  </si>
  <si>
    <t>rabbit1</t>
  </si>
  <si>
    <t>Carpet floor</t>
  </si>
  <si>
    <t>camel1</t>
  </si>
  <si>
    <t>sheep1</t>
  </si>
  <si>
    <t>Biogas fuel</t>
  </si>
  <si>
    <t>Cardboard roof</t>
  </si>
  <si>
    <t>Ceramic tiles floor</t>
  </si>
  <si>
    <t>camel10</t>
  </si>
  <si>
    <t>camel5</t>
  </si>
  <si>
    <t>goat1</t>
  </si>
  <si>
    <t>% Improved
&lt; = 30min</t>
  </si>
  <si>
    <t>iso3</t>
  </si>
  <si>
    <t>KAZ</t>
  </si>
  <si>
    <t>year</t>
  </si>
  <si>
    <t>data_source</t>
  </si>
  <si>
    <t>KAZ_2006_MICS</t>
  </si>
  <si>
    <t>KAZ_2011_MICS</t>
  </si>
  <si>
    <t>KAZ_2015_MICS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</si>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</sst>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5715">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328">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76" xfId="40291" applyNumberFormat="true" applyFont="true" applyFill="true" applyBorder="true" applyAlignment="true">
      <alignment horizontal="center" vertical="center"/>
    </xf>
    <xf numFmtId="168" fontId="115" fillId="28" borderId="77"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91" xfId="40293" applyNumberFormat="true" applyFont="true" applyFill="true" applyBorder="true" applyAlignment="true">
      <alignment horizontal="center" vertical="center"/>
    </xf>
    <xf numFmtId="168" fontId="115" fillId="28" borderId="92" xfId="4030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76" xfId="40292" applyNumberFormat="true" applyFont="true" applyFill="true" applyBorder="true" applyAlignment="true">
      <alignment horizontal="center" vertical="center"/>
    </xf>
    <xf numFmtId="168" fontId="115" fillId="28" borderId="77"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15" borderId="10" xfId="19344" applyFill="true"/>
    <xf numFmtId="0" fontId="24" fillId="27" borderId="10" xfId="19344" applyFill="true" applyAlignment="true">
      <alignment horizontal="center" vertical="center"/>
    </xf>
    <xf numFmtId="0" fontId="151" fillId="3" borderId="57" xfId="45113" applyFont="true" applyBorder="true" applyAlignment="true">
      <alignment horizontal="center" wrapText="true"/>
    </xf>
    <xf numFmtId="0" fontId="151" fillId="26" borderId="58" xfId="45114" applyFont="true" applyFill="true" applyBorder="true" applyAlignment="true">
      <alignment horizontal="left" vertical="top" wrapText="true"/>
    </xf>
    <xf numFmtId="0" fontId="151" fillId="26" borderId="58" xfId="45115" applyFont="true" applyFill="true" applyBorder="true" applyAlignment="true">
      <alignment horizontal="left" vertical="top" wrapText="true"/>
    </xf>
    <xf numFmtId="168" fontId="150" fillId="3" borderId="58" xfId="45116" applyNumberFormat="true" applyFont="true" applyBorder="true" applyAlignment="true">
      <alignment horizontal="right" vertical="top"/>
    </xf>
    <xf numFmtId="0" fontId="151" fillId="26" borderId="59" xfId="45117" applyFont="true" applyFill="true" applyBorder="true" applyAlignment="true">
      <alignment horizontal="left" vertical="top" wrapText="true"/>
    </xf>
    <xf numFmtId="0" fontId="151" fillId="26" borderId="59" xfId="45118" applyFont="true" applyFill="true" applyBorder="true" applyAlignment="true">
      <alignment horizontal="left" vertical="top" wrapText="true"/>
    </xf>
    <xf numFmtId="168" fontId="150" fillId="3" borderId="59" xfId="45119" applyNumberFormat="true" applyFont="true" applyBorder="true" applyAlignment="true">
      <alignment horizontal="right" vertical="top"/>
    </xf>
    <xf numFmtId="0" fontId="151" fillId="26" borderId="60" xfId="45121" applyFont="true" applyFill="true" applyBorder="true" applyAlignment="true">
      <alignment horizontal="left" vertical="top" wrapText="true"/>
    </xf>
    <xf numFmtId="168" fontId="150" fillId="3" borderId="60" xfId="45122"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26" applyFont="true" applyAlignment="true">
      <alignment horizontal="center" wrapText="true"/>
    </xf>
    <xf numFmtId="0" fontId="151" fillId="3" borderId="10" xfId="45127" applyFont="true" applyAlignment="true">
      <alignment horizontal="center" wrapText="true"/>
    </xf>
    <xf numFmtId="0" fontId="151" fillId="3" borderId="10" xfId="45128" applyFont="true" applyAlignment="true">
      <alignment horizontal="center" wrapText="true"/>
    </xf>
    <xf numFmtId="0" fontId="151" fillId="3" borderId="57" xfId="45129" applyFont="true" applyBorder="true" applyAlignment="true">
      <alignment horizontal="center"/>
    </xf>
    <xf numFmtId="0" fontId="151" fillId="3" borderId="57" xfId="45130" applyFont="true" applyBorder="true" applyAlignment="true">
      <alignment horizontal="center"/>
    </xf>
    <xf numFmtId="0" fontId="151" fillId="3" borderId="57" xfId="45131" applyFont="true" applyBorder="true" applyAlignment="true">
      <alignment horizontal="center"/>
    </xf>
    <xf numFmtId="0" fontId="24" fillId="15" borderId="10" xfId="19344" applyFill="true" applyAlignment="true">
      <alignment vertical="center"/>
    </xf>
    <xf numFmtId="0" fontId="24" fillId="15" borderId="10" xfId="19344" applyFill="true" applyAlignment="true">
      <alignment vertical="center" wrapText="true"/>
    </xf>
    <xf numFmtId="0" fontId="151" fillId="15" borderId="10" xfId="19405" applyFont="true" applyFill="true" applyAlignment="true">
      <alignment horizontal="left" vertical="center" wrapText="true"/>
    </xf>
    <xf numFmtId="0" fontId="151" fillId="3" borderId="57" xfId="45358" applyFont="true" applyBorder="true" applyAlignment="true">
      <alignment horizontal="center" wrapText="true"/>
    </xf>
    <xf numFmtId="0" fontId="151" fillId="26" borderId="58" xfId="45359" applyFont="true" applyFill="true" applyBorder="true" applyAlignment="true">
      <alignment horizontal="left" vertical="top" wrapText="true"/>
    </xf>
    <xf numFmtId="0" fontId="151" fillId="26" borderId="58" xfId="45360" applyFont="true" applyFill="true" applyBorder="true" applyAlignment="true">
      <alignment horizontal="left" vertical="top" wrapText="true"/>
    </xf>
    <xf numFmtId="168" fontId="150" fillId="3" borderId="58" xfId="45361" applyNumberFormat="true" applyFont="true" applyBorder="true" applyAlignment="true">
      <alignment horizontal="right" vertical="top"/>
    </xf>
    <xf numFmtId="0" fontId="151" fillId="26" borderId="59" xfId="45362" applyFont="true" applyFill="true" applyBorder="true" applyAlignment="true">
      <alignment horizontal="left" vertical="top" wrapText="true"/>
    </xf>
    <xf numFmtId="0" fontId="151" fillId="26" borderId="59" xfId="45363" applyFont="true" applyFill="true" applyBorder="true" applyAlignment="true">
      <alignment horizontal="left" vertical="top" wrapText="true"/>
    </xf>
    <xf numFmtId="168" fontId="150" fillId="3" borderId="59" xfId="45364" applyNumberFormat="true" applyFont="true" applyBorder="true" applyAlignment="true">
      <alignment horizontal="right" vertical="top"/>
    </xf>
    <xf numFmtId="0" fontId="151" fillId="26" borderId="60" xfId="45366" applyFont="true" applyFill="true" applyBorder="true" applyAlignment="true">
      <alignment horizontal="left" vertical="top" wrapText="true"/>
    </xf>
    <xf numFmtId="168" fontId="150" fillId="3" borderId="60" xfId="45367" applyNumberFormat="true" applyFont="true" applyBorder="true" applyAlignment="true">
      <alignment horizontal="right" vertical="top"/>
    </xf>
    <xf numFmtId="0" fontId="151" fillId="3" borderId="10" xfId="45374" applyFont="true" applyAlignment="true">
      <alignment horizontal="center" wrapText="true"/>
    </xf>
    <xf numFmtId="0" fontId="151" fillId="3" borderId="10" xfId="45375" applyFont="true" applyAlignment="true">
      <alignment horizontal="center" wrapText="true"/>
    </xf>
    <xf numFmtId="0" fontId="151" fillId="3" borderId="10" xfId="45376" applyFont="true" applyAlignment="true">
      <alignment horizontal="center" wrapText="true"/>
    </xf>
    <xf numFmtId="0" fontId="151" fillId="3" borderId="57" xfId="45377" applyFont="true" applyBorder="true" applyAlignment="true">
      <alignment horizontal="center"/>
    </xf>
    <xf numFmtId="0" fontId="151" fillId="3" borderId="57" xfId="45378" applyFont="true" applyBorder="true" applyAlignment="true">
      <alignment horizontal="center"/>
    </xf>
    <xf numFmtId="0" fontId="151" fillId="3" borderId="57" xfId="45379" applyFont="true" applyBorder="true" applyAlignment="true">
      <alignment horizontal="center"/>
    </xf>
    <xf numFmtId="0" fontId="151" fillId="3" borderId="57" xfId="45651" applyFont="true" applyBorder="true" applyAlignment="true">
      <alignment horizontal="center" wrapText="true"/>
    </xf>
    <xf numFmtId="0" fontId="151" fillId="26" borderId="58" xfId="45652" applyFont="true" applyFill="true" applyBorder="true" applyAlignment="true">
      <alignment horizontal="left" vertical="top" wrapText="true"/>
    </xf>
    <xf numFmtId="0" fontId="151" fillId="26" borderId="58" xfId="45653" applyFont="true" applyFill="true" applyBorder="true" applyAlignment="true">
      <alignment horizontal="left" vertical="top" wrapText="true"/>
    </xf>
    <xf numFmtId="168" fontId="150" fillId="3" borderId="58" xfId="45654" applyNumberFormat="true" applyFont="true" applyBorder="true" applyAlignment="true">
      <alignment horizontal="right" vertical="top"/>
    </xf>
    <xf numFmtId="0" fontId="151" fillId="26" borderId="59" xfId="45655" applyFont="true" applyFill="true" applyBorder="true" applyAlignment="true">
      <alignment horizontal="left" vertical="top" wrapText="true"/>
    </xf>
    <xf numFmtId="0" fontId="151" fillId="26" borderId="59" xfId="45656" applyFont="true" applyFill="true" applyBorder="true" applyAlignment="true">
      <alignment horizontal="left" vertical="top" wrapText="true"/>
    </xf>
    <xf numFmtId="168" fontId="150" fillId="3" borderId="59" xfId="45657" applyNumberFormat="true" applyFont="true" applyBorder="true" applyAlignment="true">
      <alignment horizontal="right" vertical="top"/>
    </xf>
    <xf numFmtId="0" fontId="151" fillId="26" borderId="60" xfId="45659" applyFont="true" applyFill="true" applyBorder="true" applyAlignment="true">
      <alignment horizontal="left" vertical="top" wrapText="true"/>
    </xf>
    <xf numFmtId="168" fontId="150" fillId="3" borderId="60" xfId="45660" applyNumberFormat="true" applyFont="true" applyBorder="true" applyAlignment="true">
      <alignment horizontal="right" vertical="top"/>
    </xf>
    <xf numFmtId="0" fontId="151" fillId="3" borderId="10" xfId="45664" applyFont="true" applyAlignment="true">
      <alignment horizontal="center" wrapText="true"/>
    </xf>
    <xf numFmtId="0" fontId="151" fillId="3" borderId="10" xfId="45665" applyFont="true" applyAlignment="true">
      <alignment horizontal="center" wrapText="true"/>
    </xf>
    <xf numFmtId="0" fontId="151" fillId="3" borderId="10" xfId="45666" applyFont="true" applyAlignment="true">
      <alignment horizontal="center" wrapText="true"/>
    </xf>
    <xf numFmtId="0" fontId="151" fillId="3" borderId="57" xfId="45667" applyFont="true" applyBorder="true" applyAlignment="true">
      <alignment horizontal="center"/>
    </xf>
    <xf numFmtId="0" fontId="151" fillId="3" borderId="57" xfId="45668" applyFont="true" applyBorder="true" applyAlignment="true">
      <alignment horizontal="center"/>
    </xf>
    <xf numFmtId="0" fontId="151" fillId="3" borderId="57" xfId="45669"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41" applyFont="true" applyBorder="true" applyAlignment="true">
      <alignment horizontal="right" vertical="top" wrapText="true"/>
    </xf>
    <xf numFmtId="0" fontId="151" fillId="3" borderId="57" xfId="45142" applyFont="true" applyBorder="true" applyAlignment="true">
      <alignment horizontal="right" vertical="top" wrapText="true"/>
    </xf>
    <xf numFmtId="0" fontId="151" fillId="3" borderId="57" xfId="45143" applyFont="true" applyBorder="true" applyAlignment="true">
      <alignment horizontal="right" vertical="top" wrapText="true"/>
    </xf>
    <xf numFmtId="0" fontId="151" fillId="3" borderId="117" xfId="45147" applyFont="true" applyBorder="true" applyAlignment="true">
      <alignment horizontal="right" vertical="top" wrapText="true"/>
    </xf>
    <xf numFmtId="0" fontId="151" fillId="3" borderId="54" xfId="45148" applyFont="true" applyBorder="true" applyAlignment="true">
      <alignment horizontal="right" vertical="top" wrapText="true"/>
    </xf>
    <xf numFmtId="0" fontId="151" fillId="3" borderId="55" xfId="45149" applyFont="true" applyBorder="true" applyAlignment="true">
      <alignment horizontal="right" vertical="top" wrapText="true"/>
    </xf>
    <xf numFmtId="0" fontId="151" fillId="3" borderId="117" xfId="45156" applyFont="true" applyBorder="true" applyAlignment="true">
      <alignment horizontal="right" vertical="top" wrapText="true"/>
    </xf>
    <xf numFmtId="0" fontId="151" fillId="3" borderId="54" xfId="45157" applyFont="true" applyBorder="true" applyAlignment="true">
      <alignment horizontal="right" vertical="top" wrapText="true"/>
    </xf>
    <xf numFmtId="0" fontId="151" fillId="3" borderId="55" xfId="45158" applyFont="true" applyBorder="true" applyAlignment="true">
      <alignment horizontal="right" vertical="top" wrapText="true"/>
    </xf>
    <xf numFmtId="0" fontId="151" fillId="3" borderId="10" xfId="45128" applyFont="true" applyAlignment="true">
      <alignment horizontal="right" vertical="top" wrapText="true"/>
    </xf>
    <xf numFmtId="0" fontId="151" fillId="3" borderId="117" xfId="45165" applyFont="true" applyBorder="true" applyAlignment="true">
      <alignment horizontal="right" vertical="top" wrapText="true"/>
    </xf>
    <xf numFmtId="0" fontId="151" fillId="3" borderId="54" xfId="45166" applyFont="true" applyBorder="true" applyAlignment="true">
      <alignment horizontal="right" vertical="top" wrapText="true"/>
    </xf>
    <xf numFmtId="0" fontId="151" fillId="3" borderId="55" xfId="45167" applyFont="true" applyBorder="true" applyAlignment="true">
      <alignment horizontal="right" vertical="top" wrapText="true"/>
    </xf>
    <xf numFmtId="0" fontId="151" fillId="3" borderId="10" xfId="45127" applyFont="true" applyAlignment="true">
      <alignment horizontal="right" vertical="top" wrapText="true"/>
    </xf>
    <xf numFmtId="0" fontId="151" fillId="3" borderId="10" xfId="45126"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32" applyNumberFormat="true" applyFont="true" applyBorder="true" applyAlignment="true">
      <alignment horizontal="right" vertical="top" wrapText="true"/>
    </xf>
    <xf numFmtId="166" fontId="150" fillId="3" borderId="58" xfId="45133" applyNumberFormat="true" applyFont="true" applyBorder="true" applyAlignment="true">
      <alignment horizontal="right" vertical="top" wrapText="true"/>
    </xf>
    <xf numFmtId="166" fontId="150" fillId="3" borderId="58" xfId="45134" applyNumberFormat="true" applyFont="true" applyBorder="true" applyAlignment="true">
      <alignment horizontal="right" vertical="top" wrapText="true"/>
    </xf>
    <xf numFmtId="166" fontId="150" fillId="3" borderId="59" xfId="45135" applyNumberFormat="true" applyFont="true" applyBorder="true" applyAlignment="true">
      <alignment horizontal="right" vertical="top" wrapText="true"/>
    </xf>
    <xf numFmtId="166" fontId="150" fillId="3" borderId="59" xfId="45136" applyNumberFormat="true" applyFont="true" applyBorder="true" applyAlignment="true">
      <alignment horizontal="right" vertical="top" wrapText="true"/>
    </xf>
    <xf numFmtId="166" fontId="150" fillId="3" borderId="59" xfId="45137" applyNumberFormat="true" applyFont="true" applyBorder="true" applyAlignment="true">
      <alignment horizontal="right" vertical="top" wrapText="true"/>
    </xf>
    <xf numFmtId="166" fontId="150" fillId="3" borderId="60" xfId="45138" applyNumberFormat="true" applyFont="true" applyBorder="true" applyAlignment="true">
      <alignment horizontal="right" vertical="top" wrapText="true"/>
    </xf>
    <xf numFmtId="166" fontId="150" fillId="3" borderId="60" xfId="45139" applyNumberFormat="true" applyFont="true" applyBorder="true" applyAlignment="true">
      <alignment horizontal="right" vertical="top" wrapText="true"/>
    </xf>
    <xf numFmtId="166" fontId="150" fillId="3" borderId="60" xfId="45140" applyNumberFormat="true" applyFont="true" applyBorder="true" applyAlignment="true">
      <alignment horizontal="right" vertical="top" wrapText="true"/>
    </xf>
    <xf numFmtId="166" fontId="150" fillId="3" borderId="118" xfId="45150" applyNumberFormat="true" applyFont="true" applyBorder="true" applyAlignment="true">
      <alignment horizontal="right" vertical="top" wrapText="true"/>
    </xf>
    <xf numFmtId="166" fontId="150" fillId="3" borderId="119" xfId="45151" applyNumberFormat="true" applyFont="true" applyBorder="true" applyAlignment="true">
      <alignment horizontal="right" vertical="top" wrapText="true"/>
    </xf>
    <xf numFmtId="166" fontId="150" fillId="3" borderId="120" xfId="45152" applyNumberFormat="true" applyFont="true" applyBorder="true" applyAlignment="true">
      <alignment horizontal="right" vertical="top" wrapText="true"/>
    </xf>
    <xf numFmtId="166" fontId="150" fillId="3" borderId="118" xfId="45159" applyNumberFormat="true" applyFont="true" applyBorder="true" applyAlignment="true">
      <alignment horizontal="right" vertical="top" wrapText="true"/>
    </xf>
    <xf numFmtId="166" fontId="150" fillId="3" borderId="119" xfId="45160" applyNumberFormat="true" applyFont="true" applyBorder="true" applyAlignment="true">
      <alignment horizontal="right" vertical="top" wrapText="true"/>
    </xf>
    <xf numFmtId="166" fontId="150" fillId="3" borderId="120" xfId="45161" applyNumberFormat="true" applyFont="true" applyBorder="true" applyAlignment="true">
      <alignment horizontal="right" vertical="top" wrapText="true"/>
    </xf>
    <xf numFmtId="0" fontId="151" fillId="3" borderId="57" xfId="45131" applyFont="true" applyBorder="true" applyAlignment="true">
      <alignment horizontal="right" vertical="top" wrapText="true"/>
    </xf>
    <xf numFmtId="166" fontId="150" fillId="3" borderId="118" xfId="45168" applyNumberFormat="true" applyFont="true" applyBorder="true" applyAlignment="true">
      <alignment horizontal="right" vertical="top" wrapText="true"/>
    </xf>
    <xf numFmtId="166" fontId="150" fillId="3" borderId="119" xfId="45169" applyNumberFormat="true" applyFont="true" applyBorder="true" applyAlignment="true">
      <alignment horizontal="right" vertical="top" wrapText="true"/>
    </xf>
    <xf numFmtId="166" fontId="150" fillId="3" borderId="120" xfId="45170" applyNumberFormat="true" applyFont="true" applyBorder="true" applyAlignment="true">
      <alignment horizontal="right" vertical="top" wrapText="true"/>
    </xf>
    <xf numFmtId="0" fontId="151" fillId="3" borderId="57" xfId="45130" applyFont="true" applyBorder="true" applyAlignment="true">
      <alignment horizontal="right" vertical="top" wrapText="true"/>
    </xf>
    <xf numFmtId="0" fontId="151" fillId="3" borderId="57" xfId="45129" applyFont="true" applyBorder="true" applyAlignment="true">
      <alignment horizontal="right" vertical="top" wrapText="true"/>
    </xf>
    <xf numFmtId="0" fontId="151" fillId="3" borderId="57" xfId="45171" applyFont="true" applyBorder="true" applyAlignment="true">
      <alignment horizontal="right" vertical="top" wrapText="true"/>
    </xf>
    <xf numFmtId="166" fontId="150" fillId="3" borderId="121" xfId="45172" applyNumberFormat="true" applyFont="true" applyBorder="true" applyAlignment="true">
      <alignment horizontal="right" vertical="top" wrapText="true"/>
    </xf>
    <xf numFmtId="0" fontId="151" fillId="3" borderId="57" xfId="45173" applyFont="true" applyBorder="true" applyAlignment="true">
      <alignment horizontal="right" vertical="top" wrapText="true"/>
    </xf>
    <xf numFmtId="166" fontId="150" fillId="3" borderId="121" xfId="45174" applyNumberFormat="true" applyFont="true" applyBorder="true" applyAlignment="true">
      <alignment horizontal="right" vertical="top" wrapText="true"/>
    </xf>
    <xf numFmtId="0" fontId="151" fillId="3" borderId="57" xfId="45175" applyFont="true" applyBorder="true" applyAlignment="true">
      <alignment horizontal="right" vertical="top" wrapText="true"/>
    </xf>
    <xf numFmtId="166" fontId="150" fillId="3" borderId="121" xfId="45176" applyNumberFormat="true" applyFont="true" applyBorder="true" applyAlignment="true">
      <alignment horizontal="right" vertical="top" wrapText="true"/>
    </xf>
    <xf numFmtId="0" fontId="151" fillId="3" borderId="57" xfId="45398" applyFont="true" applyBorder="true" applyAlignment="true">
      <alignment horizontal="right" vertical="top" wrapText="true"/>
    </xf>
    <xf numFmtId="0" fontId="151" fillId="3" borderId="57" xfId="45399" applyFont="true" applyBorder="true" applyAlignment="true">
      <alignment horizontal="right" vertical="top" wrapText="true"/>
    </xf>
    <xf numFmtId="0" fontId="151" fillId="3" borderId="57" xfId="45400" applyFont="true" applyBorder="true" applyAlignment="true">
      <alignment horizontal="right" vertical="top" wrapText="true"/>
    </xf>
    <xf numFmtId="0" fontId="151" fillId="3" borderId="117" xfId="45408" applyFont="true" applyBorder="true" applyAlignment="true">
      <alignment horizontal="right" vertical="top" wrapText="true"/>
    </xf>
    <xf numFmtId="0" fontId="151" fillId="3" borderId="54" xfId="45409" applyFont="true" applyBorder="true" applyAlignment="true">
      <alignment horizontal="right" vertical="top" wrapText="true"/>
    </xf>
    <xf numFmtId="0" fontId="151" fillId="3" borderId="55" xfId="45410" applyFont="true" applyBorder="true" applyAlignment="true">
      <alignment horizontal="right" vertical="top" wrapText="true"/>
    </xf>
    <xf numFmtId="0" fontId="151" fillId="3" borderId="117" xfId="45423" applyFont="true" applyBorder="true" applyAlignment="true">
      <alignment horizontal="right" vertical="top" wrapText="true"/>
    </xf>
    <xf numFmtId="0" fontId="151" fillId="3" borderId="54" xfId="45424" applyFont="true" applyBorder="true" applyAlignment="true">
      <alignment horizontal="right" vertical="top" wrapText="true"/>
    </xf>
    <xf numFmtId="0" fontId="151" fillId="3" borderId="55" xfId="45425" applyFont="true" applyBorder="true" applyAlignment="true">
      <alignment horizontal="right" vertical="top" wrapText="true"/>
    </xf>
    <xf numFmtId="0" fontId="151" fillId="3" borderId="117" xfId="45426" applyFont="true" applyBorder="true" applyAlignment="true">
      <alignment horizontal="right" vertical="top" wrapText="true"/>
    </xf>
    <xf numFmtId="0" fontId="151" fillId="3" borderId="54" xfId="45427" applyFont="true" applyBorder="true" applyAlignment="true">
      <alignment horizontal="right" vertical="top" wrapText="true"/>
    </xf>
    <xf numFmtId="0" fontId="151" fillId="3" borderId="55" xfId="45428" applyFont="true" applyBorder="true" applyAlignment="true">
      <alignment horizontal="right" vertical="top" wrapText="true"/>
    </xf>
    <xf numFmtId="0" fontId="151" fillId="3" borderId="10" xfId="45375" applyFont="true" applyAlignment="true">
      <alignment horizontal="right" vertical="top" wrapText="true"/>
    </xf>
    <xf numFmtId="0" fontId="151" fillId="3" borderId="10" xfId="45374" applyFont="true" applyAlignment="true">
      <alignment horizontal="right" vertical="top" wrapText="true"/>
    </xf>
    <xf numFmtId="0" fontId="151" fillId="3" borderId="10" xfId="45376" applyFont="true" applyAlignment="true">
      <alignment horizontal="right" vertical="top" wrapText="true"/>
    </xf>
    <xf numFmtId="166" fontId="150" fillId="3" borderId="58" xfId="45381" applyNumberFormat="true" applyFont="true" applyBorder="true" applyAlignment="true">
      <alignment horizontal="right" vertical="top" wrapText="true"/>
    </xf>
    <xf numFmtId="166" fontId="150" fillId="3" borderId="58" xfId="45383" applyNumberFormat="true" applyFont="true" applyBorder="true" applyAlignment="true">
      <alignment horizontal="right" vertical="top" wrapText="true"/>
    </xf>
    <xf numFmtId="166" fontId="150" fillId="3" borderId="58" xfId="45385" applyNumberFormat="true" applyFont="true" applyBorder="true" applyAlignment="true">
      <alignment horizontal="right" vertical="top" wrapText="true"/>
    </xf>
    <xf numFmtId="166" fontId="150" fillId="3" borderId="59" xfId="45387" applyNumberFormat="true" applyFont="true" applyBorder="true" applyAlignment="true">
      <alignment horizontal="right" vertical="top" wrapText="true"/>
    </xf>
    <xf numFmtId="166" fontId="150" fillId="3" borderId="59" xfId="45389" applyNumberFormat="true" applyFont="true" applyBorder="true" applyAlignment="true">
      <alignment horizontal="right" vertical="top" wrapText="true"/>
    </xf>
    <xf numFmtId="166" fontId="150" fillId="3" borderId="59" xfId="45391" applyNumberFormat="true" applyFont="true" applyBorder="true" applyAlignment="true">
      <alignment horizontal="right" vertical="top" wrapText="true"/>
    </xf>
    <xf numFmtId="166" fontId="150" fillId="3" borderId="60" xfId="45393" applyNumberFormat="true" applyFont="true" applyBorder="true" applyAlignment="true">
      <alignment horizontal="right" vertical="top" wrapText="true"/>
    </xf>
    <xf numFmtId="166" fontId="150" fillId="3" borderId="60" xfId="45395" applyNumberFormat="true" applyFont="true" applyBorder="true" applyAlignment="true">
      <alignment horizontal="right" vertical="top" wrapText="true"/>
    </xf>
    <xf numFmtId="166" fontId="150" fillId="3" borderId="60" xfId="45397" applyNumberFormat="true" applyFont="true" applyBorder="true" applyAlignment="true">
      <alignment horizontal="right" vertical="top" wrapText="true"/>
    </xf>
    <xf numFmtId="167" fontId="150" fillId="3" borderId="59" xfId="45401" applyNumberFormat="true" applyFont="true" applyBorder="true" applyAlignment="true">
      <alignment horizontal="right" vertical="top" wrapText="true"/>
    </xf>
    <xf numFmtId="167" fontId="150" fillId="3" borderId="59" xfId="45402" applyNumberFormat="true" applyFont="true" applyBorder="true" applyAlignment="true">
      <alignment horizontal="right" vertical="top" wrapText="true"/>
    </xf>
    <xf numFmtId="167" fontId="150" fillId="3" borderId="59" xfId="45403" applyNumberFormat="true" applyFont="true" applyBorder="true" applyAlignment="true">
      <alignment horizontal="right" vertical="top" wrapText="true"/>
    </xf>
    <xf numFmtId="166" fontId="150" fillId="3" borderId="118" xfId="45412" applyNumberFormat="true" applyFont="true" applyBorder="true" applyAlignment="true">
      <alignment horizontal="right" vertical="top" wrapText="true"/>
    </xf>
    <xf numFmtId="166" fontId="150" fillId="3" borderId="119" xfId="45413" applyNumberFormat="true" applyFont="true" applyBorder="true" applyAlignment="true">
      <alignment horizontal="right" vertical="top" wrapText="true"/>
    </xf>
    <xf numFmtId="166" fontId="150" fillId="3" borderId="120" xfId="45414" applyNumberFormat="true" applyFont="true" applyBorder="true" applyAlignment="true">
      <alignment horizontal="right" vertical="top" wrapText="true"/>
    </xf>
    <xf numFmtId="166" fontId="150" fillId="3" borderId="118" xfId="45430" applyNumberFormat="true" applyFont="true" applyBorder="true" applyAlignment="true">
      <alignment horizontal="right" vertical="top" wrapText="true"/>
    </xf>
    <xf numFmtId="166" fontId="150" fillId="3" borderId="119" xfId="45431" applyNumberFormat="true" applyFont="true" applyBorder="true" applyAlignment="true">
      <alignment horizontal="right" vertical="top" wrapText="true"/>
    </xf>
    <xf numFmtId="166" fontId="150" fillId="3" borderId="120" xfId="45432" applyNumberFormat="true" applyFont="true" applyBorder="true" applyAlignment="true">
      <alignment horizontal="right" vertical="top" wrapText="true"/>
    </xf>
    <xf numFmtId="166" fontId="150" fillId="3" borderId="118" xfId="45434" applyNumberFormat="true" applyFont="true" applyBorder="true" applyAlignment="true">
      <alignment horizontal="right" vertical="top" wrapText="true"/>
    </xf>
    <xf numFmtId="166" fontId="150" fillId="3" borderId="119" xfId="45435" applyNumberFormat="true" applyFont="true" applyBorder="true" applyAlignment="true">
      <alignment horizontal="right" vertical="top" wrapText="true"/>
    </xf>
    <xf numFmtId="166" fontId="150" fillId="3" borderId="120" xfId="45436" applyNumberFormat="true" applyFont="true" applyBorder="true" applyAlignment="true">
      <alignment horizontal="right" vertical="top" wrapText="true"/>
    </xf>
    <xf numFmtId="0" fontId="151" fillId="3" borderId="57" xfId="45378" applyFont="true" applyBorder="true" applyAlignment="true">
      <alignment horizontal="right" vertical="top" wrapText="true"/>
    </xf>
    <xf numFmtId="0" fontId="151" fillId="3" borderId="57" xfId="45377" applyFont="true" applyBorder="true" applyAlignment="true">
      <alignment horizontal="right" vertical="top" wrapText="true"/>
    </xf>
    <xf numFmtId="0" fontId="151" fillId="3" borderId="57" xfId="45379" applyFont="true" applyBorder="true" applyAlignment="true">
      <alignment horizontal="right" vertical="top" wrapText="true"/>
    </xf>
    <xf numFmtId="0" fontId="151" fillId="3" borderId="57" xfId="45438" applyFont="true" applyBorder="true" applyAlignment="true">
      <alignment horizontal="right" vertical="top" wrapText="true"/>
    </xf>
    <xf numFmtId="166" fontId="150" fillId="3" borderId="121" xfId="45439" applyNumberFormat="true" applyFont="true" applyBorder="true" applyAlignment="true">
      <alignment horizontal="right" vertical="top" wrapText="true"/>
    </xf>
    <xf numFmtId="0" fontId="151" fillId="3" borderId="57" xfId="45441" applyFont="true" applyBorder="true" applyAlignment="true">
      <alignment horizontal="right" vertical="top" wrapText="true"/>
    </xf>
    <xf numFmtId="0" fontId="151" fillId="3" borderId="57" xfId="45443" applyFont="true" applyBorder="true" applyAlignment="true">
      <alignment horizontal="right" vertical="top" wrapText="true"/>
    </xf>
    <xf numFmtId="166" fontId="150" fillId="3" borderId="121" xfId="45444" applyNumberFormat="true" applyFont="true" applyBorder="true" applyAlignment="true">
      <alignment horizontal="right" vertical="top" wrapText="true"/>
    </xf>
    <xf numFmtId="166" fontId="150" fillId="3" borderId="121" xfId="45445" applyNumberFormat="true" applyFont="true" applyBorder="true" applyAlignment="true">
      <alignment horizontal="right" vertical="top" wrapText="true"/>
    </xf>
    <xf numFmtId="0" fontId="151" fillId="3" borderId="57" xfId="45677" applyFont="true" applyBorder="true" applyAlignment="true">
      <alignment horizontal="right" vertical="top" wrapText="true"/>
    </xf>
    <xf numFmtId="0" fontId="151" fillId="3" borderId="57" xfId="45680" applyFont="true" applyBorder="true" applyAlignment="true">
      <alignment horizontal="right" vertical="top" wrapText="true"/>
    </xf>
    <xf numFmtId="0" fontId="151" fillId="3" borderId="57" xfId="45681" applyFont="true" applyBorder="true" applyAlignment="true">
      <alignment horizontal="right" vertical="top" wrapText="true"/>
    </xf>
    <xf numFmtId="0" fontId="151" fillId="3" borderId="117" xfId="45685" applyFont="true" applyBorder="true" applyAlignment="true">
      <alignment horizontal="right" vertical="top" wrapText="true"/>
    </xf>
    <xf numFmtId="0" fontId="151" fillId="3" borderId="54" xfId="45686" applyFont="true" applyBorder="true" applyAlignment="true">
      <alignment horizontal="right" vertical="top" wrapText="true"/>
    </xf>
    <xf numFmtId="0" fontId="151" fillId="3" borderId="55" xfId="45687" applyFont="true" applyBorder="true" applyAlignment="true">
      <alignment horizontal="right" vertical="top" wrapText="true"/>
    </xf>
    <xf numFmtId="0" fontId="151" fillId="3" borderId="10" xfId="45664" applyFont="true" applyAlignment="true">
      <alignment horizontal="right" vertical="top" wrapText="true"/>
    </xf>
    <xf numFmtId="0" fontId="151" fillId="3" borderId="117" xfId="45694" applyFont="true" applyBorder="true" applyAlignment="true">
      <alignment horizontal="right" vertical="top" wrapText="true"/>
    </xf>
    <xf numFmtId="0" fontId="151" fillId="3" borderId="54" xfId="45695" applyFont="true" applyBorder="true" applyAlignment="true">
      <alignment horizontal="right" vertical="top" wrapText="true"/>
    </xf>
    <xf numFmtId="0" fontId="151" fillId="3" borderId="55" xfId="45696" applyFont="true" applyBorder="true" applyAlignment="true">
      <alignment horizontal="right" vertical="top" wrapText="true"/>
    </xf>
    <xf numFmtId="0" fontId="151" fillId="3" borderId="10" xfId="45665" applyFont="true" applyAlignment="true">
      <alignment horizontal="right" vertical="top" wrapText="true"/>
    </xf>
    <xf numFmtId="0" fontId="151" fillId="3" borderId="117" xfId="45703" applyFont="true" applyBorder="true" applyAlignment="true">
      <alignment horizontal="right" vertical="top" wrapText="true"/>
    </xf>
    <xf numFmtId="0" fontId="151" fillId="3" borderId="54" xfId="45704" applyFont="true" applyBorder="true" applyAlignment="true">
      <alignment horizontal="right" vertical="top" wrapText="true"/>
    </xf>
    <xf numFmtId="0" fontId="151" fillId="3" borderId="55" xfId="45705" applyFont="true" applyBorder="true" applyAlignment="true">
      <alignment horizontal="right" vertical="top" wrapText="true"/>
    </xf>
    <xf numFmtId="0" fontId="151" fillId="3" borderId="10" xfId="45666" applyFont="true" applyAlignment="true">
      <alignment horizontal="right" vertical="top" wrapText="true"/>
    </xf>
    <xf numFmtId="166" fontId="150" fillId="3" borderId="58" xfId="45670" applyNumberFormat="true" applyFont="true" applyBorder="true" applyAlignment="true">
      <alignment horizontal="right" vertical="top" wrapText="true"/>
    </xf>
    <xf numFmtId="166" fontId="150" fillId="3" borderId="58" xfId="45671" applyNumberFormat="true" applyFont="true" applyBorder="true" applyAlignment="true">
      <alignment horizontal="right" vertical="top" wrapText="true"/>
    </xf>
    <xf numFmtId="166" fontId="150" fillId="3" borderId="58" xfId="45672" applyNumberFormat="true" applyFont="true" applyBorder="true" applyAlignment="true">
      <alignment horizontal="right" vertical="top" wrapText="true"/>
    </xf>
    <xf numFmtId="166" fontId="150" fillId="3" borderId="59" xfId="45673" applyNumberFormat="true" applyFont="true" applyBorder="true" applyAlignment="true">
      <alignment horizontal="right" vertical="top" wrapText="true"/>
    </xf>
    <xf numFmtId="166" fontId="150" fillId="3" borderId="59" xfId="45674" applyNumberFormat="true" applyFont="true" applyBorder="true" applyAlignment="true">
      <alignment horizontal="right" vertical="top" wrapText="true"/>
    </xf>
    <xf numFmtId="166" fontId="150" fillId="3" borderId="59" xfId="45675" applyNumberFormat="true" applyFont="true" applyBorder="true" applyAlignment="true">
      <alignment horizontal="right" vertical="top" wrapText="true"/>
    </xf>
    <xf numFmtId="166" fontId="150" fillId="3" borderId="60" xfId="45676" applyNumberFormat="true" applyFont="true" applyBorder="true" applyAlignment="true">
      <alignment horizontal="right" vertical="top" wrapText="true"/>
    </xf>
    <xf numFmtId="166" fontId="150" fillId="3" borderId="60" xfId="45678" applyNumberFormat="true" applyFont="true" applyBorder="true" applyAlignment="true">
      <alignment horizontal="right" vertical="top" wrapText="true"/>
    </xf>
    <xf numFmtId="166" fontId="150" fillId="3" borderId="60" xfId="45679" applyNumberFormat="true" applyFont="true" applyBorder="true" applyAlignment="true">
      <alignment horizontal="right" vertical="top" wrapText="true"/>
    </xf>
    <xf numFmtId="166" fontId="150" fillId="3" borderId="118" xfId="45688" applyNumberFormat="true" applyFont="true" applyBorder="true" applyAlignment="true">
      <alignment horizontal="right" vertical="top" wrapText="true"/>
    </xf>
    <xf numFmtId="166" fontId="150" fillId="3" borderId="119" xfId="45689" applyNumberFormat="true" applyFont="true" applyBorder="true" applyAlignment="true">
      <alignment horizontal="right" vertical="top" wrapText="true"/>
    </xf>
    <xf numFmtId="166" fontId="150" fillId="3" borderId="120" xfId="45690" applyNumberFormat="true" applyFont="true" applyBorder="true" applyAlignment="true">
      <alignment horizontal="right" vertical="top" wrapText="true"/>
    </xf>
    <xf numFmtId="0" fontId="151" fillId="3" borderId="57" xfId="45667" applyFont="true" applyBorder="true" applyAlignment="true">
      <alignment horizontal="right" vertical="top" wrapText="true"/>
    </xf>
    <xf numFmtId="166" fontId="150" fillId="3" borderId="118" xfId="45697" applyNumberFormat="true" applyFont="true" applyBorder="true" applyAlignment="true">
      <alignment horizontal="right" vertical="top" wrapText="true"/>
    </xf>
    <xf numFmtId="166" fontId="150" fillId="3" borderId="119" xfId="45698" applyNumberFormat="true" applyFont="true" applyBorder="true" applyAlignment="true">
      <alignment horizontal="right" vertical="top" wrapText="true"/>
    </xf>
    <xf numFmtId="166" fontId="150" fillId="3" borderId="120" xfId="45699" applyNumberFormat="true" applyFont="true" applyBorder="true" applyAlignment="true">
      <alignment horizontal="right" vertical="top" wrapText="true"/>
    </xf>
    <xf numFmtId="0" fontId="151" fillId="3" borderId="57" xfId="45668" applyFont="true" applyBorder="true" applyAlignment="true">
      <alignment horizontal="right" vertical="top" wrapText="true"/>
    </xf>
    <xf numFmtId="166" fontId="150" fillId="3" borderId="118" xfId="45706" applyNumberFormat="true" applyFont="true" applyBorder="true" applyAlignment="true">
      <alignment horizontal="right" vertical="top" wrapText="true"/>
    </xf>
    <xf numFmtId="166" fontId="150" fillId="3" borderId="119" xfId="45707" applyNumberFormat="true" applyFont="true" applyBorder="true" applyAlignment="true">
      <alignment horizontal="right" vertical="top" wrapText="true"/>
    </xf>
    <xf numFmtId="166" fontId="150" fillId="3" borderId="120" xfId="45708" applyNumberFormat="true" applyFont="true" applyBorder="true" applyAlignment="true">
      <alignment horizontal="right" vertical="top" wrapText="true"/>
    </xf>
    <xf numFmtId="0" fontId="151" fillId="3" borderId="57" xfId="45669" applyFont="true" applyBorder="true" applyAlignment="true">
      <alignment horizontal="right" vertical="top" wrapText="true"/>
    </xf>
    <xf numFmtId="0" fontId="151" fillId="3" borderId="57" xfId="45709" applyFont="true" applyBorder="true" applyAlignment="true">
      <alignment horizontal="right" vertical="top" wrapText="true"/>
    </xf>
    <xf numFmtId="166" fontId="150" fillId="3" borderId="121" xfId="45710" applyNumberFormat="true" applyFont="true" applyBorder="true" applyAlignment="true">
      <alignment horizontal="right" vertical="top" wrapText="true"/>
    </xf>
    <xf numFmtId="0" fontId="151" fillId="3" borderId="57" xfId="45711" applyFont="true" applyBorder="true" applyAlignment="true">
      <alignment horizontal="right" vertical="top" wrapText="true"/>
    </xf>
    <xf numFmtId="166" fontId="150" fillId="3" borderId="121" xfId="45712" applyNumberFormat="true" applyFont="true" applyBorder="true" applyAlignment="true">
      <alignment horizontal="right" vertical="top" wrapText="true"/>
    </xf>
    <xf numFmtId="0" fontId="151" fillId="3" borderId="57" xfId="45713" applyFont="true" applyBorder="true" applyAlignment="true">
      <alignment horizontal="right" vertical="top" wrapText="true"/>
    </xf>
    <xf numFmtId="166" fontId="150" fillId="3" borderId="121" xfId="45714"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19344" applyFill="true" applyBorder="true"/>
    <xf numFmtId="0" fontId="151" fillId="0" borderId="10" xfId="44976" applyFont="true" applyFill="true" applyBorder="true" applyAlignment="true">
      <alignment horizontal="left" vertical="top" wrapText="true"/>
    </xf>
    <xf numFmtId="169" fontId="150" fillId="0" borderId="10" xfId="44981" applyNumberFormat="true" applyFont="true" applyFill="true" applyBorder="true" applyAlignment="true">
      <alignment horizontal="right" vertical="top"/>
    </xf>
    <xf numFmtId="0" fontId="151" fillId="0" borderId="10" xfId="44983" applyFont="true" applyFill="true" applyBorder="true" applyAlignment="true">
      <alignment horizontal="left" vertical="top" wrapText="true"/>
    </xf>
    <xf numFmtId="169" fontId="150" fillId="0" borderId="10" xfId="44984"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2" applyFont="true" applyFill="true" applyBorder="true" applyAlignment="true">
      <alignment horizontal="left" vertical="top" wrapText="true"/>
    </xf>
    <xf numFmtId="0" fontId="151" fillId="0" borderId="10" xfId="45220" applyFont="true" applyFill="true" applyBorder="true" applyAlignment="true">
      <alignment horizontal="left" vertical="top" wrapText="true"/>
    </xf>
    <xf numFmtId="0" fontId="151" fillId="0" borderId="10" xfId="45226"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5232"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45219" applyFont="true" applyFill="true" applyBorder="true" applyAlignment="true">
      <alignment horizontal="left" vertical="top" wrapText="true"/>
    </xf>
    <xf numFmtId="0" fontId="151" fillId="0" borderId="10" xfId="45225" applyFont="true" applyFill="true" applyBorder="true" applyAlignment="true">
      <alignment horizontal="left" vertical="top" wrapText="true"/>
    </xf>
    <xf numFmtId="0" fontId="151" fillId="0" borderId="10" xfId="45231" applyFont="true" applyFill="true" applyBorder="true" applyAlignment="true">
      <alignment horizontal="left" vertical="top" wrapText="true"/>
    </xf>
    <xf numFmtId="0" fontId="151" fillId="0" borderId="10" xfId="45489" applyFont="true" applyFill="true" applyBorder="true" applyAlignment="true">
      <alignment horizontal="left" vertical="top" wrapText="true"/>
    </xf>
    <xf numFmtId="0" fontId="151" fillId="0" borderId="10" xfId="45495" applyFont="true" applyFill="true" applyBorder="true" applyAlignment="true">
      <alignment horizontal="left" vertical="top" wrapText="true"/>
    </xf>
    <xf numFmtId="0" fontId="151" fillId="0" borderId="10" xfId="45500" applyFont="true" applyFill="true" applyBorder="true" applyAlignment="true">
      <alignment horizontal="left" vertical="top" wrapText="true"/>
    </xf>
    <xf numFmtId="0" fontId="151" fillId="0" borderId="10" xfId="45488" applyFont="true" applyFill="true" applyBorder="true" applyAlignment="true">
      <alignment horizontal="left" vertical="top" wrapText="true"/>
    </xf>
    <xf numFmtId="0" fontId="151" fillId="0" borderId="10" xfId="45494" applyFont="true" applyFill="true" applyBorder="true" applyAlignment="true">
      <alignment horizontal="left" vertical="top" wrapText="true"/>
    </xf>
    <xf numFmtId="0" fontId="151" fillId="0" borderId="10" xfId="45499" applyFont="true" applyFill="true" applyBorder="true" applyAlignment="true">
      <alignment horizontal="left" vertical="top" wrapText="true"/>
    </xf>
    <xf numFmtId="0" fontId="24" fillId="15" borderId="10" xfId="19344" applyFill="true" applyBorder="true" applyAlignment="true">
      <alignment vertical="center"/>
    </xf>
    <xf numFmtId="0" fontId="24" fillId="0" borderId="10" xfId="19344" applyFill="true" applyBorder="true" applyAlignment="true">
      <alignment vertical="center"/>
    </xf>
    <xf numFmtId="0" fontId="24" fillId="15" borderId="10" xfId="19344" applyFill="true" applyBorder="true" applyAlignment="true">
      <alignment vertical="center" wrapText="true"/>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4" applyFont="true" applyBorder="true" applyAlignment="true">
      <alignment horizontal="center" vertical="center" wrapText="true"/>
    </xf>
    <xf numFmtId="0" fontId="151" fillId="3" borderId="53" xfId="44995" applyFont="true" applyBorder="true" applyAlignment="true">
      <alignment horizontal="center" vertical="center" wrapText="true"/>
    </xf>
    <xf numFmtId="0" fontId="151" fillId="3" borderId="53" xfId="44996" applyFont="true" applyBorder="true" applyAlignment="true">
      <alignment horizontal="center" vertical="center" wrapText="true"/>
    </xf>
    <xf numFmtId="0" fontId="151" fillId="3" borderId="52" xfId="45024" applyFont="true" applyBorder="true" applyAlignment="true">
      <alignment horizontal="center" vertical="center" wrapText="true"/>
    </xf>
    <xf numFmtId="0" fontId="151" fillId="3" borderId="53" xfId="45025" applyFont="true" applyBorder="true" applyAlignment="true">
      <alignment horizontal="center" vertical="center" wrapText="true"/>
    </xf>
    <xf numFmtId="0" fontId="151" fillId="3" borderId="53" xfId="45026" applyFont="true" applyBorder="true" applyAlignment="true">
      <alignment horizontal="center" vertical="center" wrapText="true"/>
    </xf>
    <xf numFmtId="0" fontId="151" fillId="3" borderId="52" xfId="45054" applyFont="true" applyBorder="true" applyAlignment="true">
      <alignment horizontal="center" vertical="center" wrapText="true"/>
    </xf>
    <xf numFmtId="0" fontId="151" fillId="3" borderId="53" xfId="45055" applyFont="true" applyBorder="true" applyAlignment="true">
      <alignment horizontal="center" vertical="center" wrapText="true"/>
    </xf>
    <xf numFmtId="0" fontId="151" fillId="3" borderId="53" xfId="45056" applyFont="true" applyBorder="true" applyAlignment="true">
      <alignment horizontal="center" vertical="center" wrapText="true"/>
    </xf>
    <xf numFmtId="0" fontId="151" fillId="3" borderId="52" xfId="45096" applyFont="true" applyBorder="true" applyAlignment="true">
      <alignment horizontal="center" vertical="center" wrapText="true"/>
    </xf>
    <xf numFmtId="0" fontId="151" fillId="3" borderId="53" xfId="45097" applyFont="true" applyBorder="true" applyAlignment="true">
      <alignment horizontal="center" vertical="center" wrapText="true"/>
    </xf>
    <xf numFmtId="0" fontId="151" fillId="3" borderId="53" xfId="45098" applyFont="true" applyBorder="true" applyAlignment="true">
      <alignment horizontal="center" vertical="center" wrapText="true"/>
    </xf>
    <xf numFmtId="0" fontId="24" fillId="0" borderId="100" xfId="19344" applyFill="true" applyBorder="true" applyAlignment="true">
      <alignment vertical="center" wrapText="true"/>
    </xf>
    <xf numFmtId="0" fontId="24" fillId="3" borderId="100" xfId="19344"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47" applyFont="true" applyFill="true" applyBorder="true" applyAlignment="true">
      <alignment horizontal="center" vertical="center" wrapText="true"/>
    </xf>
    <xf numFmtId="0" fontId="151" fillId="33" borderId="125" xfId="45048" applyFont="true" applyFill="true" applyBorder="true" applyAlignment="true">
      <alignment horizontal="center" vertical="center" wrapText="true"/>
    </xf>
    <xf numFmtId="0" fontId="151" fillId="33" borderId="100" xfId="45053" applyFont="true" applyFill="true" applyBorder="true" applyAlignment="true">
      <alignment horizontal="center" vertical="center" wrapText="true"/>
    </xf>
    <xf numFmtId="0" fontId="151" fillId="33" borderId="125" xfId="45054" applyFont="true" applyFill="true" applyBorder="true" applyAlignment="true">
      <alignment horizontal="center" vertical="center" wrapText="true"/>
    </xf>
    <xf numFmtId="0" fontId="151" fillId="33" borderId="100" xfId="45089" applyFont="true" applyFill="true" applyBorder="true" applyAlignment="true">
      <alignment horizontal="center" vertical="center" wrapText="true"/>
    </xf>
    <xf numFmtId="0" fontId="151" fillId="33" borderId="125" xfId="45090" applyFont="true" applyFill="true" applyBorder="true" applyAlignment="true">
      <alignment horizontal="center" vertical="center" wrapText="true"/>
    </xf>
    <xf numFmtId="0" fontId="151" fillId="33" borderId="100" xfId="45095" applyFont="true" applyFill="true" applyBorder="true" applyAlignment="true">
      <alignment horizontal="center" vertical="center" wrapText="true"/>
    </xf>
    <xf numFmtId="0" fontId="151" fillId="33" borderId="125" xfId="45096"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49" applyFont="true" applyFill="true" applyBorder="true" applyAlignment="true">
      <alignment horizontal="center" vertical="center" wrapText="true"/>
    </xf>
    <xf numFmtId="0" fontId="151" fillId="33" borderId="107" xfId="45055" applyFont="true" applyFill="true" applyBorder="true" applyAlignment="true">
      <alignment horizontal="center" vertical="center" wrapText="true"/>
    </xf>
    <xf numFmtId="0" fontId="151" fillId="33" borderId="107" xfId="45091" applyFont="true" applyFill="true" applyBorder="true" applyAlignment="true">
      <alignment horizontal="center" vertical="center" wrapText="true"/>
    </xf>
    <xf numFmtId="0" fontId="151" fillId="33" borderId="107" xfId="45097"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4" applyFont="true" applyBorder="true" applyAlignment="true">
      <alignment horizontal="center" vertical="center" wrapText="true"/>
    </xf>
    <xf numFmtId="0" fontId="151" fillId="3" borderId="109" xfId="45024" applyFont="true" applyBorder="true" applyAlignment="true">
      <alignment horizontal="center" vertical="center" wrapText="true"/>
    </xf>
    <xf numFmtId="0" fontId="151" fillId="3" borderId="109" xfId="45054"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49" applyFont="true" applyFill="true" applyBorder="true" applyAlignment="true">
      <alignment horizontal="center" vertical="center" wrapText="true"/>
    </xf>
    <xf numFmtId="0" fontId="151" fillId="33" borderId="100" xfId="45054" applyFont="true" applyFill="true" applyBorder="true" applyAlignment="true">
      <alignment horizontal="center" vertical="center" wrapText="true"/>
    </xf>
    <xf numFmtId="0" fontId="151" fillId="3" borderId="109" xfId="45096" applyFont="true" applyBorder="true" applyAlignment="true">
      <alignment horizontal="center" vertical="center" wrapText="true"/>
    </xf>
    <xf numFmtId="0" fontId="151" fillId="33" borderId="100" xfId="45091" applyFont="true" applyFill="true" applyBorder="true" applyAlignment="true">
      <alignment horizontal="center" vertical="center" wrapText="true"/>
    </xf>
    <xf numFmtId="0" fontId="151" fillId="33" borderId="100" xfId="45096"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66" applyFont="true" applyBorder="true" applyAlignment="true">
      <alignment horizontal="center" vertical="center" wrapText="true"/>
    </xf>
    <xf numFmtId="0" fontId="151" fillId="3" borderId="110" xfId="44994"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5024" applyFont="true" applyBorder="true" applyAlignment="true">
      <alignment horizontal="center" vertical="center" wrapText="true"/>
    </xf>
    <xf numFmtId="0" fontId="151" fillId="3" borderId="110" xfId="45054"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49" applyFont="true" applyFill="true" applyBorder="true" applyAlignment="true">
      <alignment horizontal="center" vertical="center" wrapText="true"/>
    </xf>
    <xf numFmtId="0" fontId="151" fillId="33" borderId="130" xfId="45054" applyFont="true" applyFill="true" applyBorder="true" applyAlignment="true">
      <alignment horizontal="center" vertical="center" wrapText="true"/>
    </xf>
    <xf numFmtId="0" fontId="151" fillId="3" borderId="110" xfId="45096" applyFont="true" applyBorder="true" applyAlignment="true">
      <alignment horizontal="center" vertical="center" wrapText="true"/>
    </xf>
    <xf numFmtId="0" fontId="151" fillId="33" borderId="130" xfId="45091" applyFont="true" applyFill="true" applyBorder="true" applyAlignment="true">
      <alignment horizontal="center" vertical="center" wrapText="true"/>
    </xf>
    <xf numFmtId="0" fontId="151" fillId="33" borderId="130" xfId="45096"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0" fontId="151" fillId="3" borderId="96" xfId="44937" applyFont="true" applyBorder="true" applyAlignment="true">
      <alignment horizontal="center" vertical="center" wrapText="true"/>
    </xf>
    <xf numFmtId="0" fontId="151" fillId="3" borderId="96" xfId="44967" applyFont="true" applyBorder="true" applyAlignment="true">
      <alignment horizontal="center" vertical="center" wrapText="true"/>
    </xf>
    <xf numFmtId="0" fontId="151" fillId="3" borderId="96" xfId="44995" applyFont="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49" applyFont="true" applyFill="true" applyBorder="true" applyAlignment="true">
      <alignment horizontal="center" vertical="center" wrapText="true"/>
    </xf>
    <xf numFmtId="0" fontId="151" fillId="33" borderId="126" xfId="45055" applyFont="true" applyFill="true" applyBorder="true" applyAlignment="true">
      <alignment horizontal="center" vertical="center" wrapText="true"/>
    </xf>
    <xf numFmtId="0" fontId="151" fillId="3" borderId="96" xfId="45025" applyFont="true" applyBorder="true" applyAlignment="true">
      <alignment horizontal="center" vertical="center" wrapText="true"/>
    </xf>
    <xf numFmtId="0" fontId="151" fillId="3" borderId="96" xfId="45055" applyFont="true" applyBorder="true" applyAlignment="true">
      <alignment horizontal="center" vertical="center" wrapText="true"/>
    </xf>
    <xf numFmtId="0" fontId="151" fillId="33" borderId="126" xfId="45091" applyFont="true" applyFill="true" applyBorder="true" applyAlignment="true">
      <alignment horizontal="center" vertical="center" wrapText="true"/>
    </xf>
    <xf numFmtId="0" fontId="151" fillId="33" borderId="126" xfId="45097" applyFont="true" applyFill="true" applyBorder="true" applyAlignment="true">
      <alignment horizontal="center" vertical="center" wrapText="true"/>
    </xf>
    <xf numFmtId="0" fontId="151" fillId="3" borderId="96" xfId="45097" applyFont="true" applyBorder="true" applyAlignment="true">
      <alignment horizontal="center" vertical="center" wrapText="true"/>
    </xf>
    <xf numFmtId="0" fontId="151" fillId="0" borderId="100" xfId="45003" applyFont="true" applyFill="true" applyBorder="true" applyAlignment="true">
      <alignment horizontal="left" vertical="center" wrapText="true"/>
    </xf>
    <xf numFmtId="0" fontId="151" fillId="0" borderId="100" xfId="45009"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151" fillId="0" borderId="100" xfId="45045" applyFont="true" applyFill="true" applyBorder="true" applyAlignment="true">
      <alignment horizontal="left" vertical="center" wrapText="true"/>
    </xf>
    <xf numFmtId="0" fontId="151" fillId="0" borderId="100" xfId="45051" applyFont="true" applyFill="true" applyBorder="true" applyAlignment="true">
      <alignment horizontal="left" vertical="center" wrapText="true"/>
    </xf>
    <xf numFmtId="0" fontId="151" fillId="0" borderId="100" xfId="45057" applyFont="true" applyFill="true" applyBorder="true" applyAlignment="true">
      <alignment horizontal="left" vertical="center" wrapText="true"/>
    </xf>
    <xf numFmtId="0" fontId="151" fillId="0" borderId="100" xfId="45063" applyFont="true" applyFill="true" applyBorder="true" applyAlignment="true">
      <alignment horizontal="left" vertical="center" wrapText="true"/>
    </xf>
    <xf numFmtId="0" fontId="151" fillId="0" borderId="100" xfId="45069"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45087" applyFont="true" applyFill="true" applyBorder="true" applyAlignment="true">
      <alignment horizontal="left" vertical="center" wrapText="true"/>
    </xf>
    <xf numFmtId="0" fontId="151" fillId="0" borderId="100" xfId="45093" applyFont="true" applyFill="true" applyBorder="true" applyAlignment="true">
      <alignment horizontal="left" vertical="center" wrapText="true"/>
    </xf>
    <xf numFmtId="0" fontId="151" fillId="0" borderId="100" xfId="45099" applyFont="true" applyFill="true" applyBorder="true" applyAlignment="true">
      <alignment horizontal="left" vertical="center" wrapText="true"/>
    </xf>
    <xf numFmtId="0" fontId="151" fillId="0" borderId="100" xfId="45102" applyFont="true" applyFill="true" applyBorder="true" applyAlignment="true">
      <alignment horizontal="left" vertical="center" wrapText="true"/>
    </xf>
    <xf numFmtId="0" fontId="151" fillId="0" borderId="100" xfId="45105" applyFont="true" applyFill="true" applyBorder="true" applyAlignment="true">
      <alignment horizontal="left" vertical="center" wrapText="true"/>
    </xf>
    <xf numFmtId="0" fontId="24" fillId="3" borderId="133" xfId="19344" applyBorder="true" applyAlignment="true">
      <alignment vertical="center" wrapText="true"/>
    </xf>
    <xf numFmtId="0" fontId="155" fillId="0" borderId="105" xfId="19344" applyFont="true" applyFill="true" applyBorder="true" applyAlignment="true">
      <alignment horizontal="left" vertical="center" wrapText="true"/>
    </xf>
    <xf numFmtId="0" fontId="151" fillId="0" borderId="105" xfId="45063"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151" fillId="26" borderId="116" xfId="40248" applyFont="true" applyFill="true" applyBorder="true" applyAlignment="true">
      <alignment horizontal="left" vertical="center"/>
    </xf>
    <xf numFmtId="0" fontId="151" fillId="0" borderId="107" xfId="19384" applyFont="true" applyFill="true" applyBorder="true" applyAlignment="true">
      <alignment horizontal="left" vertical="center"/>
    </xf>
    <xf numFmtId="0" fontId="151" fillId="0" borderId="107" xfId="19386" applyFont="true" applyFill="true" applyBorder="true" applyAlignment="true">
      <alignment horizontal="left" vertical="center"/>
    </xf>
    <xf numFmtId="0" fontId="24" fillId="0" borderId="106" xfId="19344" applyFill="true" applyBorder="true" applyAlignment="true">
      <alignment vertical="center"/>
    </xf>
    <xf numFmtId="0" fontId="24" fillId="0" borderId="108" xfId="19344"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3" xfId="44942" applyNumberFormat="true" applyFont="true" applyFill="true" applyBorder="true" applyAlignment="true">
      <alignment horizontal="center" vertical="center"/>
    </xf>
    <xf numFmtId="169" fontId="150" fillId="33" borderId="124" xfId="44943" applyNumberFormat="true" applyFont="true" applyFill="true" applyBorder="true" applyAlignment="true">
      <alignment horizontal="center" vertical="center"/>
    </xf>
    <xf numFmtId="169" fontId="150" fillId="33" borderId="129" xfId="44942" applyNumberFormat="true" applyFont="true" applyFill="true" applyBorder="true" applyAlignment="true">
      <alignment horizontal="center" vertical="center"/>
    </xf>
    <xf numFmtId="169" fontId="150" fillId="33" borderId="106" xfId="44943" applyNumberFormat="true" applyFont="true" applyFill="true" applyBorder="true" applyAlignment="true">
      <alignment horizontal="center" vertical="center"/>
    </xf>
    <xf numFmtId="169" fontId="150" fillId="33" borderId="102" xfId="44942" applyNumberFormat="true" applyFont="true" applyFill="true" applyBorder="true" applyAlignment="true">
      <alignment horizontal="center" vertical="center"/>
    </xf>
    <xf numFmtId="169" fontId="150" fillId="33" borderId="100" xfId="44947" applyNumberFormat="true" applyFont="true" applyFill="true" applyBorder="true" applyAlignment="true">
      <alignment horizontal="center" vertical="center"/>
    </xf>
    <xf numFmtId="169" fontId="150" fillId="33" borderId="125" xfId="44948" applyNumberFormat="true" applyFont="true" applyFill="true" applyBorder="true" applyAlignment="true">
      <alignment horizontal="center" vertical="center"/>
    </xf>
    <xf numFmtId="169" fontId="150" fillId="33" borderId="126" xfId="44949" applyNumberFormat="true" applyFont="true" applyFill="true" applyBorder="true" applyAlignment="true">
      <alignment horizontal="center" vertical="center"/>
    </xf>
    <xf numFmtId="169" fontId="150" fillId="33" borderId="130" xfId="44948" applyNumberFormat="true" applyFont="true" applyFill="true" applyBorder="true" applyAlignment="true">
      <alignment horizontal="center" vertical="center"/>
    </xf>
    <xf numFmtId="169" fontId="150" fillId="33" borderId="107" xfId="44949" applyNumberFormat="true" applyFont="true" applyFill="true" applyBorder="true" applyAlignment="true">
      <alignment horizontal="center" vertical="center"/>
    </xf>
    <xf numFmtId="169" fontId="150" fillId="33" borderId="100" xfId="44948" applyNumberFormat="true" applyFont="true" applyFill="true" applyBorder="true" applyAlignment="true">
      <alignment horizontal="center" vertical="center"/>
    </xf>
    <xf numFmtId="169" fontId="150" fillId="33" borderId="105" xfId="44953" applyNumberFormat="true" applyFont="true" applyFill="true" applyBorder="true" applyAlignment="true">
      <alignment horizontal="center" vertical="center"/>
    </xf>
    <xf numFmtId="169" fontId="150" fillId="33" borderId="127" xfId="44954" applyNumberFormat="true" applyFont="true" applyFill="true" applyBorder="true" applyAlignment="true">
      <alignment horizontal="center" vertical="center"/>
    </xf>
    <xf numFmtId="169" fontId="150" fillId="33" borderId="128" xfId="44955" applyNumberFormat="true" applyFont="true" applyFill="true" applyBorder="true" applyAlignment="true">
      <alignment horizontal="center" vertical="center"/>
    </xf>
    <xf numFmtId="169" fontId="150" fillId="33" borderId="131" xfId="44954" applyNumberFormat="true" applyFont="true" applyFill="true" applyBorder="true" applyAlignment="true">
      <alignment horizontal="center" vertical="center"/>
    </xf>
    <xf numFmtId="169" fontId="150" fillId="33" borderId="108" xfId="44955" applyNumberFormat="true" applyFont="true" applyFill="true" applyBorder="true" applyAlignment="true">
      <alignment horizontal="center" vertical="center"/>
    </xf>
    <xf numFmtId="169" fontId="150" fillId="33" borderId="105" xfId="44954" applyNumberFormat="true" applyFont="true" applyFill="true" applyBorder="true" applyAlignment="true">
      <alignment horizontal="center" vertical="center"/>
    </xf>
    <xf numFmtId="0" fontId="24" fillId="33" borderId="127" xfId="19344" applyFill="true" applyBorder="true" applyAlignment="true">
      <alignment horizontal="center" vertical="center"/>
    </xf>
    <xf numFmtId="0" fontId="24" fillId="33" borderId="128" xfId="19344" applyFill="true" applyBorder="true" applyAlignment="true">
      <alignment horizontal="center" vertical="center"/>
    </xf>
    <xf numFmtId="169" fontId="150" fillId="33" borderId="102" xfId="44977" applyNumberFormat="true" applyFont="true" applyFill="true" applyBorder="true" applyAlignment="true">
      <alignment horizontal="center" vertical="center"/>
    </xf>
    <xf numFmtId="169" fontId="150" fillId="33" borderId="123" xfId="44978" applyNumberFormat="true" applyFont="true" applyFill="true" applyBorder="true" applyAlignment="true">
      <alignment horizontal="center" vertical="center"/>
    </xf>
    <xf numFmtId="169" fontId="150" fillId="33" borderId="124" xfId="44979" applyNumberFormat="true" applyFont="true" applyFill="true" applyBorder="true" applyAlignment="true">
      <alignment horizontal="center" vertical="center"/>
    </xf>
    <xf numFmtId="169" fontId="150" fillId="33" borderId="129"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102" xfId="44978" applyNumberFormat="true" applyFont="true" applyFill="true" applyBorder="true" applyAlignment="true">
      <alignment horizontal="center" vertical="center"/>
    </xf>
    <xf numFmtId="169" fontId="150" fillId="33" borderId="100" xfId="44977" applyNumberFormat="true" applyFont="true" applyFill="true" applyBorder="true" applyAlignment="true">
      <alignment horizontal="center" vertical="center"/>
    </xf>
    <xf numFmtId="169" fontId="150" fillId="33" borderId="125" xfId="44978" applyNumberFormat="true" applyFont="true" applyFill="true" applyBorder="true" applyAlignment="true">
      <alignment horizontal="center" vertical="center"/>
    </xf>
    <xf numFmtId="169" fontId="150" fillId="33" borderId="126" xfId="44979" applyNumberFormat="true" applyFont="true" applyFill="true" applyBorder="true" applyAlignment="true">
      <alignment horizontal="center" vertical="center"/>
    </xf>
    <xf numFmtId="169" fontId="150" fillId="33" borderId="130" xfId="44978" applyNumberFormat="true" applyFont="true" applyFill="true" applyBorder="true" applyAlignment="true">
      <alignment horizontal="center" vertical="center"/>
    </xf>
    <xf numFmtId="169" fontId="150" fillId="33" borderId="107" xfId="44979" applyNumberFormat="true" applyFont="true" applyFill="true" applyBorder="true" applyAlignment="true">
      <alignment horizontal="center" vertical="center"/>
    </xf>
    <xf numFmtId="169" fontId="150" fillId="33" borderId="100" xfId="44978" applyNumberFormat="true" applyFont="true" applyFill="true" applyBorder="true" applyAlignment="true">
      <alignment horizontal="center" vertical="center"/>
    </xf>
    <xf numFmtId="169" fontId="150" fillId="33" borderId="100" xfId="44971" applyNumberFormat="true" applyFont="true" applyFill="true" applyBorder="true" applyAlignment="true">
      <alignment horizontal="center" vertical="center"/>
    </xf>
    <xf numFmtId="169" fontId="150" fillId="33" borderId="125" xfId="44972" applyNumberFormat="true" applyFont="true" applyFill="true" applyBorder="true" applyAlignment="true">
      <alignment horizontal="center" vertical="center"/>
    </xf>
    <xf numFmtId="169" fontId="150" fillId="33" borderId="126" xfId="44973" applyNumberFormat="true" applyFont="true" applyFill="true" applyBorder="true" applyAlignment="true">
      <alignment horizontal="center" vertical="center"/>
    </xf>
    <xf numFmtId="169" fontId="150" fillId="33" borderId="130" xfId="44972" applyNumberFormat="true" applyFont="true" applyFill="true" applyBorder="true" applyAlignment="true">
      <alignment horizontal="center" vertical="center"/>
    </xf>
    <xf numFmtId="169" fontId="150" fillId="33" borderId="107" xfId="44973" applyNumberFormat="true" applyFont="true" applyFill="true" applyBorder="true" applyAlignment="true">
      <alignment horizontal="center" vertical="center"/>
    </xf>
    <xf numFmtId="169" fontId="150" fillId="33" borderId="100" xfId="44972" applyNumberFormat="true" applyFont="true" applyFill="true" applyBorder="true" applyAlignment="true">
      <alignment horizontal="center" vertical="center"/>
    </xf>
    <xf numFmtId="169" fontId="150" fillId="33" borderId="100" xfId="44981" applyNumberFormat="true" applyFont="true" applyFill="true" applyBorder="true" applyAlignment="true">
      <alignment horizontal="center" vertical="center"/>
    </xf>
    <xf numFmtId="169" fontId="150" fillId="33" borderId="102" xfId="44999" applyNumberFormat="true" applyFont="true" applyFill="true" applyBorder="true" applyAlignment="true">
      <alignment horizontal="center" vertical="center"/>
    </xf>
    <xf numFmtId="169" fontId="150" fillId="33" borderId="123" xfId="45000" applyNumberFormat="true" applyFont="true" applyFill="true" applyBorder="true" applyAlignment="true">
      <alignment horizontal="center" vertical="center"/>
    </xf>
    <xf numFmtId="169" fontId="150" fillId="33" borderId="124" xfId="45001" applyNumberFormat="true" applyFont="true" applyFill="true" applyBorder="true" applyAlignment="true">
      <alignment horizontal="center" vertical="center"/>
    </xf>
    <xf numFmtId="169" fontId="150" fillId="33" borderId="129" xfId="45000" applyNumberFormat="true" applyFont="true" applyFill="true" applyBorder="true" applyAlignment="true">
      <alignment horizontal="center" vertical="center"/>
    </xf>
    <xf numFmtId="169" fontId="150" fillId="33" borderId="106" xfId="45001" applyNumberFormat="true" applyFont="true" applyFill="true" applyBorder="true" applyAlignment="true">
      <alignment horizontal="center" vertical="center"/>
    </xf>
    <xf numFmtId="169" fontId="150" fillId="33" borderId="102" xfId="45000" applyNumberFormat="true" applyFont="true" applyFill="true" applyBorder="true" applyAlignment="true">
      <alignment horizontal="center" vertical="center"/>
    </xf>
    <xf numFmtId="169" fontId="150" fillId="33" borderId="100" xfId="45005" applyNumberFormat="true" applyFont="true" applyFill="true" applyBorder="true" applyAlignment="true">
      <alignment horizontal="center" vertical="center"/>
    </xf>
    <xf numFmtId="169" fontId="150" fillId="33" borderId="125" xfId="45006" applyNumberFormat="true" applyFont="true" applyFill="true" applyBorder="true" applyAlignment="true">
      <alignment horizontal="center" vertical="center"/>
    </xf>
    <xf numFmtId="169" fontId="150" fillId="33" borderId="126" xfId="45007" applyNumberFormat="true" applyFont="true" applyFill="true" applyBorder="true" applyAlignment="true">
      <alignment horizontal="center" vertical="center"/>
    </xf>
    <xf numFmtId="169" fontId="150" fillId="33" borderId="130" xfId="45006" applyNumberFormat="true" applyFont="true" applyFill="true" applyBorder="true" applyAlignment="true">
      <alignment horizontal="center" vertical="center"/>
    </xf>
    <xf numFmtId="169" fontId="150" fillId="33" borderId="107" xfId="45007" applyNumberFormat="true" applyFont="true" applyFill="true" applyBorder="true" applyAlignment="true">
      <alignment horizontal="center" vertical="center"/>
    </xf>
    <xf numFmtId="169" fontId="150" fillId="33" borderId="100" xfId="45006" applyNumberFormat="true" applyFont="true" applyFill="true" applyBorder="true" applyAlignment="true">
      <alignment horizontal="center" vertical="center"/>
    </xf>
    <xf numFmtId="169" fontId="150" fillId="33" borderId="100" xfId="45011" applyNumberFormat="true" applyFont="true" applyFill="true" applyBorder="true" applyAlignment="true">
      <alignment horizontal="center" vertical="center"/>
    </xf>
    <xf numFmtId="169" fontId="150" fillId="33" borderId="125" xfId="45012" applyNumberFormat="true" applyFont="true" applyFill="true" applyBorder="true" applyAlignment="true">
      <alignment horizontal="center" vertical="center"/>
    </xf>
    <xf numFmtId="169" fontId="150" fillId="33" borderId="126" xfId="45013" applyNumberFormat="true" applyFont="true" applyFill="true" applyBorder="true" applyAlignment="true">
      <alignment horizontal="center" vertical="center"/>
    </xf>
    <xf numFmtId="169" fontId="150" fillId="33" borderId="130" xfId="45012" applyNumberFormat="true" applyFont="true" applyFill="true" applyBorder="true" applyAlignment="true">
      <alignment horizontal="center" vertical="center"/>
    </xf>
    <xf numFmtId="169" fontId="150" fillId="33" borderId="107" xfId="45013" applyNumberFormat="true" applyFont="true" applyFill="true" applyBorder="true" applyAlignment="true">
      <alignment horizontal="center" vertical="center"/>
    </xf>
    <xf numFmtId="169" fontId="150" fillId="33" borderId="100" xfId="45012"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168" fontId="150" fillId="33" borderId="125" xfId="19369"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168" fontId="150" fillId="33" borderId="125" xfId="19373"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2" xfId="45029" applyNumberFormat="true" applyFont="true" applyFill="true" applyBorder="true" applyAlignment="true">
      <alignment horizontal="center" vertical="center"/>
    </xf>
    <xf numFmtId="169" fontId="150" fillId="33" borderId="123" xfId="45030" applyNumberFormat="true" applyFont="true" applyFill="true" applyBorder="true" applyAlignment="true">
      <alignment horizontal="center" vertical="center"/>
    </xf>
    <xf numFmtId="169" fontId="150" fillId="33" borderId="124" xfId="45031" applyNumberFormat="true" applyFont="true" applyFill="true" applyBorder="true" applyAlignment="true">
      <alignment horizontal="center" vertical="center"/>
    </xf>
    <xf numFmtId="169" fontId="150" fillId="33" borderId="129" xfId="45030" applyNumberFormat="true" applyFont="true" applyFill="true" applyBorder="true" applyAlignment="true">
      <alignment horizontal="center" vertical="center"/>
    </xf>
    <xf numFmtId="169" fontId="150" fillId="33" borderId="106" xfId="45031" applyNumberFormat="true" applyFont="true" applyFill="true" applyBorder="true" applyAlignment="true">
      <alignment horizontal="center" vertical="center"/>
    </xf>
    <xf numFmtId="169" fontId="150" fillId="33" borderId="102" xfId="45030" applyNumberFormat="true" applyFont="true" applyFill="true" applyBorder="true" applyAlignment="true">
      <alignment horizontal="center" vertical="center"/>
    </xf>
    <xf numFmtId="169" fontId="150" fillId="33" borderId="100" xfId="45035" applyNumberFormat="true" applyFont="true" applyFill="true" applyBorder="true" applyAlignment="true">
      <alignment horizontal="center" vertical="center"/>
    </xf>
    <xf numFmtId="169" fontId="150" fillId="33" borderId="125" xfId="45036" applyNumberFormat="true" applyFont="true" applyFill="true" applyBorder="true" applyAlignment="true">
      <alignment horizontal="center" vertical="center"/>
    </xf>
    <xf numFmtId="169" fontId="150" fillId="33" borderId="126" xfId="45037" applyNumberFormat="true" applyFont="true" applyFill="true" applyBorder="true" applyAlignment="true">
      <alignment horizontal="center" vertical="center"/>
    </xf>
    <xf numFmtId="169" fontId="150" fillId="33" borderId="130" xfId="45036" applyNumberFormat="true" applyFont="true" applyFill="true" applyBorder="true" applyAlignment="true">
      <alignment horizontal="center" vertical="center"/>
    </xf>
    <xf numFmtId="169" fontId="150" fillId="33" borderId="107" xfId="45037" applyNumberFormat="true" applyFont="true" applyFill="true" applyBorder="true" applyAlignment="true">
      <alignment horizontal="center" vertical="center"/>
    </xf>
    <xf numFmtId="169" fontId="150" fillId="33" borderId="100" xfId="45036" applyNumberFormat="true" applyFont="true" applyFill="true" applyBorder="true" applyAlignment="true">
      <alignment horizontal="center" vertical="center"/>
    </xf>
    <xf numFmtId="169" fontId="150" fillId="33" borderId="105" xfId="45041" applyNumberFormat="true" applyFont="true" applyFill="true" applyBorder="true" applyAlignment="true">
      <alignment horizontal="center" vertical="center"/>
    </xf>
    <xf numFmtId="169" fontId="150" fillId="33" borderId="127" xfId="45042" applyNumberFormat="true" applyFont="true" applyFill="true" applyBorder="true" applyAlignment="true">
      <alignment horizontal="center" vertical="center"/>
    </xf>
    <xf numFmtId="169" fontId="150" fillId="33" borderId="128" xfId="45043" applyNumberFormat="true" applyFont="true" applyFill="true" applyBorder="true" applyAlignment="true">
      <alignment horizontal="center" vertical="center"/>
    </xf>
    <xf numFmtId="169" fontId="150" fillId="33" borderId="131" xfId="45042" applyNumberFormat="true" applyFont="true" applyFill="true" applyBorder="true" applyAlignment="true">
      <alignment horizontal="center" vertical="center"/>
    </xf>
    <xf numFmtId="169" fontId="150" fillId="33" borderId="108" xfId="45043" applyNumberFormat="true" applyFont="true" applyFill="true" applyBorder="true" applyAlignment="true">
      <alignment horizontal="center" vertical="center"/>
    </xf>
    <xf numFmtId="169" fontId="150" fillId="33" borderId="105" xfId="45042" applyNumberFormat="true" applyFont="true" applyFill="true" applyBorder="true" applyAlignment="true">
      <alignment horizontal="center" vertical="center"/>
    </xf>
    <xf numFmtId="169" fontId="150" fillId="33" borderId="102" xfId="45059" applyNumberFormat="true" applyFont="true" applyFill="true" applyBorder="true" applyAlignment="true">
      <alignment horizontal="center" vertical="center"/>
    </xf>
    <xf numFmtId="169" fontId="150" fillId="33" borderId="123" xfId="45060" applyNumberFormat="true" applyFont="true" applyFill="true" applyBorder="true" applyAlignment="true">
      <alignment horizontal="center" vertical="center"/>
    </xf>
    <xf numFmtId="169" fontId="150" fillId="33" borderId="124" xfId="45061" applyNumberFormat="true" applyFont="true" applyFill="true" applyBorder="true" applyAlignment="true">
      <alignment horizontal="center" vertical="center"/>
    </xf>
    <xf numFmtId="169" fontId="150" fillId="33" borderId="129" xfId="45060" applyNumberFormat="true" applyFont="true" applyFill="true" applyBorder="true" applyAlignment="true">
      <alignment horizontal="center" vertical="center"/>
    </xf>
    <xf numFmtId="169" fontId="150" fillId="33" borderId="106" xfId="45061" applyNumberFormat="true" applyFont="true" applyFill="true" applyBorder="true" applyAlignment="true">
      <alignment horizontal="center" vertical="center"/>
    </xf>
    <xf numFmtId="169" fontId="150" fillId="33" borderId="102" xfId="45060" applyNumberFormat="true" applyFont="true" applyFill="true" applyBorder="true" applyAlignment="true">
      <alignment horizontal="center" vertical="center"/>
    </xf>
    <xf numFmtId="169" fontId="150" fillId="33" borderId="100" xfId="45065" applyNumberFormat="true" applyFont="true" applyFill="true" applyBorder="true" applyAlignment="true">
      <alignment horizontal="center" vertical="center"/>
    </xf>
    <xf numFmtId="169" fontId="150" fillId="33" borderId="125" xfId="45066" applyNumberFormat="true" applyFont="true" applyFill="true" applyBorder="true" applyAlignment="true">
      <alignment horizontal="center" vertical="center"/>
    </xf>
    <xf numFmtId="169" fontId="150" fillId="33" borderId="126" xfId="45067" applyNumberFormat="true" applyFont="true" applyFill="true" applyBorder="true" applyAlignment="true">
      <alignment horizontal="center" vertical="center"/>
    </xf>
    <xf numFmtId="169" fontId="150" fillId="33" borderId="130" xfId="45066" applyNumberFormat="true" applyFont="true" applyFill="true" applyBorder="true" applyAlignment="true">
      <alignment horizontal="center" vertical="center"/>
    </xf>
    <xf numFmtId="169" fontId="150" fillId="33" borderId="107" xfId="45067" applyNumberFormat="true" applyFont="true" applyFill="true" applyBorder="true" applyAlignment="true">
      <alignment horizontal="center" vertical="center"/>
    </xf>
    <xf numFmtId="169" fontId="150" fillId="33" borderId="100" xfId="45066" applyNumberFormat="true" applyFont="true" applyFill="true" applyBorder="true" applyAlignment="true">
      <alignment horizontal="center" vertical="center"/>
    </xf>
    <xf numFmtId="0" fontId="24" fillId="33" borderId="100" xfId="19344" applyFill="true" applyBorder="true" applyAlignment="true">
      <alignment horizontal="center" vertical="center"/>
    </xf>
    <xf numFmtId="0" fontId="24" fillId="33" borderId="130" xfId="19344" applyFill="true" applyBorder="true" applyAlignment="true">
      <alignment horizontal="center" vertical="center"/>
    </xf>
    <xf numFmtId="168" fontId="150" fillId="33" borderId="100" xfId="45075" applyNumberFormat="true" applyFont="true" applyFill="true" applyBorder="true" applyAlignment="true">
      <alignment horizontal="center" vertical="center"/>
    </xf>
    <xf numFmtId="168" fontId="150" fillId="33" borderId="125" xfId="45076" applyNumberFormat="true" applyFont="true" applyFill="true" applyBorder="true" applyAlignment="true">
      <alignment horizontal="center" vertical="center"/>
    </xf>
    <xf numFmtId="168" fontId="150" fillId="33" borderId="126" xfId="45077" applyNumberFormat="true" applyFont="true" applyFill="true" applyBorder="true" applyAlignment="true">
      <alignment horizontal="center" vertical="center"/>
    </xf>
    <xf numFmtId="168" fontId="150" fillId="33" borderId="130" xfId="45076" applyNumberFormat="true" applyFont="true" applyFill="true" applyBorder="true" applyAlignment="true">
      <alignment horizontal="center" vertical="center"/>
    </xf>
    <xf numFmtId="168" fontId="150" fillId="33" borderId="107" xfId="45077" applyNumberFormat="true" applyFont="true" applyFill="true" applyBorder="true" applyAlignment="true">
      <alignment horizontal="center" vertical="center"/>
    </xf>
    <xf numFmtId="168" fontId="150" fillId="33" borderId="100" xfId="45076" applyNumberFormat="true" applyFont="true" applyFill="true" applyBorder="true" applyAlignment="true">
      <alignment horizontal="center" vertical="center"/>
    </xf>
    <xf numFmtId="168" fontId="150" fillId="33" borderId="100" xfId="45079" applyNumberFormat="true" applyFont="true" applyFill="true" applyBorder="true" applyAlignment="true">
      <alignment horizontal="center" vertical="center"/>
    </xf>
    <xf numFmtId="168" fontId="150" fillId="33" borderId="125" xfId="45080" applyNumberFormat="true" applyFont="true" applyFill="true" applyBorder="true" applyAlignment="true">
      <alignment horizontal="center" vertical="center"/>
    </xf>
    <xf numFmtId="168" fontId="150" fillId="33" borderId="126" xfId="45081" applyNumberFormat="true" applyFont="true" applyFill="true" applyBorder="true" applyAlignment="true">
      <alignment horizontal="center" vertical="center"/>
    </xf>
    <xf numFmtId="168" fontId="150" fillId="33" borderId="130" xfId="45080" applyNumberFormat="true" applyFont="true" applyFill="true" applyBorder="true" applyAlignment="true">
      <alignment horizontal="center" vertical="center"/>
    </xf>
    <xf numFmtId="168" fontId="150" fillId="33" borderId="107" xfId="45081" applyNumberFormat="true" applyFont="true" applyFill="true" applyBorder="true" applyAlignment="true">
      <alignment horizontal="center" vertical="center"/>
    </xf>
    <xf numFmtId="168" fontId="150" fillId="33" borderId="100" xfId="45080" applyNumberFormat="true" applyFont="true" applyFill="true" applyBorder="true" applyAlignment="true">
      <alignment horizontal="center" vertical="center"/>
    </xf>
    <xf numFmtId="168" fontId="150" fillId="33" borderId="100" xfId="45083" applyNumberFormat="true" applyFont="true" applyFill="true" applyBorder="true" applyAlignment="true">
      <alignment horizontal="center" vertical="center"/>
    </xf>
    <xf numFmtId="168" fontId="150" fillId="33" borderId="125" xfId="45084" applyNumberFormat="true" applyFont="true" applyFill="true" applyBorder="true" applyAlignment="true">
      <alignment horizontal="center" vertical="center"/>
    </xf>
    <xf numFmtId="168" fontId="150" fillId="33" borderId="126" xfId="45085" applyNumberFormat="true" applyFont="true" applyFill="true" applyBorder="true" applyAlignment="true">
      <alignment horizontal="center" vertical="center"/>
    </xf>
    <xf numFmtId="168" fontId="150" fillId="33" borderId="130" xfId="45084" applyNumberFormat="true" applyFont="true" applyFill="true" applyBorder="true" applyAlignment="true">
      <alignment horizontal="center" vertical="center"/>
    </xf>
    <xf numFmtId="168" fontId="150" fillId="33" borderId="107" xfId="45085" applyNumberFormat="true" applyFont="true" applyFill="true" applyBorder="true" applyAlignment="true">
      <alignment horizontal="center" vertical="center"/>
    </xf>
    <xf numFmtId="168" fontId="150" fillId="33" borderId="100" xfId="45084" applyNumberFormat="true" applyFont="true" applyFill="true" applyBorder="true" applyAlignment="true">
      <alignment horizontal="center" vertical="center"/>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25" xfId="19400"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8" fontId="150" fillId="33" borderId="125" xfId="19404" applyNumberFormat="true" applyFont="true" applyFill="true" applyBorder="true" applyAlignment="true">
      <alignment horizontal="center" vertical="center" wrapText="true"/>
    </xf>
    <xf numFmtId="169" fontId="150" fillId="33" borderId="105" xfId="45065" applyNumberFormat="true" applyFont="true" applyFill="true" applyBorder="true" applyAlignment="true">
      <alignment horizontal="center" vertical="center"/>
    </xf>
    <xf numFmtId="169" fontId="150" fillId="33" borderId="127" xfId="45066" applyNumberFormat="true" applyFont="true" applyFill="true" applyBorder="true" applyAlignment="true">
      <alignment horizontal="center" vertical="center"/>
    </xf>
    <xf numFmtId="169" fontId="150" fillId="33" borderId="128" xfId="45067" applyNumberFormat="true" applyFont="true" applyFill="true" applyBorder="true" applyAlignment="true">
      <alignment horizontal="center" vertical="center"/>
    </xf>
    <xf numFmtId="169" fontId="150" fillId="33" borderId="131" xfId="45066" applyNumberFormat="true" applyFont="true" applyFill="true" applyBorder="true" applyAlignment="true">
      <alignment horizontal="center" vertical="center"/>
    </xf>
    <xf numFmtId="169" fontId="150" fillId="33" borderId="108" xfId="45067" applyNumberFormat="true" applyFont="true" applyFill="true" applyBorder="true" applyAlignment="true">
      <alignment horizontal="center" vertical="center"/>
    </xf>
    <xf numFmtId="169" fontId="150" fillId="33" borderId="105" xfId="45066" applyNumberFormat="true" applyFont="true" applyFill="true" applyBorder="true" applyAlignment="true">
      <alignment horizontal="center" vertical="center"/>
    </xf>
    <xf numFmtId="169" fontId="150" fillId="33" borderId="100" xfId="45104" applyNumberFormat="true" applyFont="true" applyFill="true" applyBorder="true" applyAlignment="true">
      <alignment horizontal="center" vertical="center"/>
    </xf>
    <xf numFmtId="169" fontId="150" fillId="33" borderId="125" xfId="45104" applyNumberFormat="true" applyFont="true" applyFill="true" applyBorder="true" applyAlignment="true">
      <alignment horizontal="center" vertical="center"/>
    </xf>
    <xf numFmtId="169" fontId="150" fillId="33" borderId="126" xfId="45104" applyNumberFormat="true" applyFont="true" applyFill="true" applyBorder="true" applyAlignment="true">
      <alignment horizontal="center" vertical="center"/>
    </xf>
    <xf numFmtId="169" fontId="150" fillId="33" borderId="130" xfId="45104" applyNumberFormat="true" applyFont="true" applyFill="true" applyBorder="true" applyAlignment="true">
      <alignment horizontal="center" vertical="center"/>
    </xf>
    <xf numFmtId="169" fontId="150" fillId="33" borderId="107" xfId="45104" applyNumberFormat="true" applyFont="true" applyFill="true" applyBorder="true" applyAlignment="true">
      <alignment horizontal="center" vertical="center"/>
    </xf>
    <xf numFmtId="169" fontId="150" fillId="33" borderId="100" xfId="45107" applyNumberFormat="true" applyFont="true" applyFill="true" applyBorder="true" applyAlignment="true">
      <alignment horizontal="center" vertical="center"/>
    </xf>
    <xf numFmtId="169" fontId="150" fillId="33" borderId="125" xfId="45107" applyNumberFormat="true" applyFont="true" applyFill="true" applyBorder="true" applyAlignment="true">
      <alignment horizontal="center" vertical="center"/>
    </xf>
    <xf numFmtId="169" fontId="150" fillId="33" borderId="126" xfId="45107" applyNumberFormat="true" applyFont="true" applyFill="true" applyBorder="true" applyAlignment="true">
      <alignment horizontal="center" vertical="center"/>
    </xf>
    <xf numFmtId="169" fontId="150" fillId="33" borderId="130" xfId="45107" applyNumberFormat="true" applyFont="true" applyFill="true" applyBorder="true" applyAlignment="true">
      <alignment horizontal="center" vertical="center"/>
    </xf>
    <xf numFmtId="169" fontId="150" fillId="33" borderId="107" xfId="45107" applyNumberFormat="true" applyFont="true" applyFill="true" applyBorder="true" applyAlignment="true">
      <alignment horizontal="center" vertical="center"/>
    </xf>
    <xf numFmtId="169" fontId="150" fillId="33" borderId="100" xfId="45101" applyNumberFormat="true" applyFont="true" applyFill="true" applyBorder="true" applyAlignment="true">
      <alignment horizontal="center" vertical="center"/>
    </xf>
    <xf numFmtId="169" fontId="150" fillId="33" borderId="125" xfId="45101" applyNumberFormat="true" applyFont="true" applyFill="true" applyBorder="true" applyAlignment="true">
      <alignment horizontal="center" vertical="center"/>
    </xf>
    <xf numFmtId="169" fontId="150" fillId="33" borderId="126" xfId="45101" applyNumberFormat="true" applyFont="true" applyFill="true" applyBorder="true" applyAlignment="true">
      <alignment horizontal="center" vertical="center"/>
    </xf>
    <xf numFmtId="169" fontId="150" fillId="33" borderId="130" xfId="45101" applyNumberFormat="true" applyFont="true" applyFill="true" applyBorder="true" applyAlignment="true">
      <alignment horizontal="center" vertical="center"/>
    </xf>
    <xf numFmtId="169" fontId="150" fillId="33" borderId="107" xfId="45101" applyNumberFormat="true" applyFont="true" applyFill="true" applyBorder="true" applyAlignment="true">
      <alignment horizontal="center" vertical="center"/>
    </xf>
    <xf numFmtId="0" fontId="24" fillId="33" borderId="105" xfId="19344" applyFill="true" applyBorder="true" applyAlignment="true">
      <alignment horizontal="center" vertical="center"/>
    </xf>
    <xf numFmtId="0" fontId="24" fillId="33" borderId="131" xfId="19344" applyFill="true" applyBorder="true" applyAlignment="true">
      <alignment horizontal="center" vertical="center"/>
    </xf>
    <xf numFmtId="0" fontId="24" fillId="33" borderId="108" xfId="19344" applyFill="true" applyBorder="true" applyAlignment="true">
      <alignment horizontal="center" vertical="center"/>
    </xf>
    <xf numFmtId="0" fontId="24" fillId="0" borderId="102" xfId="19344" applyFill="true" applyBorder="true" applyAlignment="true">
      <alignment vertical="center" wrapText="true"/>
    </xf>
    <xf numFmtId="0" fontId="24" fillId="0" borderId="105" xfId="19344" applyFill="true" applyBorder="true" applyAlignment="true">
      <alignment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6" applyFont="true" applyFill="true" applyBorder="true" applyAlignment="true">
      <alignment horizontal="left" vertical="center"/>
    </xf>
    <xf numFmtId="0" fontId="151" fillId="26" borderId="108" xfId="44952"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7" xfId="44976" applyFont="true" applyFill="true" applyBorder="true" applyAlignment="true">
      <alignment horizontal="left" vertical="center"/>
    </xf>
    <xf numFmtId="0" fontId="151" fillId="26" borderId="106" xfId="44998" applyFont="true" applyFill="true" applyBorder="true" applyAlignment="true">
      <alignment horizontal="left" vertical="center"/>
    </xf>
    <xf numFmtId="0" fontId="151" fillId="26" borderId="107" xfId="45004" applyFont="true" applyFill="true" applyBorder="true" applyAlignment="true">
      <alignment horizontal="left" vertical="center"/>
    </xf>
    <xf numFmtId="0" fontId="151" fillId="0" borderId="107" xfId="45004" applyFont="true" applyFill="true" applyBorder="true" applyAlignment="true">
      <alignment horizontal="left" vertical="center"/>
    </xf>
    <xf numFmtId="0" fontId="151" fillId="0" borderId="107" xfId="45010" applyFont="true" applyFill="true" applyBorder="true" applyAlignment="true">
      <alignment horizontal="left" vertical="center"/>
    </xf>
    <xf numFmtId="0" fontId="151" fillId="26" borderId="106" xfId="45028" applyFont="true" applyFill="true" applyBorder="true" applyAlignment="true">
      <alignment horizontal="left" vertical="center"/>
    </xf>
    <xf numFmtId="0" fontId="151" fillId="26" borderId="107" xfId="45034" applyFont="true" applyFill="true" applyBorder="true" applyAlignment="true">
      <alignment horizontal="left" vertical="center"/>
    </xf>
    <xf numFmtId="0" fontId="151" fillId="26" borderId="108" xfId="45040" applyFont="true" applyFill="true" applyBorder="true" applyAlignment="true">
      <alignment horizontal="left" vertical="center"/>
    </xf>
    <xf numFmtId="0" fontId="151" fillId="26" borderId="106" xfId="45058" applyFont="true" applyFill="true" applyBorder="true" applyAlignment="true">
      <alignment horizontal="left" vertical="center"/>
    </xf>
    <xf numFmtId="0" fontId="151" fillId="26" borderId="107" xfId="45064" applyFont="true" applyFill="true" applyBorder="true" applyAlignment="true">
      <alignment horizontal="left" vertical="center"/>
    </xf>
    <xf numFmtId="0" fontId="151" fillId="26" borderId="106" xfId="45064" applyFont="true" applyFill="true" applyBorder="true" applyAlignment="true">
      <alignment horizontal="left" vertical="center"/>
    </xf>
    <xf numFmtId="0" fontId="151" fillId="26" borderId="108" xfId="45064" applyFont="true" applyFill="true" applyBorder="true" applyAlignment="true">
      <alignment horizontal="left" vertical="center"/>
    </xf>
    <xf numFmtId="0" fontId="24" fillId="3" borderId="134" xfId="19344" applyBorder="true" applyAlignment="true">
      <alignment vertical="center"/>
    </xf>
    <xf numFmtId="0" fontId="24" fillId="3" borderId="107" xfId="19344" applyBorder="true" applyAlignment="true">
      <alignment vertical="center"/>
    </xf>
    <xf numFmtId="0" fontId="151" fillId="0" borderId="107" xfId="45046" applyFont="true" applyFill="true" applyBorder="true" applyAlignment="true">
      <alignment horizontal="left" vertical="center"/>
    </xf>
    <xf numFmtId="0" fontId="151" fillId="0" borderId="107" xfId="45052" applyFont="true" applyFill="true" applyBorder="true" applyAlignment="true">
      <alignment horizontal="left" vertical="center"/>
    </xf>
    <xf numFmtId="0" fontId="151" fillId="0" borderId="107" xfId="45058" applyFont="true" applyFill="true" applyBorder="true" applyAlignment="true">
      <alignment horizontal="left" vertical="center"/>
    </xf>
    <xf numFmtId="0" fontId="151" fillId="0" borderId="107" xfId="45064" applyFont="true" applyFill="true" applyBorder="true" applyAlignment="true">
      <alignment horizontal="left" vertical="center"/>
    </xf>
    <xf numFmtId="0" fontId="151" fillId="0" borderId="107" xfId="45070" applyFont="true" applyFill="true" applyBorder="true" applyAlignment="true">
      <alignment horizontal="left" vertical="center"/>
    </xf>
    <xf numFmtId="0" fontId="151" fillId="0" borderId="108" xfId="45064" applyFont="true" applyFill="true" applyBorder="true" applyAlignment="true">
      <alignment horizontal="left" vertical="center"/>
    </xf>
    <xf numFmtId="0" fontId="151" fillId="26" borderId="106" xfId="45100" applyFont="true" applyFill="true" applyBorder="true" applyAlignment="true">
      <alignment horizontal="left" vertical="center"/>
    </xf>
    <xf numFmtId="0" fontId="151" fillId="26" borderId="107" xfId="45103" applyFont="true" applyFill="true" applyBorder="true" applyAlignment="true">
      <alignment horizontal="left" vertical="center"/>
    </xf>
    <xf numFmtId="0" fontId="151" fillId="26" borderId="108" xfId="45106" applyFont="true" applyFill="true" applyBorder="true" applyAlignment="true">
      <alignment horizontal="left" vertical="center"/>
    </xf>
    <xf numFmtId="0" fontId="151" fillId="0" borderId="107" xfId="45088" applyFont="true" applyFill="true" applyBorder="true" applyAlignment="true">
      <alignment horizontal="left" vertical="center"/>
    </xf>
    <xf numFmtId="0" fontId="151" fillId="0" borderId="107" xfId="45094" applyFont="true" applyFill="true" applyBorder="true" applyAlignment="true">
      <alignment horizontal="left" vertical="center"/>
    </xf>
    <xf numFmtId="0" fontId="151" fillId="0" borderId="107" xfId="45100" applyFont="true" applyFill="true" applyBorder="true" applyAlignment="true">
      <alignment horizontal="left" vertical="center"/>
    </xf>
    <xf numFmtId="0" fontId="151" fillId="0" borderId="107" xfId="45103" applyFont="true" applyFill="true" applyBorder="true" applyAlignment="true">
      <alignment horizontal="left" vertical="center"/>
    </xf>
    <xf numFmtId="0" fontId="151" fillId="0" borderId="107" xfId="45106" applyFont="true" applyFill="true" applyBorder="true" applyAlignment="true">
      <alignment horizontal="left" vertical="center"/>
    </xf>
    <xf numFmtId="169" fontId="181" fillId="33" borderId="100" xfId="40057" applyNumberFormat="true" applyFont="true" applyFill="true" applyBorder="true" applyAlignment="true">
      <alignment horizontal="center" vertical="center"/>
    </xf>
    <xf numFmtId="169" fontId="181" fillId="33" borderId="100" xfId="44981"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2" xfId="45101" applyNumberFormat="true" applyFont="true" applyFill="true" applyBorder="true" applyAlignment="true">
      <alignment horizontal="center" vertical="center"/>
    </xf>
    <xf numFmtId="169" fontId="181" fillId="33" borderId="100" xfId="45104" applyNumberFormat="true" applyFont="true" applyFill="true" applyBorder="true" applyAlignment="true">
      <alignment horizontal="center" vertical="center"/>
    </xf>
    <xf numFmtId="169" fontId="181" fillId="33" borderId="100" xfId="45107"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81"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45101" applyNumberFormat="true" applyFont="true" applyFill="true" applyBorder="true" applyAlignment="true">
      <alignment horizontal="center" vertical="center"/>
    </xf>
    <xf numFmtId="169" fontId="181" fillId="33" borderId="125" xfId="45104" applyNumberFormat="true" applyFont="true" applyFill="true" applyBorder="true" applyAlignment="true">
      <alignment horizontal="center" vertical="center"/>
    </xf>
    <xf numFmtId="169" fontId="181" fillId="33" borderId="125" xfId="45107"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81"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45101" applyNumberFormat="true" applyFont="true" applyFill="true" applyBorder="true" applyAlignment="true">
      <alignment horizontal="center" vertical="center"/>
    </xf>
    <xf numFmtId="169" fontId="181" fillId="33" borderId="126" xfId="45104" applyNumberFormat="true" applyFont="true" applyFill="true" applyBorder="true" applyAlignment="true">
      <alignment horizontal="center" vertical="center"/>
    </xf>
    <xf numFmtId="169" fontId="181" fillId="33" borderId="126" xfId="45107"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0" xfId="44981"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45101" applyNumberFormat="true" applyFont="true" applyFill="true" applyBorder="true" applyAlignment="true">
      <alignment horizontal="center" vertical="center"/>
    </xf>
    <xf numFmtId="169" fontId="181" fillId="33" borderId="130" xfId="45104" applyNumberFormat="true" applyFont="true" applyFill="true" applyBorder="true" applyAlignment="true">
      <alignment horizontal="center" vertical="center"/>
    </xf>
    <xf numFmtId="169" fontId="181" fillId="33" borderId="130" xfId="45107"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7" xfId="44981"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40239" applyNumberFormat="true" applyFont="true" applyFill="true" applyBorder="true" applyAlignment="true">
      <alignment horizontal="center" vertical="center"/>
    </xf>
    <xf numFmtId="169" fontId="181" fillId="33" borderId="106" xfId="45101" applyNumberFormat="true" applyFont="true" applyFill="true" applyBorder="true" applyAlignment="true">
      <alignment horizontal="center" vertical="center"/>
    </xf>
    <xf numFmtId="169" fontId="181" fillId="33" borderId="107" xfId="45104" applyNumberFormat="true" applyFont="true" applyFill="true" applyBorder="true" applyAlignment="true">
      <alignment horizontal="center" vertical="center"/>
    </xf>
    <xf numFmtId="169" fontId="181" fillId="33" borderId="107" xfId="45107"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0" xfId="40238"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3" borderId="52" xfId="45186" applyFont="true" applyBorder="true" applyAlignment="true">
      <alignment horizontal="center" vertical="center" wrapText="true"/>
    </xf>
    <xf numFmtId="0" fontId="151" fillId="3" borderId="53" xfId="45187" applyFont="true" applyBorder="true" applyAlignment="true">
      <alignment horizontal="center" vertical="center" wrapText="true"/>
    </xf>
    <xf numFmtId="0" fontId="151" fillId="3" borderId="53" xfId="45188" applyFont="true" applyBorder="true" applyAlignment="true">
      <alignment horizontal="center" vertical="center" wrapText="true"/>
    </xf>
    <xf numFmtId="0" fontId="151" fillId="3" borderId="52" xfId="45216" applyFont="true" applyBorder="true" applyAlignment="true">
      <alignment horizontal="center" vertical="center" wrapText="true"/>
    </xf>
    <xf numFmtId="0" fontId="151" fillId="3" borderId="53" xfId="45217" applyFont="true" applyBorder="true" applyAlignment="true">
      <alignment horizontal="center" vertical="center" wrapText="true"/>
    </xf>
    <xf numFmtId="0" fontId="151" fillId="3" borderId="53" xfId="45218" applyFont="true" applyBorder="true" applyAlignment="true">
      <alignment horizontal="center" vertical="center" wrapText="true"/>
    </xf>
    <xf numFmtId="0" fontId="151" fillId="3" borderId="52" xfId="45242" applyFont="true" applyBorder="true" applyAlignment="true">
      <alignment horizontal="center" vertical="center" wrapText="true"/>
    </xf>
    <xf numFmtId="0" fontId="151" fillId="3" borderId="53" xfId="45243" applyFont="true" applyBorder="true" applyAlignment="true">
      <alignment horizontal="center" vertical="center" wrapText="true"/>
    </xf>
    <xf numFmtId="0" fontId="151" fillId="3" borderId="53" xfId="45244" applyFont="true" applyBorder="true" applyAlignment="true">
      <alignment horizontal="center" vertical="center" wrapText="true"/>
    </xf>
    <xf numFmtId="0" fontId="151" fillId="3" borderId="52" xfId="45272" applyFont="true" applyBorder="true" applyAlignment="true">
      <alignment horizontal="center" vertical="center" wrapText="true"/>
    </xf>
    <xf numFmtId="0" fontId="151" fillId="3" borderId="53" xfId="45273" applyFont="true" applyBorder="true" applyAlignment="true">
      <alignment horizontal="center" vertical="center" wrapText="true"/>
    </xf>
    <xf numFmtId="0" fontId="151" fillId="3" borderId="53" xfId="45274" applyFont="true" applyBorder="true" applyAlignment="true">
      <alignment horizontal="center" vertical="center" wrapText="true"/>
    </xf>
    <xf numFmtId="0" fontId="151" fillId="3" borderId="52" xfId="45302" applyFont="true" applyBorder="true" applyAlignment="true">
      <alignment horizontal="center" vertical="center" wrapText="true"/>
    </xf>
    <xf numFmtId="0" fontId="151" fillId="3" borderId="53" xfId="45303" applyFont="true" applyBorder="true" applyAlignment="true">
      <alignment horizontal="center" vertical="center" wrapText="true"/>
    </xf>
    <xf numFmtId="0" fontId="151" fillId="3" borderId="53" xfId="45304" applyFont="true" applyBorder="true" applyAlignment="true">
      <alignment horizontal="center" vertical="center" wrapText="true"/>
    </xf>
    <xf numFmtId="0" fontId="151" fillId="3" borderId="52" xfId="45344" applyFont="true" applyBorder="true" applyAlignment="true">
      <alignment horizontal="center" vertical="center" wrapText="true"/>
    </xf>
    <xf numFmtId="0" fontId="151" fillId="3" borderId="53" xfId="45345" applyFont="true" applyBorder="true" applyAlignment="true">
      <alignment horizontal="center" vertical="center" wrapText="true"/>
    </xf>
    <xf numFmtId="0" fontId="151" fillId="3" borderId="53" xfId="45346" applyFont="true" applyBorder="true" applyAlignment="true">
      <alignment horizontal="center" vertical="center" wrapText="true"/>
    </xf>
    <xf numFmtId="0" fontId="151" fillId="33" borderId="100" xfId="25757" applyFont="true" applyFill="true" applyBorder="true" applyAlignment="true">
      <alignment horizontal="center" vertical="center" wrapText="true"/>
    </xf>
    <xf numFmtId="0" fontId="151" fillId="33" borderId="125" xfId="25755" applyFont="true" applyFill="true" applyBorder="true" applyAlignment="true">
      <alignment horizontal="center" vertical="center" wrapText="true"/>
    </xf>
    <xf numFmtId="0" fontId="151" fillId="33" borderId="125" xfId="19379" applyFont="true" applyFill="true" applyBorder="true" applyAlignment="true">
      <alignment horizontal="center" vertical="center" wrapText="true"/>
    </xf>
    <xf numFmtId="0" fontId="151" fillId="33" borderId="100" xfId="45295" applyFont="true" applyFill="true" applyBorder="true" applyAlignment="true">
      <alignment horizontal="center" vertical="center" wrapText="true"/>
    </xf>
    <xf numFmtId="0" fontId="151" fillId="33" borderId="125" xfId="45296" applyFont="true" applyFill="true" applyBorder="true" applyAlignment="true">
      <alignment horizontal="center" vertical="center" wrapText="true"/>
    </xf>
    <xf numFmtId="0" fontId="151" fillId="33" borderId="100" xfId="45301" applyFont="true" applyFill="true" applyBorder="true" applyAlignment="true">
      <alignment horizontal="center" vertical="center" wrapText="true"/>
    </xf>
    <xf numFmtId="0" fontId="151" fillId="33" borderId="125" xfId="45302" applyFont="true" applyFill="true" applyBorder="true" applyAlignment="true">
      <alignment horizontal="center" vertical="center" wrapText="true"/>
    </xf>
    <xf numFmtId="0" fontId="151" fillId="33" borderId="100" xfId="45337" applyFont="true" applyFill="true" applyBorder="true" applyAlignment="true">
      <alignment horizontal="center" vertical="center" wrapText="true"/>
    </xf>
    <xf numFmtId="0" fontId="151" fillId="33" borderId="125" xfId="45338" applyFont="true" applyFill="true" applyBorder="true" applyAlignment="true">
      <alignment horizontal="center" vertical="center" wrapText="true"/>
    </xf>
    <xf numFmtId="0" fontId="151" fillId="33" borderId="100" xfId="45343" applyFont="true" applyFill="true" applyBorder="true" applyAlignment="true">
      <alignment horizontal="center" vertical="center" wrapText="true"/>
    </xf>
    <xf numFmtId="0" fontId="151" fillId="33" borderId="125" xfId="45344" applyFont="true" applyFill="true" applyBorder="true" applyAlignment="true">
      <alignment horizontal="center" vertical="center" wrapText="true"/>
    </xf>
    <xf numFmtId="0" fontId="151" fillId="33" borderId="100" xfId="19411" applyFont="true" applyFill="true" applyBorder="true" applyAlignment="true">
      <alignment horizontal="center" vertical="center" wrapText="true"/>
    </xf>
    <xf numFmtId="0" fontId="151" fillId="33" borderId="125" xfId="19409" applyFont="true" applyFill="true" applyBorder="true" applyAlignment="true">
      <alignment horizontal="center" vertical="center" wrapText="true"/>
    </xf>
    <xf numFmtId="0" fontId="151" fillId="33" borderId="125" xfId="19412" applyFont="true" applyFill="true" applyBorder="true" applyAlignment="true">
      <alignment horizontal="center" vertical="center" wrapText="true"/>
    </xf>
    <xf numFmtId="0" fontId="151" fillId="33" borderId="100" xfId="19413" applyFont="true" applyFill="true" applyBorder="true" applyAlignment="true">
      <alignment horizontal="center" vertical="center" wrapText="true"/>
    </xf>
    <xf numFmtId="0" fontId="151" fillId="33" borderId="125" xfId="19414" applyFont="true" applyFill="true" applyBorder="true" applyAlignment="true">
      <alignment horizontal="center" vertical="center" wrapText="true"/>
    </xf>
    <xf numFmtId="0" fontId="151" fillId="33" borderId="125" xfId="19416" applyFont="true" applyFill="true" applyBorder="true" applyAlignment="true">
      <alignment horizontal="center" vertical="center" wrapText="true"/>
    </xf>
    <xf numFmtId="0" fontId="151" fillId="33" borderId="107" xfId="25756" applyFont="true" applyFill="true" applyBorder="true" applyAlignment="true">
      <alignment horizontal="center" vertical="center" wrapText="true"/>
    </xf>
    <xf numFmtId="0" fontId="151" fillId="33" borderId="107" xfId="45297" applyFont="true" applyFill="true" applyBorder="true" applyAlignment="true">
      <alignment horizontal="center" vertical="center" wrapText="true"/>
    </xf>
    <xf numFmtId="0" fontId="151" fillId="33" borderId="107" xfId="45303" applyFont="true" applyFill="true" applyBorder="true" applyAlignment="true">
      <alignment horizontal="center" vertical="center" wrapText="true"/>
    </xf>
    <xf numFmtId="0" fontId="151" fillId="33" borderId="107" xfId="45339" applyFont="true" applyFill="true" applyBorder="true" applyAlignment="true">
      <alignment horizontal="center" vertical="center" wrapText="true"/>
    </xf>
    <xf numFmtId="0" fontId="151" fillId="33" borderId="107" xfId="45345" applyFont="true" applyFill="true" applyBorder="true" applyAlignment="true">
      <alignment horizontal="center" vertical="center" wrapText="true"/>
    </xf>
    <xf numFmtId="0" fontId="151" fillId="33" borderId="107" xfId="19410" applyFont="true" applyFill="true" applyBorder="true" applyAlignment="true">
      <alignment horizontal="center" vertical="center" wrapText="true"/>
    </xf>
    <xf numFmtId="0" fontId="151" fillId="33" borderId="107" xfId="19415" applyFont="true" applyFill="true" applyBorder="true" applyAlignment="true">
      <alignment horizontal="center" vertical="center" wrapText="true"/>
    </xf>
    <xf numFmtId="0" fontId="151" fillId="3" borderId="109" xfId="45186" applyFont="true" applyBorder="true" applyAlignment="true">
      <alignment horizontal="center" vertical="center" wrapText="true"/>
    </xf>
    <xf numFmtId="0" fontId="151" fillId="3" borderId="109" xfId="45216" applyFont="true" applyBorder="true" applyAlignment="true">
      <alignment horizontal="center" vertical="center" wrapText="true"/>
    </xf>
    <xf numFmtId="0" fontId="151" fillId="3" borderId="109" xfId="45242" applyFont="true" applyBorder="true" applyAlignment="true">
      <alignment horizontal="center" vertical="center" wrapText="true"/>
    </xf>
    <xf numFmtId="0" fontId="151" fillId="3" borderId="109" xfId="45272" applyFont="true" applyBorder="true" applyAlignment="true">
      <alignment horizontal="center" vertical="center" wrapText="true"/>
    </xf>
    <xf numFmtId="0" fontId="151" fillId="3" borderId="109" xfId="45302" applyFont="true" applyBorder="true" applyAlignment="true">
      <alignment horizontal="center" vertical="center" wrapText="true"/>
    </xf>
    <xf numFmtId="0" fontId="151" fillId="33" borderId="100" xfId="25756" applyFont="true" applyFill="true" applyBorder="true" applyAlignment="true">
      <alignment horizontal="center" vertical="center" wrapText="true"/>
    </xf>
    <xf numFmtId="0" fontId="151" fillId="33" borderId="100" xfId="45297" applyFont="true" applyFill="true" applyBorder="true" applyAlignment="true">
      <alignment horizontal="center" vertical="center" wrapText="true"/>
    </xf>
    <xf numFmtId="0" fontId="151" fillId="33" borderId="100" xfId="45302" applyFont="true" applyFill="true" applyBorder="true" applyAlignment="true">
      <alignment horizontal="center" vertical="center" wrapText="true"/>
    </xf>
    <xf numFmtId="0" fontId="151" fillId="3" borderId="109" xfId="45344" applyFont="true" applyBorder="true" applyAlignment="true">
      <alignment horizontal="center" vertical="center" wrapText="true"/>
    </xf>
    <xf numFmtId="0" fontId="151" fillId="33" borderId="100" xfId="45339" applyFont="true" applyFill="true" applyBorder="true" applyAlignment="true">
      <alignment horizontal="center" vertical="center" wrapText="true"/>
    </xf>
    <xf numFmtId="0" fontId="151" fillId="33" borderId="100" xfId="45344" applyFont="true" applyFill="true" applyBorder="true" applyAlignment="true">
      <alignment horizontal="center" vertical="center" wrapText="true"/>
    </xf>
    <xf numFmtId="0" fontId="151" fillId="33" borderId="100" xfId="19410" applyFont="true" applyFill="true" applyBorder="true" applyAlignment="true">
      <alignment horizontal="center" vertical="center" wrapText="true"/>
    </xf>
    <xf numFmtId="0" fontId="151" fillId="33" borderId="100" xfId="19414" applyFont="true" applyFill="true" applyBorder="true" applyAlignment="true">
      <alignment horizontal="center" vertical="center" wrapText="true"/>
    </xf>
    <xf numFmtId="0" fontId="151" fillId="3" borderId="110" xfId="45186" applyFont="true" applyBorder="true" applyAlignment="true">
      <alignment horizontal="center" vertical="center" wrapText="true"/>
    </xf>
    <xf numFmtId="0" fontId="151" fillId="3" borderId="110" xfId="45216" applyFont="true" applyBorder="true" applyAlignment="true">
      <alignment horizontal="center" vertical="center" wrapText="true"/>
    </xf>
    <xf numFmtId="0" fontId="151" fillId="3" borderId="110" xfId="45242" applyFont="true" applyBorder="true" applyAlignment="true">
      <alignment horizontal="center" vertical="center" wrapText="true"/>
    </xf>
    <xf numFmtId="0" fontId="151" fillId="3" borderId="110" xfId="45272" applyFont="true" applyBorder="true" applyAlignment="true">
      <alignment horizontal="center" vertical="center" wrapText="true"/>
    </xf>
    <xf numFmtId="0" fontId="151" fillId="3" borderId="110" xfId="45302" applyFont="true" applyBorder="true" applyAlignment="true">
      <alignment horizontal="center" vertical="center" wrapText="true"/>
    </xf>
    <xf numFmtId="0" fontId="151" fillId="33" borderId="130" xfId="25756" applyFont="true" applyFill="true" applyBorder="true" applyAlignment="true">
      <alignment horizontal="center" vertical="center" wrapText="true"/>
    </xf>
    <xf numFmtId="0" fontId="151" fillId="33" borderId="130" xfId="45297" applyFont="true" applyFill="true" applyBorder="true" applyAlignment="true">
      <alignment horizontal="center" vertical="center" wrapText="true"/>
    </xf>
    <xf numFmtId="0" fontId="151" fillId="33" borderId="130" xfId="45302" applyFont="true" applyFill="true" applyBorder="true" applyAlignment="true">
      <alignment horizontal="center" vertical="center" wrapText="true"/>
    </xf>
    <xf numFmtId="0" fontId="151" fillId="3" borderId="110" xfId="45344" applyFont="true" applyBorder="true" applyAlignment="true">
      <alignment horizontal="center" vertical="center" wrapText="true"/>
    </xf>
    <xf numFmtId="0" fontId="151" fillId="33" borderId="130" xfId="45339" applyFont="true" applyFill="true" applyBorder="true" applyAlignment="true">
      <alignment horizontal="center" vertical="center" wrapText="true"/>
    </xf>
    <xf numFmtId="0" fontId="151" fillId="33" borderId="130" xfId="45344" applyFont="true" applyFill="true" applyBorder="true" applyAlignment="true">
      <alignment horizontal="center" vertical="center" wrapText="true"/>
    </xf>
    <xf numFmtId="0" fontId="151" fillId="33" borderId="130" xfId="19410" applyFont="true" applyFill="true" applyBorder="true" applyAlignment="true">
      <alignment horizontal="center" vertical="center" wrapText="true"/>
    </xf>
    <xf numFmtId="0" fontId="151" fillId="33" borderId="130" xfId="19414" applyFont="true" applyFill="true" applyBorder="true" applyAlignment="true">
      <alignment horizontal="center" vertical="center" wrapText="true"/>
    </xf>
    <xf numFmtId="0" fontId="151" fillId="3" borderId="96" xfId="45187" applyFont="true" applyBorder="true" applyAlignment="true">
      <alignment horizontal="center" vertical="center" wrapText="true"/>
    </xf>
    <xf numFmtId="0" fontId="151" fillId="3" borderId="96" xfId="45217" applyFont="true" applyBorder="true" applyAlignment="true">
      <alignment horizontal="center" vertical="center" wrapText="true"/>
    </xf>
    <xf numFmtId="0" fontId="151" fillId="3" borderId="96" xfId="45243" applyFont="true" applyBorder="true" applyAlignment="true">
      <alignment horizontal="center" vertical="center" wrapText="true"/>
    </xf>
    <xf numFmtId="0" fontId="151" fillId="33" borderId="126" xfId="25756" applyFont="true" applyFill="true" applyBorder="true" applyAlignment="true">
      <alignment horizontal="center" vertical="center" wrapText="true"/>
    </xf>
    <xf numFmtId="0" fontId="151" fillId="33" borderId="126" xfId="45297" applyFont="true" applyFill="true" applyBorder="true" applyAlignment="true">
      <alignment horizontal="center" vertical="center" wrapText="true"/>
    </xf>
    <xf numFmtId="0" fontId="151" fillId="33" borderId="126" xfId="45303" applyFont="true" applyFill="true" applyBorder="true" applyAlignment="true">
      <alignment horizontal="center" vertical="center" wrapText="true"/>
    </xf>
    <xf numFmtId="0" fontId="151" fillId="3" borderId="96" xfId="45273" applyFont="true" applyBorder="true" applyAlignment="true">
      <alignment horizontal="center" vertical="center" wrapText="true"/>
    </xf>
    <xf numFmtId="0" fontId="151" fillId="3" borderId="96" xfId="45303" applyFont="true" applyBorder="true" applyAlignment="true">
      <alignment horizontal="center" vertical="center" wrapText="true"/>
    </xf>
    <xf numFmtId="0" fontId="151" fillId="33" borderId="126" xfId="45339" applyFont="true" applyFill="true" applyBorder="true" applyAlignment="true">
      <alignment horizontal="center" vertical="center" wrapText="true"/>
    </xf>
    <xf numFmtId="0" fontId="151" fillId="33" borderId="126" xfId="45345" applyFont="true" applyFill="true" applyBorder="true" applyAlignment="true">
      <alignment horizontal="center" vertical="center" wrapText="true"/>
    </xf>
    <xf numFmtId="0" fontId="151" fillId="33" borderId="126" xfId="19410" applyFont="true" applyFill="true" applyBorder="true" applyAlignment="true">
      <alignment horizontal="center" vertical="center" wrapText="true"/>
    </xf>
    <xf numFmtId="0" fontId="151" fillId="33" borderId="126" xfId="19415" applyFont="true" applyFill="true" applyBorder="true" applyAlignment="true">
      <alignment horizontal="center" vertical="center" wrapText="true"/>
    </xf>
    <xf numFmtId="0" fontId="151" fillId="3" borderId="96" xfId="45345" applyFont="true" applyBorder="true" applyAlignment="true">
      <alignment horizontal="center" vertical="center" wrapText="true"/>
    </xf>
    <xf numFmtId="0" fontId="151" fillId="0" borderId="100" xfId="45251" applyFont="true" applyFill="true" applyBorder="true" applyAlignment="true">
      <alignment horizontal="left" vertical="center" wrapText="true"/>
    </xf>
    <xf numFmtId="0" fontId="151" fillId="0" borderId="100" xfId="45257" applyFont="true" applyFill="true" applyBorder="true" applyAlignment="true">
      <alignment horizontal="left" vertical="center" wrapText="true"/>
    </xf>
    <xf numFmtId="0" fontId="151" fillId="0" borderId="100" xfId="25759" applyFont="true" applyFill="true" applyBorder="true" applyAlignment="true">
      <alignment horizontal="left" vertical="center" wrapText="true"/>
    </xf>
    <xf numFmtId="0" fontId="151" fillId="0" borderId="100" xfId="45293" applyFont="true" applyFill="true" applyBorder="true" applyAlignment="true">
      <alignment horizontal="left" vertical="center" wrapText="true"/>
    </xf>
    <xf numFmtId="0" fontId="151" fillId="0" borderId="100" xfId="45299" applyFont="true" applyFill="true" applyBorder="true" applyAlignment="true">
      <alignment horizontal="left" vertical="center" wrapText="true"/>
    </xf>
    <xf numFmtId="0" fontId="151" fillId="0" borderId="100" xfId="45305" applyFont="true" applyFill="true" applyBorder="true" applyAlignment="true">
      <alignment horizontal="left" vertical="center" wrapText="true"/>
    </xf>
    <xf numFmtId="0" fontId="151" fillId="0" borderId="100" xfId="45311" applyFont="true" applyFill="true" applyBorder="true" applyAlignment="true">
      <alignment horizontal="left" vertical="center" wrapText="true"/>
    </xf>
    <xf numFmtId="0" fontId="151" fillId="0" borderId="100" xfId="45317" applyFont="true" applyFill="true" applyBorder="true" applyAlignment="true">
      <alignment horizontal="left" vertical="center" wrapText="true"/>
    </xf>
    <xf numFmtId="0" fontId="151" fillId="0" borderId="100" xfId="45335" applyFont="true" applyFill="true" applyBorder="true" applyAlignment="true">
      <alignment horizontal="left" vertical="center" wrapText="true"/>
    </xf>
    <xf numFmtId="0" fontId="151" fillId="0" borderId="100" xfId="45341" applyFont="true" applyFill="true" applyBorder="true" applyAlignment="true">
      <alignment horizontal="left" vertical="center" wrapText="true"/>
    </xf>
    <xf numFmtId="0" fontId="151" fillId="0" borderId="100" xfId="45347" applyFont="true" applyFill="true" applyBorder="true" applyAlignment="true">
      <alignment horizontal="left" vertical="center" wrapText="true"/>
    </xf>
    <xf numFmtId="0" fontId="151" fillId="0" borderId="100" xfId="45349" applyFont="true" applyFill="true" applyBorder="true" applyAlignment="true">
      <alignment horizontal="left" vertical="center" wrapText="true"/>
    </xf>
    <xf numFmtId="0" fontId="151" fillId="0" borderId="100" xfId="45351" applyFont="true" applyFill="true" applyBorder="true" applyAlignment="true">
      <alignment horizontal="left" vertical="center" wrapText="true"/>
    </xf>
    <xf numFmtId="0" fontId="151" fillId="0" borderId="100" xfId="19405" applyFont="true" applyFill="true" applyBorder="true" applyAlignment="true">
      <alignment horizontal="left" vertical="center" wrapText="true"/>
    </xf>
    <xf numFmtId="0" fontId="151" fillId="0" borderId="100" xfId="19407" applyFont="true" applyFill="true" applyBorder="true" applyAlignment="true">
      <alignment horizontal="left" vertical="center" wrapText="true"/>
    </xf>
    <xf numFmtId="0" fontId="151" fillId="0" borderId="100" xfId="19417" applyFont="true" applyFill="true" applyBorder="true" applyAlignment="true">
      <alignment horizontal="left" vertical="center" wrapText="true"/>
    </xf>
    <xf numFmtId="0" fontId="151" fillId="0" borderId="100" xfId="19418" applyFont="true" applyFill="true" applyBorder="true" applyAlignment="true">
      <alignment horizontal="left" vertical="center" wrapText="true"/>
    </xf>
    <xf numFmtId="0" fontId="151" fillId="0" borderId="100" xfId="19421" applyFont="true" applyFill="true" applyBorder="true" applyAlignment="true">
      <alignment horizontal="left" vertical="center" wrapText="true"/>
    </xf>
    <xf numFmtId="0" fontId="151" fillId="0" borderId="102" xfId="19418" applyFont="true" applyFill="true" applyBorder="true" applyAlignment="true">
      <alignment horizontal="left" vertical="center" wrapText="true"/>
    </xf>
    <xf numFmtId="0" fontId="151" fillId="0" borderId="105" xfId="45311" applyFont="true" applyFill="true" applyBorder="true" applyAlignment="true">
      <alignment horizontal="left" vertical="center" wrapText="true"/>
    </xf>
    <xf numFmtId="0" fontId="151" fillId="0" borderId="107" xfId="25758" applyFont="true" applyFill="true" applyBorder="true" applyAlignment="true">
      <alignment horizontal="left" vertical="center"/>
    </xf>
    <xf numFmtId="0" fontId="151" fillId="0" borderId="106" xfId="19420" applyFont="true" applyFill="true" applyBorder="true" applyAlignment="true">
      <alignment horizontal="left" vertical="center"/>
    </xf>
    <xf numFmtId="0" fontId="151" fillId="0" borderId="107" xfId="19406" applyFont="true" applyFill="true" applyBorder="true" applyAlignment="true">
      <alignment horizontal="left" vertical="center"/>
    </xf>
    <xf numFmtId="0" fontId="151" fillId="0" borderId="107" xfId="19408" applyFont="true" applyFill="true" applyBorder="true" applyAlignment="true">
      <alignment horizontal="left" vertical="center"/>
    </xf>
    <xf numFmtId="0" fontId="151" fillId="0" borderId="107" xfId="19419" applyFont="true" applyFill="true" applyBorder="true" applyAlignment="true">
      <alignment horizontal="left" vertical="center"/>
    </xf>
    <xf numFmtId="0" fontId="151" fillId="0" borderId="107" xfId="19420" applyFont="true" applyFill="true" applyBorder="true" applyAlignment="true">
      <alignment horizontal="left" vertical="center"/>
    </xf>
    <xf numFmtId="0" fontId="151" fillId="0" borderId="107" xfId="19429" applyFont="true" applyFill="true" applyBorder="true" applyAlignment="true">
      <alignment horizontal="left" vertical="center"/>
    </xf>
    <xf numFmtId="0" fontId="151" fillId="0" borderId="107" xfId="19422" applyFont="true" applyFill="true" applyBorder="true" applyAlignment="true">
      <alignment horizontal="left" vertical="center"/>
    </xf>
    <xf numFmtId="169" fontId="150" fillId="33" borderId="102" xfId="45191" applyNumberFormat="true" applyFont="true" applyFill="true" applyBorder="true" applyAlignment="true">
      <alignment horizontal="center" vertical="center"/>
    </xf>
    <xf numFmtId="169" fontId="150" fillId="33" borderId="123" xfId="45192" applyNumberFormat="true" applyFont="true" applyFill="true" applyBorder="true" applyAlignment="true">
      <alignment horizontal="center" vertical="center"/>
    </xf>
    <xf numFmtId="169" fontId="150" fillId="33" borderId="124" xfId="45193" applyNumberFormat="true" applyFont="true" applyFill="true" applyBorder="true" applyAlignment="true">
      <alignment horizontal="center" vertical="center"/>
    </xf>
    <xf numFmtId="169" fontId="150" fillId="33" borderId="129" xfId="45192" applyNumberFormat="true" applyFont="true" applyFill="true" applyBorder="true" applyAlignment="true">
      <alignment horizontal="center" vertical="center"/>
    </xf>
    <xf numFmtId="169" fontId="150" fillId="33" borderId="106" xfId="45193" applyNumberFormat="true" applyFont="true" applyFill="true" applyBorder="true" applyAlignment="true">
      <alignment horizontal="center" vertical="center"/>
    </xf>
    <xf numFmtId="169" fontId="150" fillId="33" borderId="102" xfId="45192" applyNumberFormat="true" applyFont="true" applyFill="true" applyBorder="true" applyAlignment="true">
      <alignment horizontal="center" vertical="center"/>
    </xf>
    <xf numFmtId="169" fontId="150" fillId="33" borderId="100" xfId="45197" applyNumberFormat="true" applyFont="true" applyFill="true" applyBorder="true" applyAlignment="true">
      <alignment horizontal="center" vertical="center"/>
    </xf>
    <xf numFmtId="169" fontId="150" fillId="33" borderId="125" xfId="45198" applyNumberFormat="true" applyFont="true" applyFill="true" applyBorder="true" applyAlignment="true">
      <alignment horizontal="center" vertical="center"/>
    </xf>
    <xf numFmtId="169" fontId="150" fillId="33" borderId="126" xfId="45199" applyNumberFormat="true" applyFont="true" applyFill="true" applyBorder="true" applyAlignment="true">
      <alignment horizontal="center" vertical="center"/>
    </xf>
    <xf numFmtId="169" fontId="150" fillId="33" borderId="130" xfId="45198" applyNumberFormat="true" applyFont="true" applyFill="true" applyBorder="true" applyAlignment="true">
      <alignment horizontal="center" vertical="center"/>
    </xf>
    <xf numFmtId="169" fontId="150" fillId="33" borderId="107" xfId="45199" applyNumberFormat="true" applyFont="true" applyFill="true" applyBorder="true" applyAlignment="true">
      <alignment horizontal="center" vertical="center"/>
    </xf>
    <xf numFmtId="169" fontId="150" fillId="33" borderId="100" xfId="45198" applyNumberFormat="true" applyFont="true" applyFill="true" applyBorder="true" applyAlignment="true">
      <alignment horizontal="center" vertical="center"/>
    </xf>
    <xf numFmtId="169" fontId="150" fillId="33" borderId="100"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6" xfId="20220" applyNumberFormat="true" applyFont="true" applyFill="true" applyBorder="true" applyAlignment="true">
      <alignment horizontal="center" vertical="center"/>
    </xf>
    <xf numFmtId="169" fontId="150" fillId="33" borderId="130" xfId="20220" applyNumberFormat="true" applyFont="true" applyFill="true" applyBorder="true" applyAlignment="true">
      <alignment horizontal="center" vertical="center"/>
    </xf>
    <xf numFmtId="169" fontId="150" fillId="33" borderId="107" xfId="20220" applyNumberFormat="true" applyFont="true" applyFill="true" applyBorder="true" applyAlignment="true">
      <alignment horizontal="center" vertical="center"/>
    </xf>
    <xf numFmtId="169" fontId="150" fillId="33" borderId="105" xfId="45203" applyNumberFormat="true" applyFont="true" applyFill="true" applyBorder="true" applyAlignment="true">
      <alignment horizontal="center" vertical="center"/>
    </xf>
    <xf numFmtId="169" fontId="150" fillId="33" borderId="127" xfId="45204" applyNumberFormat="true" applyFont="true" applyFill="true" applyBorder="true" applyAlignment="true">
      <alignment horizontal="center" vertical="center"/>
    </xf>
    <xf numFmtId="169" fontId="150" fillId="33" borderId="128" xfId="45205" applyNumberFormat="true" applyFont="true" applyFill="true" applyBorder="true" applyAlignment="true">
      <alignment horizontal="center" vertical="center"/>
    </xf>
    <xf numFmtId="169" fontId="150" fillId="33" borderId="131" xfId="45204" applyNumberFormat="true" applyFont="true" applyFill="true" applyBorder="true" applyAlignment="true">
      <alignment horizontal="center" vertical="center"/>
    </xf>
    <xf numFmtId="169" fontId="150" fillId="33" borderId="108" xfId="45205" applyNumberFormat="true" applyFont="true" applyFill="true" applyBorder="true" applyAlignment="true">
      <alignment horizontal="center" vertical="center"/>
    </xf>
    <xf numFmtId="169" fontId="150" fillId="33" borderId="105" xfId="45204" applyNumberFormat="true" applyFont="true" applyFill="true" applyBorder="true" applyAlignment="true">
      <alignment horizontal="center" vertical="center"/>
    </xf>
    <xf numFmtId="169" fontId="150" fillId="33" borderId="102" xfId="45227" applyNumberFormat="true" applyFont="true" applyFill="true" applyBorder="true" applyAlignment="true">
      <alignment horizontal="center" vertical="center"/>
    </xf>
    <xf numFmtId="169" fontId="150" fillId="33" borderId="123" xfId="45228" applyNumberFormat="true" applyFont="true" applyFill="true" applyBorder="true" applyAlignment="true">
      <alignment horizontal="center" vertical="center"/>
    </xf>
    <xf numFmtId="169" fontId="150" fillId="33" borderId="124" xfId="45229" applyNumberFormat="true" applyFont="true" applyFill="true" applyBorder="true" applyAlignment="true">
      <alignment horizontal="center" vertical="center"/>
    </xf>
    <xf numFmtId="169" fontId="150" fillId="33" borderId="129" xfId="45228" applyNumberFormat="true" applyFont="true" applyFill="true" applyBorder="true" applyAlignment="true">
      <alignment horizontal="center" vertical="center"/>
    </xf>
    <xf numFmtId="169" fontId="150" fillId="33" borderId="106" xfId="45229" applyNumberFormat="true" applyFont="true" applyFill="true" applyBorder="true" applyAlignment="true">
      <alignment horizontal="center" vertical="center"/>
    </xf>
    <xf numFmtId="169" fontId="150" fillId="33" borderId="102" xfId="45228" applyNumberFormat="true" applyFont="true" applyFill="true" applyBorder="true" applyAlignment="true">
      <alignment horizontal="center" vertical="center"/>
    </xf>
    <xf numFmtId="169" fontId="150" fillId="33" borderId="100" xfId="45227" applyNumberFormat="true" applyFont="true" applyFill="true" applyBorder="true" applyAlignment="true">
      <alignment horizontal="center" vertical="center"/>
    </xf>
    <xf numFmtId="169" fontId="150" fillId="33" borderId="125" xfId="45228" applyNumberFormat="true" applyFont="true" applyFill="true" applyBorder="true" applyAlignment="true">
      <alignment horizontal="center" vertical="center"/>
    </xf>
    <xf numFmtId="169" fontId="150" fillId="33" borderId="126" xfId="45229" applyNumberFormat="true" applyFont="true" applyFill="true" applyBorder="true" applyAlignment="true">
      <alignment horizontal="center" vertical="center"/>
    </xf>
    <xf numFmtId="169" fontId="150" fillId="33" borderId="130" xfId="45228" applyNumberFormat="true" applyFont="true" applyFill="true" applyBorder="true" applyAlignment="true">
      <alignment horizontal="center" vertical="center"/>
    </xf>
    <xf numFmtId="169" fontId="150" fillId="33" borderId="107" xfId="45229" applyNumberFormat="true" applyFont="true" applyFill="true" applyBorder="true" applyAlignment="true">
      <alignment horizontal="center" vertical="center"/>
    </xf>
    <xf numFmtId="169" fontId="150" fillId="33" borderId="100" xfId="45228" applyNumberFormat="true" applyFont="true" applyFill="true" applyBorder="true" applyAlignment="true">
      <alignment horizontal="center" vertical="center"/>
    </xf>
    <xf numFmtId="169" fontId="150" fillId="33" borderId="100" xfId="45221" applyNumberFormat="true" applyFont="true" applyFill="true" applyBorder="true" applyAlignment="true">
      <alignment horizontal="center" vertical="center"/>
    </xf>
    <xf numFmtId="169" fontId="150" fillId="33" borderId="125" xfId="45222" applyNumberFormat="true" applyFont="true" applyFill="true" applyBorder="true" applyAlignment="true">
      <alignment horizontal="center" vertical="center"/>
    </xf>
    <xf numFmtId="169" fontId="150" fillId="33" borderId="126" xfId="45223" applyNumberFormat="true" applyFont="true" applyFill="true" applyBorder="true" applyAlignment="true">
      <alignment horizontal="center" vertical="center"/>
    </xf>
    <xf numFmtId="169" fontId="150" fillId="33" borderId="130" xfId="45222" applyNumberFormat="true" applyFont="true" applyFill="true" applyBorder="true" applyAlignment="true">
      <alignment horizontal="center" vertical="center"/>
    </xf>
    <xf numFmtId="169" fontId="150" fillId="33" borderId="107" xfId="45223" applyNumberFormat="true" applyFont="true" applyFill="true" applyBorder="true" applyAlignment="true">
      <alignment horizontal="center" vertical="center"/>
    </xf>
    <xf numFmtId="169" fontId="150" fillId="33" borderId="100" xfId="45222" applyNumberFormat="true" applyFont="true" applyFill="true" applyBorder="true" applyAlignment="true">
      <alignment horizontal="center" vertical="center"/>
    </xf>
    <xf numFmtId="169" fontId="150" fillId="33" borderId="102" xfId="45247" applyNumberFormat="true" applyFont="true" applyFill="true" applyBorder="true" applyAlignment="true">
      <alignment horizontal="center" vertical="center"/>
    </xf>
    <xf numFmtId="169" fontId="150" fillId="33" borderId="123" xfId="45248" applyNumberFormat="true" applyFont="true" applyFill="true" applyBorder="true" applyAlignment="true">
      <alignment horizontal="center" vertical="center"/>
    </xf>
    <xf numFmtId="169" fontId="150" fillId="33" borderId="124" xfId="45249" applyNumberFormat="true" applyFont="true" applyFill="true" applyBorder="true" applyAlignment="true">
      <alignment horizontal="center" vertical="center"/>
    </xf>
    <xf numFmtId="169" fontId="150" fillId="33" borderId="129" xfId="45248" applyNumberFormat="true" applyFont="true" applyFill="true" applyBorder="true" applyAlignment="true">
      <alignment horizontal="center" vertical="center"/>
    </xf>
    <xf numFmtId="169" fontId="150" fillId="33" borderId="106" xfId="45249" applyNumberFormat="true" applyFont="true" applyFill="true" applyBorder="true" applyAlignment="true">
      <alignment horizontal="center" vertical="center"/>
    </xf>
    <xf numFmtId="169" fontId="150" fillId="33" borderId="102" xfId="45248" applyNumberFormat="true" applyFont="true" applyFill="true" applyBorder="true" applyAlignment="true">
      <alignment horizontal="center" vertical="center"/>
    </xf>
    <xf numFmtId="169" fontId="150" fillId="33" borderId="100" xfId="45253" applyNumberFormat="true" applyFont="true" applyFill="true" applyBorder="true" applyAlignment="true">
      <alignment horizontal="center" vertical="center"/>
    </xf>
    <xf numFmtId="169" fontId="150" fillId="33" borderId="125" xfId="45254" applyNumberFormat="true" applyFont="true" applyFill="true" applyBorder="true" applyAlignment="true">
      <alignment horizontal="center" vertical="center"/>
    </xf>
    <xf numFmtId="169" fontId="150" fillId="33" borderId="126" xfId="45255" applyNumberFormat="true" applyFont="true" applyFill="true" applyBorder="true" applyAlignment="true">
      <alignment horizontal="center" vertical="center"/>
    </xf>
    <xf numFmtId="169" fontId="150" fillId="33" borderId="130" xfId="45254" applyNumberFormat="true" applyFont="true" applyFill="true" applyBorder="true" applyAlignment="true">
      <alignment horizontal="center" vertical="center"/>
    </xf>
    <xf numFmtId="169" fontId="150" fillId="33" borderId="107" xfId="45255" applyNumberFormat="true" applyFont="true" applyFill="true" applyBorder="true" applyAlignment="true">
      <alignment horizontal="center" vertical="center"/>
    </xf>
    <xf numFmtId="169" fontId="150" fillId="33" borderId="100" xfId="45254" applyNumberFormat="true" applyFont="true" applyFill="true" applyBorder="true" applyAlignment="true">
      <alignment horizontal="center" vertical="center"/>
    </xf>
    <xf numFmtId="169" fontId="150" fillId="33" borderId="100" xfId="45259" applyNumberFormat="true" applyFont="true" applyFill="true" applyBorder="true" applyAlignment="true">
      <alignment horizontal="center" vertical="center"/>
    </xf>
    <xf numFmtId="169" fontId="150" fillId="33" borderId="125" xfId="45260" applyNumberFormat="true" applyFont="true" applyFill="true" applyBorder="true" applyAlignment="true">
      <alignment horizontal="center" vertical="center"/>
    </xf>
    <xf numFmtId="169" fontId="150" fillId="33" borderId="126" xfId="45261" applyNumberFormat="true" applyFont="true" applyFill="true" applyBorder="true" applyAlignment="true">
      <alignment horizontal="center" vertical="center"/>
    </xf>
    <xf numFmtId="169" fontId="150" fillId="33" borderId="130" xfId="45260" applyNumberFormat="true" applyFont="true" applyFill="true" applyBorder="true" applyAlignment="true">
      <alignment horizontal="center" vertical="center"/>
    </xf>
    <xf numFmtId="169" fontId="150" fillId="33" borderId="107" xfId="45261" applyNumberFormat="true" applyFont="true" applyFill="true" applyBorder="true" applyAlignment="true">
      <alignment horizontal="center" vertical="center"/>
    </xf>
    <xf numFmtId="169" fontId="150" fillId="33" borderId="100" xfId="45260" applyNumberFormat="true" applyFont="true" applyFill="true" applyBorder="true" applyAlignment="true">
      <alignment horizontal="center" vertical="center"/>
    </xf>
    <xf numFmtId="169" fontId="150" fillId="33" borderId="102" xfId="45277" applyNumberFormat="true" applyFont="true" applyFill="true" applyBorder="true" applyAlignment="true">
      <alignment horizontal="center" vertical="center"/>
    </xf>
    <xf numFmtId="169" fontId="150" fillId="33" borderId="123" xfId="45278" applyNumberFormat="true" applyFont="true" applyFill="true" applyBorder="true" applyAlignment="true">
      <alignment horizontal="center" vertical="center"/>
    </xf>
    <xf numFmtId="169" fontId="150" fillId="33" borderId="124" xfId="45279" applyNumberFormat="true" applyFont="true" applyFill="true" applyBorder="true" applyAlignment="true">
      <alignment horizontal="center" vertical="center"/>
    </xf>
    <xf numFmtId="169" fontId="150" fillId="33" borderId="129" xfId="45278" applyNumberFormat="true" applyFont="true" applyFill="true" applyBorder="true" applyAlignment="true">
      <alignment horizontal="center" vertical="center"/>
    </xf>
    <xf numFmtId="169" fontId="150" fillId="33" borderId="106" xfId="45279" applyNumberFormat="true" applyFont="true" applyFill="true" applyBorder="true" applyAlignment="true">
      <alignment horizontal="center" vertical="center"/>
    </xf>
    <xf numFmtId="169" fontId="150" fillId="33" borderId="102" xfId="45278" applyNumberFormat="true" applyFont="true" applyFill="true" applyBorder="true" applyAlignment="true">
      <alignment horizontal="center" vertical="center"/>
    </xf>
    <xf numFmtId="169" fontId="150" fillId="33" borderId="100" xfId="45283" applyNumberFormat="true" applyFont="true" applyFill="true" applyBorder="true" applyAlignment="true">
      <alignment horizontal="center" vertical="center"/>
    </xf>
    <xf numFmtId="169" fontId="150" fillId="33" borderId="125" xfId="45284" applyNumberFormat="true" applyFont="true" applyFill="true" applyBorder="true" applyAlignment="true">
      <alignment horizontal="center" vertical="center"/>
    </xf>
    <xf numFmtId="169" fontId="150" fillId="33" borderId="126" xfId="45285" applyNumberFormat="true" applyFont="true" applyFill="true" applyBorder="true" applyAlignment="true">
      <alignment horizontal="center" vertical="center"/>
    </xf>
    <xf numFmtId="169" fontId="150" fillId="33" borderId="130" xfId="45284" applyNumberFormat="true" applyFont="true" applyFill="true" applyBorder="true" applyAlignment="true">
      <alignment horizontal="center" vertical="center"/>
    </xf>
    <xf numFmtId="169" fontId="150" fillId="33" borderId="107" xfId="45285" applyNumberFormat="true" applyFont="true" applyFill="true" applyBorder="true" applyAlignment="true">
      <alignment horizontal="center" vertical="center"/>
    </xf>
    <xf numFmtId="169" fontId="150" fillId="33" borderId="100" xfId="45284" applyNumberFormat="true" applyFont="true" applyFill="true" applyBorder="true" applyAlignment="true">
      <alignment horizontal="center" vertical="center"/>
    </xf>
    <xf numFmtId="169" fontId="150" fillId="33" borderId="100"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6" xfId="20296" applyNumberFormat="true" applyFont="true" applyFill="true" applyBorder="true" applyAlignment="true">
      <alignment horizontal="center" vertical="center"/>
    </xf>
    <xf numFmtId="169" fontId="150" fillId="33" borderId="130" xfId="20296" applyNumberFormat="true" applyFont="true" applyFill="true" applyBorder="true" applyAlignment="true">
      <alignment horizontal="center" vertical="center"/>
    </xf>
    <xf numFmtId="169" fontId="150" fillId="33" borderId="107" xfId="20296" applyNumberFormat="true" applyFont="true" applyFill="true" applyBorder="true" applyAlignment="true">
      <alignment horizontal="center" vertical="center"/>
    </xf>
    <xf numFmtId="169" fontId="150" fillId="33" borderId="105" xfId="45289" applyNumberFormat="true" applyFont="true" applyFill="true" applyBorder="true" applyAlignment="true">
      <alignment horizontal="center" vertical="center"/>
    </xf>
    <xf numFmtId="169" fontId="150" fillId="33" borderId="127" xfId="45290" applyNumberFormat="true" applyFont="true" applyFill="true" applyBorder="true" applyAlignment="true">
      <alignment horizontal="center" vertical="center"/>
    </xf>
    <xf numFmtId="169" fontId="150" fillId="33" borderId="128" xfId="45291" applyNumberFormat="true" applyFont="true" applyFill="true" applyBorder="true" applyAlignment="true">
      <alignment horizontal="center" vertical="center"/>
    </xf>
    <xf numFmtId="169" fontId="150" fillId="33" borderId="131" xfId="45290" applyNumberFormat="true" applyFont="true" applyFill="true" applyBorder="true" applyAlignment="true">
      <alignment horizontal="center" vertical="center"/>
    </xf>
    <xf numFmtId="169" fontId="150" fillId="33" borderId="108" xfId="45291" applyNumberFormat="true" applyFont="true" applyFill="true" applyBorder="true" applyAlignment="true">
      <alignment horizontal="center" vertical="center"/>
    </xf>
    <xf numFmtId="169" fontId="150" fillId="33" borderId="105" xfId="45290" applyNumberFormat="true" applyFont="true" applyFill="true" applyBorder="true" applyAlignment="true">
      <alignment horizontal="center" vertical="center"/>
    </xf>
    <xf numFmtId="169" fontId="150" fillId="33" borderId="102" xfId="45307" applyNumberFormat="true" applyFont="true" applyFill="true" applyBorder="true" applyAlignment="true">
      <alignment horizontal="center" vertical="center"/>
    </xf>
    <xf numFmtId="169" fontId="150" fillId="33" borderId="123" xfId="45308" applyNumberFormat="true" applyFont="true" applyFill="true" applyBorder="true" applyAlignment="true">
      <alignment horizontal="center" vertical="center"/>
    </xf>
    <xf numFmtId="169" fontId="150" fillId="33" borderId="124" xfId="45309" applyNumberFormat="true" applyFont="true" applyFill="true" applyBorder="true" applyAlignment="true">
      <alignment horizontal="center" vertical="center"/>
    </xf>
    <xf numFmtId="169" fontId="150" fillId="33" borderId="129" xfId="45308" applyNumberFormat="true" applyFont="true" applyFill="true" applyBorder="true" applyAlignment="true">
      <alignment horizontal="center" vertical="center"/>
    </xf>
    <xf numFmtId="169" fontId="150" fillId="33" borderId="106" xfId="45309" applyNumberFormat="true" applyFont="true" applyFill="true" applyBorder="true" applyAlignment="true">
      <alignment horizontal="center" vertical="center"/>
    </xf>
    <xf numFmtId="169" fontId="150" fillId="33" borderId="102" xfId="45308" applyNumberFormat="true" applyFont="true" applyFill="true" applyBorder="true" applyAlignment="true">
      <alignment horizontal="center" vertical="center"/>
    </xf>
    <xf numFmtId="169" fontId="150" fillId="33" borderId="100" xfId="45313" applyNumberFormat="true" applyFont="true" applyFill="true" applyBorder="true" applyAlignment="true">
      <alignment horizontal="center" vertical="center"/>
    </xf>
    <xf numFmtId="169" fontId="150" fillId="33" borderId="125" xfId="45314" applyNumberFormat="true" applyFont="true" applyFill="true" applyBorder="true" applyAlignment="true">
      <alignment horizontal="center" vertical="center"/>
    </xf>
    <xf numFmtId="169" fontId="150" fillId="33" borderId="126" xfId="45315" applyNumberFormat="true" applyFont="true" applyFill="true" applyBorder="true" applyAlignment="true">
      <alignment horizontal="center" vertical="center"/>
    </xf>
    <xf numFmtId="169" fontId="150" fillId="33" borderId="130" xfId="45314" applyNumberFormat="true" applyFont="true" applyFill="true" applyBorder="true" applyAlignment="true">
      <alignment horizontal="center" vertical="center"/>
    </xf>
    <xf numFmtId="169" fontId="150" fillId="33" borderId="107" xfId="45315" applyNumberFormat="true" applyFont="true" applyFill="true" applyBorder="true" applyAlignment="true">
      <alignment horizontal="center" vertical="center"/>
    </xf>
    <xf numFmtId="169" fontId="150" fillId="33" borderId="100" xfId="45314" applyNumberFormat="true" applyFont="true" applyFill="true" applyBorder="true" applyAlignment="true">
      <alignment horizontal="center" vertical="center"/>
    </xf>
    <xf numFmtId="168" fontId="150" fillId="33" borderId="100" xfId="45323" applyNumberFormat="true" applyFont="true" applyFill="true" applyBorder="true" applyAlignment="true">
      <alignment horizontal="center" vertical="center"/>
    </xf>
    <xf numFmtId="168" fontId="150" fillId="33" borderId="125" xfId="45324" applyNumberFormat="true" applyFont="true" applyFill="true" applyBorder="true" applyAlignment="true">
      <alignment horizontal="center" vertical="center"/>
    </xf>
    <xf numFmtId="168" fontId="150" fillId="33" borderId="126" xfId="45325" applyNumberFormat="true" applyFont="true" applyFill="true" applyBorder="true" applyAlignment="true">
      <alignment horizontal="center" vertical="center"/>
    </xf>
    <xf numFmtId="168" fontId="150" fillId="33" borderId="130" xfId="45324" applyNumberFormat="true" applyFont="true" applyFill="true" applyBorder="true" applyAlignment="true">
      <alignment horizontal="center" vertical="center"/>
    </xf>
    <xf numFmtId="168" fontId="150" fillId="33" borderId="107" xfId="45325" applyNumberFormat="true" applyFont="true" applyFill="true" applyBorder="true" applyAlignment="true">
      <alignment horizontal="center" vertical="center"/>
    </xf>
    <xf numFmtId="168" fontId="150" fillId="33" borderId="100" xfId="45324" applyNumberFormat="true" applyFont="true" applyFill="true" applyBorder="true" applyAlignment="true">
      <alignment horizontal="center" vertical="center"/>
    </xf>
    <xf numFmtId="168" fontId="150" fillId="33" borderId="100" xfId="45327" applyNumberFormat="true" applyFont="true" applyFill="true" applyBorder="true" applyAlignment="true">
      <alignment horizontal="center" vertical="center"/>
    </xf>
    <xf numFmtId="168" fontId="150" fillId="33" borderId="125" xfId="45328" applyNumberFormat="true" applyFont="true" applyFill="true" applyBorder="true" applyAlignment="true">
      <alignment horizontal="center" vertical="center"/>
    </xf>
    <xf numFmtId="168" fontId="150" fillId="33" borderId="126" xfId="45329" applyNumberFormat="true" applyFont="true" applyFill="true" applyBorder="true" applyAlignment="true">
      <alignment horizontal="center" vertical="center"/>
    </xf>
    <xf numFmtId="168" fontId="150" fillId="33" borderId="130" xfId="45328" applyNumberFormat="true" applyFont="true" applyFill="true" applyBorder="true" applyAlignment="true">
      <alignment horizontal="center" vertical="center"/>
    </xf>
    <xf numFmtId="168" fontId="150" fillId="33" borderId="107" xfId="45329" applyNumberFormat="true" applyFont="true" applyFill="true" applyBorder="true" applyAlignment="true">
      <alignment horizontal="center" vertical="center"/>
    </xf>
    <xf numFmtId="168" fontId="150" fillId="33" borderId="100" xfId="45328" applyNumberFormat="true" applyFont="true" applyFill="true" applyBorder="true" applyAlignment="true">
      <alignment horizontal="center" vertical="center"/>
    </xf>
    <xf numFmtId="168" fontId="150" fillId="33" borderId="100" xfId="45331" applyNumberFormat="true" applyFont="true" applyFill="true" applyBorder="true" applyAlignment="true">
      <alignment horizontal="center" vertical="center"/>
    </xf>
    <xf numFmtId="168" fontId="150" fillId="33" borderId="125" xfId="45332" applyNumberFormat="true" applyFont="true" applyFill="true" applyBorder="true" applyAlignment="true">
      <alignment horizontal="center" vertical="center"/>
    </xf>
    <xf numFmtId="168" fontId="150" fillId="33" borderId="126" xfId="45333" applyNumberFormat="true" applyFont="true" applyFill="true" applyBorder="true" applyAlignment="true">
      <alignment horizontal="center" vertical="center"/>
    </xf>
    <xf numFmtId="168" fontId="150" fillId="33" borderId="130" xfId="45332" applyNumberFormat="true" applyFont="true" applyFill="true" applyBorder="true" applyAlignment="true">
      <alignment horizontal="center" vertical="center"/>
    </xf>
    <xf numFmtId="168" fontId="150" fillId="33" borderId="107" xfId="45333" applyNumberFormat="true" applyFont="true" applyFill="true" applyBorder="true" applyAlignment="true">
      <alignment horizontal="center" vertical="center"/>
    </xf>
    <xf numFmtId="168" fontId="150" fillId="33" borderId="100" xfId="45332" applyNumberFormat="true" applyFont="true" applyFill="true" applyBorder="true" applyAlignment="true">
      <alignment horizontal="center" vertical="center"/>
    </xf>
    <xf numFmtId="169" fontId="150" fillId="33" borderId="105" xfId="45313" applyNumberFormat="true" applyFont="true" applyFill="true" applyBorder="true" applyAlignment="true">
      <alignment horizontal="center" vertical="center"/>
    </xf>
    <xf numFmtId="169" fontId="150" fillId="33" borderId="127" xfId="45314" applyNumberFormat="true" applyFont="true" applyFill="true" applyBorder="true" applyAlignment="true">
      <alignment horizontal="center" vertical="center"/>
    </xf>
    <xf numFmtId="169" fontId="150" fillId="33" borderId="128" xfId="45315" applyNumberFormat="true" applyFont="true" applyFill="true" applyBorder="true" applyAlignment="true">
      <alignment horizontal="center" vertical="center"/>
    </xf>
    <xf numFmtId="169" fontId="150" fillId="33" borderId="131" xfId="45314" applyNumberFormat="true" applyFont="true" applyFill="true" applyBorder="true" applyAlignment="true">
      <alignment horizontal="center" vertical="center"/>
    </xf>
    <xf numFmtId="169" fontId="150" fillId="33" borderId="108" xfId="45315" applyNumberFormat="true" applyFont="true" applyFill="true" applyBorder="true" applyAlignment="true">
      <alignment horizontal="center" vertical="center"/>
    </xf>
    <xf numFmtId="169" fontId="150" fillId="33" borderId="105" xfId="45314" applyNumberFormat="true" applyFont="true" applyFill="true" applyBorder="true" applyAlignment="true">
      <alignment horizontal="center" vertical="center"/>
    </xf>
    <xf numFmtId="169" fontId="150" fillId="33" borderId="100" xfId="33483" applyNumberFormat="true" applyFont="true" applyFill="true" applyBorder="true" applyAlignment="true">
      <alignment horizontal="center" vertical="center"/>
    </xf>
    <xf numFmtId="169" fontId="150" fillId="33" borderId="125" xfId="33483" applyNumberFormat="true" applyFont="true" applyFill="true" applyBorder="true" applyAlignment="true">
      <alignment horizontal="center" vertical="center"/>
    </xf>
    <xf numFmtId="169" fontId="150" fillId="33" borderId="126" xfId="33483" applyNumberFormat="true" applyFont="true" applyFill="true" applyBorder="true" applyAlignment="true">
      <alignment horizontal="center" vertical="center"/>
    </xf>
    <xf numFmtId="169" fontId="150" fillId="33" borderId="130" xfId="33483" applyNumberFormat="true" applyFont="true" applyFill="true" applyBorder="true" applyAlignment="true">
      <alignment horizontal="center" vertical="center"/>
    </xf>
    <xf numFmtId="169" fontId="150" fillId="33" borderId="107" xfId="33483" applyNumberFormat="true" applyFont="true" applyFill="true" applyBorder="true" applyAlignment="true">
      <alignment horizontal="center" vertical="center"/>
    </xf>
    <xf numFmtId="169" fontId="150" fillId="33" borderId="100" xfId="33486" applyNumberFormat="true" applyFont="true" applyFill="true" applyBorder="true" applyAlignment="true">
      <alignment horizontal="center" vertical="center"/>
    </xf>
    <xf numFmtId="169" fontId="150" fillId="33" borderId="125" xfId="33486" applyNumberFormat="true" applyFont="true" applyFill="true" applyBorder="true" applyAlignment="true">
      <alignment horizontal="center" vertical="center"/>
    </xf>
    <xf numFmtId="169" fontId="150" fillId="33" borderId="126" xfId="33486" applyNumberFormat="true" applyFont="true" applyFill="true" applyBorder="true" applyAlignment="true">
      <alignment horizontal="center" vertical="center"/>
    </xf>
    <xf numFmtId="169" fontId="150" fillId="33" borderId="130" xfId="33486" applyNumberFormat="true" applyFont="true" applyFill="true" applyBorder="true" applyAlignment="true">
      <alignment horizontal="center" vertical="center"/>
    </xf>
    <xf numFmtId="169" fontId="150" fillId="33" borderId="107" xfId="33486" applyNumberFormat="true" applyFont="true" applyFill="true" applyBorder="true" applyAlignment="true">
      <alignment horizontal="center" vertical="center"/>
    </xf>
    <xf numFmtId="169" fontId="150" fillId="33" borderId="100" xfId="19424" applyNumberFormat="true" applyFont="true" applyFill="true" applyBorder="true" applyAlignment="true">
      <alignment horizontal="center" vertical="center" wrapText="true"/>
    </xf>
    <xf numFmtId="169" fontId="150" fillId="33" borderId="125" xfId="19425" applyNumberFormat="true" applyFont="true" applyFill="true" applyBorder="true" applyAlignment="true">
      <alignment horizontal="center" vertical="center" wrapText="true"/>
    </xf>
    <xf numFmtId="169" fontId="150" fillId="33" borderId="126" xfId="19426" applyNumberFormat="true" applyFont="true" applyFill="true" applyBorder="true" applyAlignment="true">
      <alignment horizontal="center" vertical="center" wrapText="true"/>
    </xf>
    <xf numFmtId="169" fontId="150" fillId="33" borderId="130" xfId="19425" applyNumberFormat="true" applyFont="true" applyFill="true" applyBorder="true" applyAlignment="true">
      <alignment horizontal="center" vertical="center" wrapText="true"/>
    </xf>
    <xf numFmtId="169" fontId="150" fillId="33" borderId="107" xfId="19426" applyNumberFormat="true" applyFont="true" applyFill="true" applyBorder="true" applyAlignment="true">
      <alignment horizontal="center" vertical="center" wrapText="true"/>
    </xf>
    <xf numFmtId="169" fontId="150" fillId="33" borderId="100" xfId="19425" applyNumberFormat="true" applyFont="true" applyFill="true" applyBorder="true" applyAlignment="true">
      <alignment horizontal="center" vertical="center" wrapText="true"/>
    </xf>
    <xf numFmtId="169" fontId="150" fillId="33" borderId="125" xfId="19427" applyNumberFormat="true" applyFont="true" applyFill="true" applyBorder="true" applyAlignment="true">
      <alignment horizontal="center" vertical="center" wrapText="true"/>
    </xf>
    <xf numFmtId="169" fontId="150" fillId="33" borderId="100" xfId="33480" applyNumberFormat="true" applyFont="true" applyFill="true" applyBorder="true" applyAlignment="true">
      <alignment horizontal="center" vertical="center"/>
    </xf>
    <xf numFmtId="169" fontId="150" fillId="33" borderId="125" xfId="33480" applyNumberFormat="true" applyFont="true" applyFill="true" applyBorder="true" applyAlignment="true">
      <alignment horizontal="center" vertical="center"/>
    </xf>
    <xf numFmtId="169" fontId="150" fillId="33" borderId="126" xfId="33480" applyNumberFormat="true" applyFont="true" applyFill="true" applyBorder="true" applyAlignment="true">
      <alignment horizontal="center" vertical="center"/>
    </xf>
    <xf numFmtId="169" fontId="150" fillId="33" borderId="130" xfId="33480" applyNumberFormat="true" applyFont="true" applyFill="true" applyBorder="true" applyAlignment="true">
      <alignment horizontal="center" vertical="center"/>
    </xf>
    <xf numFmtId="169" fontId="150" fillId="33" borderId="107" xfId="33480" applyNumberFormat="true" applyFont="true" applyFill="true" applyBorder="true" applyAlignment="true">
      <alignment horizontal="center" vertical="center"/>
    </xf>
    <xf numFmtId="168" fontId="150" fillId="33" borderId="100" xfId="19430" applyNumberFormat="true" applyFont="true" applyFill="true" applyBorder="true" applyAlignment="true">
      <alignment horizontal="center" vertical="center" wrapText="true"/>
    </xf>
    <xf numFmtId="168" fontId="150" fillId="33" borderId="125" xfId="19431" applyNumberFormat="true" applyFont="true" applyFill="true" applyBorder="true" applyAlignment="true">
      <alignment horizontal="center" vertical="center" wrapText="true"/>
    </xf>
    <xf numFmtId="168" fontId="150" fillId="33" borderId="126" xfId="19432" applyNumberFormat="true" applyFont="true" applyFill="true" applyBorder="true" applyAlignment="true">
      <alignment horizontal="center" vertical="center" wrapText="true"/>
    </xf>
    <xf numFmtId="168" fontId="150" fillId="33" borderId="130" xfId="19431" applyNumberFormat="true" applyFont="true" applyFill="true" applyBorder="true" applyAlignment="true">
      <alignment horizontal="center" vertical="center" wrapText="true"/>
    </xf>
    <xf numFmtId="168" fontId="150" fillId="33" borderId="107" xfId="19432" applyNumberFormat="true" applyFont="true" applyFill="true" applyBorder="true" applyAlignment="true">
      <alignment horizontal="center" vertical="center" wrapText="true"/>
    </xf>
    <xf numFmtId="168" fontId="150" fillId="33" borderId="100" xfId="19431" applyNumberFormat="true" applyFont="true" applyFill="true" applyBorder="true" applyAlignment="true">
      <alignment horizontal="center" vertical="center" wrapText="true"/>
    </xf>
    <xf numFmtId="168" fontId="150" fillId="33" borderId="125" xfId="19433" applyNumberFormat="true" applyFont="true" applyFill="true" applyBorder="true" applyAlignment="true">
      <alignment horizontal="center" vertical="center" wrapText="true"/>
    </xf>
    <xf numFmtId="168" fontId="150" fillId="33" borderId="100" xfId="19434" applyNumberFormat="true" applyFont="true" applyFill="true" applyBorder="true" applyAlignment="true">
      <alignment horizontal="center" vertical="center" wrapText="true"/>
    </xf>
    <xf numFmtId="168" fontId="150" fillId="33" borderId="125" xfId="19435" applyNumberFormat="true" applyFont="true" applyFill="true" applyBorder="true" applyAlignment="true">
      <alignment horizontal="center" vertical="center" wrapText="true"/>
    </xf>
    <xf numFmtId="168" fontId="150" fillId="33" borderId="126" xfId="19436" applyNumberFormat="true" applyFont="true" applyFill="true" applyBorder="true" applyAlignment="true">
      <alignment horizontal="center" vertical="center" wrapText="true"/>
    </xf>
    <xf numFmtId="168" fontId="150" fillId="33" borderId="130" xfId="19435" applyNumberFormat="true" applyFont="true" applyFill="true" applyBorder="true" applyAlignment="true">
      <alignment horizontal="center" vertical="center" wrapText="true"/>
    </xf>
    <xf numFmtId="168" fontId="150" fillId="33" borderId="107" xfId="19436" applyNumberFormat="true" applyFont="true" applyFill="true" applyBorder="true" applyAlignment="true">
      <alignment horizontal="center" vertical="center" wrapText="true"/>
    </xf>
    <xf numFmtId="168" fontId="150" fillId="33" borderId="100" xfId="19435" applyNumberFormat="true" applyFont="true" applyFill="true" applyBorder="true" applyAlignment="true">
      <alignment horizontal="center" vertical="center" wrapText="true"/>
    </xf>
    <xf numFmtId="168" fontId="150" fillId="33" borderId="125" xfId="19437" applyNumberFormat="true" applyFont="true" applyFill="true" applyBorder="true" applyAlignment="true">
      <alignment horizontal="center" vertical="center" wrapText="true"/>
    </xf>
    <xf numFmtId="168" fontId="150" fillId="33" borderId="100" xfId="19438" applyNumberFormat="true" applyFont="true" applyFill="true" applyBorder="true" applyAlignment="true">
      <alignment horizontal="center" vertical="center" wrapText="true"/>
    </xf>
    <xf numFmtId="168" fontId="150" fillId="33" borderId="125" xfId="19439" applyNumberFormat="true" applyFont="true" applyFill="true" applyBorder="true" applyAlignment="true">
      <alignment horizontal="center" vertical="center" wrapText="true"/>
    </xf>
    <xf numFmtId="168" fontId="150" fillId="33" borderId="126" xfId="19440" applyNumberFormat="true" applyFont="true" applyFill="true" applyBorder="true" applyAlignment="true">
      <alignment horizontal="center" vertical="center" wrapText="true"/>
    </xf>
    <xf numFmtId="168" fontId="150" fillId="33" borderId="130" xfId="19439" applyNumberFormat="true" applyFont="true" applyFill="true" applyBorder="true" applyAlignment="true">
      <alignment horizontal="center" vertical="center" wrapText="true"/>
    </xf>
    <xf numFmtId="168" fontId="150" fillId="33" borderId="107" xfId="19440" applyNumberFormat="true" applyFont="true" applyFill="true" applyBorder="true" applyAlignment="true">
      <alignment horizontal="center" vertical="center" wrapText="true"/>
    </xf>
    <xf numFmtId="168" fontId="150" fillId="33" borderId="100" xfId="19439" applyNumberFormat="true" applyFont="true" applyFill="true" applyBorder="true" applyAlignment="true">
      <alignment horizontal="center" vertical="center" wrapText="true"/>
    </xf>
    <xf numFmtId="168" fontId="150" fillId="33" borderId="125" xfId="19441" applyNumberFormat="true" applyFont="true" applyFill="true" applyBorder="true" applyAlignment="true">
      <alignment horizontal="center" vertical="center" wrapText="true"/>
    </xf>
    <xf numFmtId="0" fontId="24" fillId="33" borderId="105"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0" fontId="151" fillId="26" borderId="106" xfId="45190" applyFont="true" applyFill="true" applyBorder="true" applyAlignment="true">
      <alignment horizontal="left" vertical="center"/>
    </xf>
    <xf numFmtId="0" fontId="151" fillId="26" borderId="107" xfId="45196" applyFont="true" applyFill="true" applyBorder="true" applyAlignment="true">
      <alignment horizontal="left" vertical="center"/>
    </xf>
    <xf numFmtId="0" fontId="151" fillId="26" borderId="108" xfId="45202" applyFont="true" applyFill="true" applyBorder="true" applyAlignment="true">
      <alignment horizontal="left" vertical="center"/>
    </xf>
    <xf numFmtId="0" fontId="151" fillId="26" borderId="106" xfId="45226" applyFont="true" applyFill="true" applyBorder="true" applyAlignment="true">
      <alignment horizontal="left" vertical="center"/>
    </xf>
    <xf numFmtId="0" fontId="151" fillId="26" borderId="107" xfId="45226" applyFont="true" applyFill="true" applyBorder="true" applyAlignment="true">
      <alignment horizontal="left" vertical="center"/>
    </xf>
    <xf numFmtId="0" fontId="151" fillId="26" borderId="106" xfId="45246" applyFont="true" applyFill="true" applyBorder="true" applyAlignment="true">
      <alignment horizontal="left" vertical="center"/>
    </xf>
    <xf numFmtId="0" fontId="151" fillId="26" borderId="107" xfId="45252" applyFont="true" applyFill="true" applyBorder="true" applyAlignment="true">
      <alignment horizontal="left" vertical="center"/>
    </xf>
    <xf numFmtId="0" fontId="151" fillId="0" borderId="107" xfId="45252" applyFont="true" applyFill="true" applyBorder="true" applyAlignment="true">
      <alignment horizontal="left" vertical="center"/>
    </xf>
    <xf numFmtId="0" fontId="151" fillId="0" borderId="107" xfId="45258" applyFont="true" applyFill="true" applyBorder="true" applyAlignment="true">
      <alignment horizontal="left" vertical="center"/>
    </xf>
    <xf numFmtId="0" fontId="151" fillId="26" borderId="106" xfId="45276" applyFont="true" applyFill="true" applyBorder="true" applyAlignment="true">
      <alignment horizontal="left" vertical="center"/>
    </xf>
    <xf numFmtId="0" fontId="151" fillId="26" borderId="107" xfId="45282" applyFont="true" applyFill="true" applyBorder="true" applyAlignment="true">
      <alignment horizontal="left" vertical="center"/>
    </xf>
    <xf numFmtId="0" fontId="151" fillId="26" borderId="108" xfId="45288" applyFont="true" applyFill="true" applyBorder="true" applyAlignment="true">
      <alignment horizontal="left" vertical="center"/>
    </xf>
    <xf numFmtId="0" fontId="151" fillId="26" borderId="106" xfId="45306" applyFont="true" applyFill="true" applyBorder="true" applyAlignment="true">
      <alignment horizontal="left" vertical="center"/>
    </xf>
    <xf numFmtId="0" fontId="151" fillId="26" borderId="107" xfId="45312" applyFont="true" applyFill="true" applyBorder="true" applyAlignment="true">
      <alignment horizontal="left" vertical="center"/>
    </xf>
    <xf numFmtId="0" fontId="151" fillId="26" borderId="106" xfId="45312" applyFont="true" applyFill="true" applyBorder="true" applyAlignment="true">
      <alignment horizontal="left" vertical="center"/>
    </xf>
    <xf numFmtId="0" fontId="151" fillId="26" borderId="108" xfId="45312" applyFont="true" applyFill="true" applyBorder="true" applyAlignment="true">
      <alignment horizontal="left" vertical="center"/>
    </xf>
    <xf numFmtId="0" fontId="151" fillId="0" borderId="107" xfId="45294" applyFont="true" applyFill="true" applyBorder="true" applyAlignment="true">
      <alignment horizontal="left" vertical="center"/>
    </xf>
    <xf numFmtId="0" fontId="151" fillId="0" borderId="107" xfId="45300" applyFont="true" applyFill="true" applyBorder="true" applyAlignment="true">
      <alignment horizontal="left" vertical="center"/>
    </xf>
    <xf numFmtId="0" fontId="151" fillId="0" borderId="107" xfId="45306" applyFont="true" applyFill="true" applyBorder="true" applyAlignment="true">
      <alignment horizontal="left" vertical="center"/>
    </xf>
    <xf numFmtId="0" fontId="151" fillId="0" borderId="107" xfId="45312" applyFont="true" applyFill="true" applyBorder="true" applyAlignment="true">
      <alignment horizontal="left" vertical="center"/>
    </xf>
    <xf numFmtId="0" fontId="151" fillId="0" borderId="107" xfId="45318" applyFont="true" applyFill="true" applyBorder="true" applyAlignment="true">
      <alignment horizontal="left" vertical="center"/>
    </xf>
    <xf numFmtId="0" fontId="151" fillId="0" borderId="108" xfId="45312" applyFont="true" applyFill="true" applyBorder="true" applyAlignment="true">
      <alignment horizontal="left" vertical="center"/>
    </xf>
    <xf numFmtId="0" fontId="151" fillId="26" borderId="106" xfId="45348" applyFont="true" applyFill="true" applyBorder="true" applyAlignment="true">
      <alignment horizontal="left" vertical="center"/>
    </xf>
    <xf numFmtId="0" fontId="151" fillId="26" borderId="107" xfId="45350" applyFont="true" applyFill="true" applyBorder="true" applyAlignment="true">
      <alignment horizontal="left" vertical="center"/>
    </xf>
    <xf numFmtId="0" fontId="151" fillId="26" borderId="108" xfId="45352" applyFont="true" applyFill="true" applyBorder="true" applyAlignment="true">
      <alignment horizontal="left" vertical="center"/>
    </xf>
    <xf numFmtId="0" fontId="151" fillId="0" borderId="107" xfId="45336" applyFont="true" applyFill="true" applyBorder="true" applyAlignment="true">
      <alignment horizontal="left" vertical="center"/>
    </xf>
    <xf numFmtId="0" fontId="151" fillId="0" borderId="107" xfId="45342" applyFont="true" applyFill="true" applyBorder="true" applyAlignment="true">
      <alignment horizontal="left" vertical="center"/>
    </xf>
    <xf numFmtId="0" fontId="151" fillId="0" borderId="107" xfId="45348" applyFont="true" applyFill="true" applyBorder="true" applyAlignment="true">
      <alignment horizontal="left" vertical="center"/>
    </xf>
    <xf numFmtId="0" fontId="151" fillId="0" borderId="107" xfId="45350" applyFont="true" applyFill="true" applyBorder="true" applyAlignment="true">
      <alignment horizontal="left" vertical="center"/>
    </xf>
    <xf numFmtId="0" fontId="151" fillId="0" borderId="107" xfId="45352" applyFont="true" applyFill="true" applyBorder="true" applyAlignment="true">
      <alignment horizontal="left" vertical="center"/>
    </xf>
    <xf numFmtId="169" fontId="181" fillId="33" borderId="100" xfId="33366" applyNumberFormat="true" applyFont="true" applyFill="true" applyBorder="true" applyAlignment="true">
      <alignment horizontal="center" vertical="center"/>
    </xf>
    <xf numFmtId="169" fontId="181" fillId="33" borderId="102" xfId="33480" applyNumberFormat="true" applyFont="true" applyFill="true" applyBorder="true" applyAlignment="true">
      <alignment horizontal="center" vertical="center"/>
    </xf>
    <xf numFmtId="169" fontId="181" fillId="33" borderId="100" xfId="33483" applyNumberFormat="true" applyFont="true" applyFill="true" applyBorder="true" applyAlignment="true">
      <alignment horizontal="center" vertical="center"/>
    </xf>
    <xf numFmtId="169" fontId="181" fillId="33" borderId="100" xfId="33486"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3" xfId="33480" applyNumberFormat="true" applyFont="true" applyFill="true" applyBorder="true" applyAlignment="true">
      <alignment horizontal="center" vertical="center"/>
    </xf>
    <xf numFmtId="169" fontId="181" fillId="33" borderId="125" xfId="33483" applyNumberFormat="true" applyFont="true" applyFill="true" applyBorder="true" applyAlignment="true">
      <alignment horizontal="center" vertical="center"/>
    </xf>
    <xf numFmtId="169" fontId="181" fillId="33" borderId="125" xfId="33486" applyNumberFormat="true" applyFont="true" applyFill="true" applyBorder="true" applyAlignment="true">
      <alignment horizontal="center" vertical="center"/>
    </xf>
    <xf numFmtId="169" fontId="181" fillId="33" borderId="126" xfId="33366" applyNumberFormat="true" applyFont="true" applyFill="true" applyBorder="true" applyAlignment="true">
      <alignment horizontal="center" vertical="center"/>
    </xf>
    <xf numFmtId="169" fontId="181" fillId="33" borderId="124" xfId="33480" applyNumberFormat="true" applyFont="true" applyFill="true" applyBorder="true" applyAlignment="true">
      <alignment horizontal="center" vertical="center"/>
    </xf>
    <xf numFmtId="169" fontId="181" fillId="33" borderId="126" xfId="33483" applyNumberFormat="true" applyFont="true" applyFill="true" applyBorder="true" applyAlignment="true">
      <alignment horizontal="center" vertical="center"/>
    </xf>
    <xf numFmtId="169" fontId="181" fillId="33" borderId="126" xfId="33486" applyNumberFormat="true" applyFont="true" applyFill="true" applyBorder="true" applyAlignment="true">
      <alignment horizontal="center" vertical="center"/>
    </xf>
    <xf numFmtId="169" fontId="181" fillId="33" borderId="130" xfId="33366" applyNumberFormat="true" applyFont="true" applyFill="true" applyBorder="true" applyAlignment="true">
      <alignment horizontal="center" vertical="center"/>
    </xf>
    <xf numFmtId="169" fontId="181" fillId="33" borderId="129" xfId="33480" applyNumberFormat="true" applyFont="true" applyFill="true" applyBorder="true" applyAlignment="true">
      <alignment horizontal="center" vertical="center"/>
    </xf>
    <xf numFmtId="169" fontId="181" fillId="33" borderId="130" xfId="33483" applyNumberFormat="true" applyFont="true" applyFill="true" applyBorder="true" applyAlignment="true">
      <alignment horizontal="center" vertical="center"/>
    </xf>
    <xf numFmtId="169" fontId="181" fillId="33" borderId="130" xfId="33486" applyNumberFormat="true" applyFont="true" applyFill="true" applyBorder="true" applyAlignment="true">
      <alignment horizontal="center" vertical="center"/>
    </xf>
    <xf numFmtId="169" fontId="181" fillId="33" borderId="107" xfId="33366" applyNumberFormat="true" applyFont="true" applyFill="true" applyBorder="true" applyAlignment="true">
      <alignment horizontal="center" vertical="center"/>
    </xf>
    <xf numFmtId="169" fontId="181" fillId="33" borderId="106" xfId="33480" applyNumberFormat="true" applyFont="true" applyFill="true" applyBorder="true" applyAlignment="true">
      <alignment horizontal="center" vertical="center"/>
    </xf>
    <xf numFmtId="169" fontId="181" fillId="33" borderId="107" xfId="33483" applyNumberFormat="true" applyFont="true" applyFill="true" applyBorder="true" applyAlignment="true">
      <alignment horizontal="center" vertical="center"/>
    </xf>
    <xf numFmtId="169" fontId="181" fillId="33" borderId="107" xfId="33486" applyNumberFormat="true" applyFont="true" applyFill="true" applyBorder="true" applyAlignment="true">
      <alignment horizontal="center" vertical="center"/>
    </xf>
    <xf numFmtId="0" fontId="151" fillId="3" borderId="52" xfId="45455" applyFont="true" applyBorder="true" applyAlignment="true">
      <alignment horizontal="center" vertical="center" wrapText="true"/>
    </xf>
    <xf numFmtId="0" fontId="151" fillId="3" borderId="53" xfId="45456" applyFont="true" applyBorder="true" applyAlignment="true">
      <alignment horizontal="center" vertical="center" wrapText="true"/>
    </xf>
    <xf numFmtId="0" fontId="151" fillId="3" borderId="53" xfId="45457" applyFont="true" applyBorder="true" applyAlignment="true">
      <alignment horizontal="center" vertical="center" wrapText="true"/>
    </xf>
    <xf numFmtId="0" fontId="151" fillId="3" borderId="52" xfId="45485" applyFont="true" applyBorder="true" applyAlignment="true">
      <alignment horizontal="center" vertical="center" wrapText="true"/>
    </xf>
    <xf numFmtId="0" fontId="151" fillId="3" borderId="53" xfId="45486" applyFont="true" applyBorder="true" applyAlignment="true">
      <alignment horizontal="center" vertical="center" wrapText="true"/>
    </xf>
    <xf numFmtId="0" fontId="151" fillId="3" borderId="53" xfId="45487" applyFont="true" applyBorder="true" applyAlignment="true">
      <alignment horizontal="center" vertical="center" wrapText="true"/>
    </xf>
    <xf numFmtId="0" fontId="151" fillId="3" borderId="52" xfId="45510" applyFont="true" applyBorder="true" applyAlignment="true">
      <alignment horizontal="center" vertical="center" wrapText="true"/>
    </xf>
    <xf numFmtId="0" fontId="151" fillId="3" borderId="53" xfId="45511" applyFont="true" applyBorder="true" applyAlignment="true">
      <alignment horizontal="center" vertical="center" wrapText="true"/>
    </xf>
    <xf numFmtId="0" fontId="151" fillId="3" borderId="53" xfId="45512" applyFont="true" applyBorder="true" applyAlignment="true">
      <alignment horizontal="center" vertical="center" wrapText="true"/>
    </xf>
    <xf numFmtId="0" fontId="151" fillId="3" borderId="52" xfId="45540" applyFont="true" applyBorder="true" applyAlignment="true">
      <alignment horizontal="center" vertical="center" wrapText="true"/>
    </xf>
    <xf numFmtId="0" fontId="151" fillId="3" borderId="53" xfId="45541" applyFont="true" applyBorder="true" applyAlignment="true">
      <alignment horizontal="center" vertical="center" wrapText="true"/>
    </xf>
    <xf numFmtId="0" fontId="151" fillId="3" borderId="53" xfId="45542" applyFont="true" applyBorder="true" applyAlignment="true">
      <alignment horizontal="center" vertical="center" wrapText="true"/>
    </xf>
    <xf numFmtId="0" fontId="151" fillId="3" borderId="52" xfId="45570" applyFont="true" applyBorder="true" applyAlignment="true">
      <alignment horizontal="center" vertical="center" wrapText="true"/>
    </xf>
    <xf numFmtId="0" fontId="151" fillId="3" borderId="53" xfId="45571" applyFont="true" applyBorder="true" applyAlignment="true">
      <alignment horizontal="center" vertical="center" wrapText="true"/>
    </xf>
    <xf numFmtId="0" fontId="151" fillId="3" borderId="53" xfId="45572" applyFont="true" applyBorder="true" applyAlignment="true">
      <alignment horizontal="center" vertical="center" wrapText="true"/>
    </xf>
    <xf numFmtId="0" fontId="151" fillId="3" borderId="52" xfId="45613" applyFont="true" applyBorder="true" applyAlignment="true">
      <alignment horizontal="center" vertical="center" wrapText="true"/>
    </xf>
    <xf numFmtId="0" fontId="151" fillId="3" borderId="53" xfId="45614" applyFont="true" applyBorder="true" applyAlignment="true">
      <alignment horizontal="center" vertical="center" wrapText="true"/>
    </xf>
    <xf numFmtId="0" fontId="151" fillId="3" borderId="53" xfId="45615" applyFont="true" applyBorder="true" applyAlignment="true">
      <alignment horizontal="center" vertical="center" wrapText="true"/>
    </xf>
    <xf numFmtId="0" fontId="151" fillId="33" borderId="100" xfId="45563" applyFont="true" applyFill="true" applyBorder="true" applyAlignment="true">
      <alignment horizontal="center" vertical="center" wrapText="true"/>
    </xf>
    <xf numFmtId="0" fontId="151" fillId="33" borderId="125" xfId="45564" applyFont="true" applyFill="true" applyBorder="true" applyAlignment="true">
      <alignment horizontal="center" vertical="center" wrapText="true"/>
    </xf>
    <xf numFmtId="0" fontId="151" fillId="33" borderId="100" xfId="45569" applyFont="true" applyFill="true" applyBorder="true" applyAlignment="true">
      <alignment horizontal="center" vertical="center" wrapText="true"/>
    </xf>
    <xf numFmtId="0" fontId="151" fillId="33" borderId="125" xfId="45570" applyFont="true" applyFill="true" applyBorder="true" applyAlignment="true">
      <alignment horizontal="center" vertical="center" wrapText="true"/>
    </xf>
    <xf numFmtId="0" fontId="151" fillId="33" borderId="100" xfId="45606" applyFont="true" applyFill="true" applyBorder="true" applyAlignment="true">
      <alignment horizontal="center" vertical="center" wrapText="true"/>
    </xf>
    <xf numFmtId="0" fontId="151" fillId="33" borderId="125" xfId="45607" applyFont="true" applyFill="true" applyBorder="true" applyAlignment="true">
      <alignment horizontal="center" vertical="center" wrapText="true"/>
    </xf>
    <xf numFmtId="0" fontId="151" fillId="33" borderId="100" xfId="45612" applyFont="true" applyFill="true" applyBorder="true" applyAlignment="true">
      <alignment horizontal="center" vertical="center" wrapText="true"/>
    </xf>
    <xf numFmtId="0" fontId="151" fillId="33" borderId="125" xfId="45613" applyFont="true" applyFill="true" applyBorder="true" applyAlignment="true">
      <alignment horizontal="center" vertical="center" wrapText="true"/>
    </xf>
    <xf numFmtId="0" fontId="151" fillId="33" borderId="107" xfId="45565" applyFont="true" applyFill="true" applyBorder="true" applyAlignment="true">
      <alignment horizontal="center" vertical="center" wrapText="true"/>
    </xf>
    <xf numFmtId="0" fontId="151" fillId="33" borderId="107" xfId="45571" applyFont="true" applyFill="true" applyBorder="true" applyAlignment="true">
      <alignment horizontal="center" vertical="center" wrapText="true"/>
    </xf>
    <xf numFmtId="0" fontId="151" fillId="33" borderId="107" xfId="45608" applyFont="true" applyFill="true" applyBorder="true" applyAlignment="true">
      <alignment horizontal="center" vertical="center" wrapText="true"/>
    </xf>
    <xf numFmtId="0" fontId="151" fillId="33" borderId="107" xfId="45614" applyFont="true" applyFill="true" applyBorder="true" applyAlignment="true">
      <alignment horizontal="center" vertical="center" wrapText="true"/>
    </xf>
    <xf numFmtId="0" fontId="151" fillId="3" borderId="109" xfId="45455" applyFont="true" applyBorder="true" applyAlignment="true">
      <alignment horizontal="center" vertical="center" wrapText="true"/>
    </xf>
    <xf numFmtId="0" fontId="151" fillId="3" borderId="109" xfId="45485" applyFont="true" applyBorder="true" applyAlignment="true">
      <alignment horizontal="center" vertical="center" wrapText="true"/>
    </xf>
    <xf numFmtId="0" fontId="151" fillId="3" borderId="109" xfId="45510" applyFont="true" applyBorder="true" applyAlignment="true">
      <alignment horizontal="center" vertical="center" wrapText="true"/>
    </xf>
    <xf numFmtId="0" fontId="151" fillId="3" borderId="109" xfId="45540" applyFont="true" applyBorder="true" applyAlignment="true">
      <alignment horizontal="center" vertical="center" wrapText="true"/>
    </xf>
    <xf numFmtId="0" fontId="151" fillId="3" borderId="109" xfId="45570" applyFont="true" applyBorder="true" applyAlignment="true">
      <alignment horizontal="center" vertical="center" wrapText="true"/>
    </xf>
    <xf numFmtId="0" fontId="151" fillId="33" borderId="100" xfId="45565" applyFont="true" applyFill="true" applyBorder="true" applyAlignment="true">
      <alignment horizontal="center" vertical="center" wrapText="true"/>
    </xf>
    <xf numFmtId="0" fontId="151" fillId="33" borderId="100" xfId="45570" applyFont="true" applyFill="true" applyBorder="true" applyAlignment="true">
      <alignment horizontal="center" vertical="center" wrapText="true"/>
    </xf>
    <xf numFmtId="0" fontId="151" fillId="3" borderId="109" xfId="45613" applyFont="true" applyBorder="true" applyAlignment="true">
      <alignment horizontal="center" vertical="center" wrapText="true"/>
    </xf>
    <xf numFmtId="0" fontId="151" fillId="33" borderId="100" xfId="45608" applyFont="true" applyFill="true" applyBorder="true" applyAlignment="true">
      <alignment horizontal="center" vertical="center" wrapText="true"/>
    </xf>
    <xf numFmtId="0" fontId="151" fillId="33" borderId="100" xfId="45613" applyFont="true" applyFill="true" applyBorder="true" applyAlignment="true">
      <alignment horizontal="center" vertical="center" wrapText="true"/>
    </xf>
    <xf numFmtId="0" fontId="151" fillId="3" borderId="110" xfId="45455" applyFont="true" applyBorder="true" applyAlignment="true">
      <alignment horizontal="center" vertical="center" wrapText="true"/>
    </xf>
    <xf numFmtId="0" fontId="151" fillId="3" borderId="110" xfId="45485" applyFont="true" applyBorder="true" applyAlignment="true">
      <alignment horizontal="center" vertical="center" wrapText="true"/>
    </xf>
    <xf numFmtId="0" fontId="151" fillId="3" borderId="110" xfId="45510" applyFont="true" applyBorder="true" applyAlignment="true">
      <alignment horizontal="center" vertical="center" wrapText="true"/>
    </xf>
    <xf numFmtId="0" fontId="151" fillId="3" borderId="110" xfId="45540" applyFont="true" applyBorder="true" applyAlignment="true">
      <alignment horizontal="center" vertical="center" wrapText="true"/>
    </xf>
    <xf numFmtId="0" fontId="151" fillId="3" borderId="110" xfId="45570" applyFont="true" applyBorder="true" applyAlignment="true">
      <alignment horizontal="center" vertical="center" wrapText="true"/>
    </xf>
    <xf numFmtId="0" fontId="151" fillId="33" borderId="130" xfId="45565" applyFont="true" applyFill="true" applyBorder="true" applyAlignment="true">
      <alignment horizontal="center" vertical="center" wrapText="true"/>
    </xf>
    <xf numFmtId="0" fontId="151" fillId="33" borderId="130" xfId="45570" applyFont="true" applyFill="true" applyBorder="true" applyAlignment="true">
      <alignment horizontal="center" vertical="center" wrapText="true"/>
    </xf>
    <xf numFmtId="0" fontId="151" fillId="3" borderId="110" xfId="45613" applyFont="true" applyBorder="true" applyAlignment="true">
      <alignment horizontal="center" vertical="center" wrapText="true"/>
    </xf>
    <xf numFmtId="0" fontId="151" fillId="33" borderId="130" xfId="45608" applyFont="true" applyFill="true" applyBorder="true" applyAlignment="true">
      <alignment horizontal="center" vertical="center" wrapText="true"/>
    </xf>
    <xf numFmtId="0" fontId="151" fillId="33" borderId="130" xfId="45613" applyFont="true" applyFill="true" applyBorder="true" applyAlignment="true">
      <alignment horizontal="center" vertical="center" wrapText="true"/>
    </xf>
    <xf numFmtId="0" fontId="151" fillId="3" borderId="96" xfId="45456" applyFont="true" applyBorder="true" applyAlignment="true">
      <alignment horizontal="center" vertical="center" wrapText="true"/>
    </xf>
    <xf numFmtId="0" fontId="151" fillId="3" borderId="96" xfId="45486" applyFont="true" applyBorder="true" applyAlignment="true">
      <alignment horizontal="center" vertical="center" wrapText="true"/>
    </xf>
    <xf numFmtId="0" fontId="151" fillId="3" borderId="96" xfId="45511" applyFont="true" applyBorder="true" applyAlignment="true">
      <alignment horizontal="center" vertical="center" wrapText="true"/>
    </xf>
    <xf numFmtId="0" fontId="151" fillId="33" borderId="126" xfId="45565" applyFont="true" applyFill="true" applyBorder="true" applyAlignment="true">
      <alignment horizontal="center" vertical="center" wrapText="true"/>
    </xf>
    <xf numFmtId="0" fontId="151" fillId="33" borderId="126" xfId="45571" applyFont="true" applyFill="true" applyBorder="true" applyAlignment="true">
      <alignment horizontal="center" vertical="center" wrapText="true"/>
    </xf>
    <xf numFmtId="0" fontId="151" fillId="3" borderId="96" xfId="45541" applyFont="true" applyBorder="true" applyAlignment="true">
      <alignment horizontal="center" vertical="center" wrapText="true"/>
    </xf>
    <xf numFmtId="0" fontId="151" fillId="3" borderId="96" xfId="45571" applyFont="true" applyBorder="true" applyAlignment="true">
      <alignment horizontal="center" vertical="center" wrapText="true"/>
    </xf>
    <xf numFmtId="0" fontId="151" fillId="33" borderId="126" xfId="45608" applyFont="true" applyFill="true" applyBorder="true" applyAlignment="true">
      <alignment horizontal="center" vertical="center" wrapText="true"/>
    </xf>
    <xf numFmtId="0" fontId="151" fillId="33" borderId="126" xfId="45614" applyFont="true" applyFill="true" applyBorder="true" applyAlignment="true">
      <alignment horizontal="center" vertical="center" wrapText="true"/>
    </xf>
    <xf numFmtId="0" fontId="151" fillId="3" borderId="96" xfId="45614" applyFont="true" applyBorder="true" applyAlignment="true">
      <alignment horizontal="center" vertical="center" wrapText="true"/>
    </xf>
    <xf numFmtId="0" fontId="151" fillId="0" borderId="100" xfId="45519" applyFont="true" applyFill="true" applyBorder="true" applyAlignment="true">
      <alignment horizontal="left" vertical="center" wrapText="true"/>
    </xf>
    <xf numFmtId="0" fontId="151" fillId="0" borderId="100" xfId="45525" applyFont="true" applyFill="true" applyBorder="true" applyAlignment="true">
      <alignment horizontal="left" vertical="center" wrapText="true"/>
    </xf>
    <xf numFmtId="0" fontId="151" fillId="0" borderId="100" xfId="45561" applyFont="true" applyFill="true" applyBorder="true" applyAlignment="true">
      <alignment horizontal="left" vertical="center" wrapText="true"/>
    </xf>
    <xf numFmtId="0" fontId="151" fillId="0" borderId="100" xfId="45567" applyFont="true" applyFill="true" applyBorder="true" applyAlignment="true">
      <alignment horizontal="left" vertical="center" wrapText="true"/>
    </xf>
    <xf numFmtId="0" fontId="151" fillId="0" borderId="100" xfId="45573" applyFont="true" applyFill="true" applyBorder="true" applyAlignment="true">
      <alignment horizontal="left" vertical="center" wrapText="true"/>
    </xf>
    <xf numFmtId="0" fontId="151" fillId="0" borderId="100" xfId="45579" applyFont="true" applyFill="true" applyBorder="true" applyAlignment="true">
      <alignment horizontal="left" vertical="center" wrapText="true"/>
    </xf>
    <xf numFmtId="0" fontId="151" fillId="0" borderId="100" xfId="45585" applyFont="true" applyFill="true" applyBorder="true" applyAlignment="true">
      <alignment horizontal="left" vertical="center" wrapText="true"/>
    </xf>
    <xf numFmtId="0" fontId="151" fillId="0" borderId="100" xfId="45604" applyFont="true" applyFill="true" applyBorder="true" applyAlignment="true">
      <alignment horizontal="left" vertical="center" wrapText="true"/>
    </xf>
    <xf numFmtId="0" fontId="151" fillId="0" borderId="100" xfId="45610" applyFont="true" applyFill="true" applyBorder="true" applyAlignment="true">
      <alignment horizontal="left" vertical="center" wrapText="true"/>
    </xf>
    <xf numFmtId="0" fontId="151" fillId="0" borderId="100" xfId="45616" applyFont="true" applyFill="true" applyBorder="true" applyAlignment="true">
      <alignment horizontal="left" vertical="center" wrapText="true"/>
    </xf>
    <xf numFmtId="0" fontId="151" fillId="0" borderId="100" xfId="45622" applyFont="true" applyFill="true" applyBorder="true" applyAlignment="true">
      <alignment horizontal="left" vertical="center" wrapText="true"/>
    </xf>
    <xf numFmtId="0" fontId="151" fillId="0" borderId="100" xfId="45628" applyFont="true" applyFill="true" applyBorder="true" applyAlignment="true">
      <alignment horizontal="left" vertical="center" wrapText="true"/>
    </xf>
    <xf numFmtId="0" fontId="151" fillId="0" borderId="105" xfId="45579" applyFont="true" applyFill="true" applyBorder="true" applyAlignment="true">
      <alignment horizontal="left" vertical="center" wrapText="true"/>
    </xf>
    <xf numFmtId="169" fontId="150" fillId="33" borderId="102" xfId="45460" applyNumberFormat="true" applyFont="true" applyFill="true" applyBorder="true" applyAlignment="true">
      <alignment horizontal="center" vertical="center"/>
    </xf>
    <xf numFmtId="169" fontId="150" fillId="33" borderId="123" xfId="45461" applyNumberFormat="true" applyFont="true" applyFill="true" applyBorder="true" applyAlignment="true">
      <alignment horizontal="center" vertical="center"/>
    </xf>
    <xf numFmtId="169" fontId="150" fillId="33" borderId="124" xfId="45462" applyNumberFormat="true" applyFont="true" applyFill="true" applyBorder="true" applyAlignment="true">
      <alignment horizontal="center" vertical="center"/>
    </xf>
    <xf numFmtId="169" fontId="150" fillId="33" borderId="129" xfId="45461" applyNumberFormat="true" applyFont="true" applyFill="true" applyBorder="true" applyAlignment="true">
      <alignment horizontal="center" vertical="center"/>
    </xf>
    <xf numFmtId="169" fontId="150" fillId="33" borderId="106" xfId="45462" applyNumberFormat="true" applyFont="true" applyFill="true" applyBorder="true" applyAlignment="true">
      <alignment horizontal="center" vertical="center"/>
    </xf>
    <xf numFmtId="169" fontId="150" fillId="33" borderId="102" xfId="45461" applyNumberFormat="true" applyFont="true" applyFill="true" applyBorder="true" applyAlignment="true">
      <alignment horizontal="center" vertical="center"/>
    </xf>
    <xf numFmtId="169" fontId="150" fillId="33" borderId="100" xfId="45466" applyNumberFormat="true" applyFont="true" applyFill="true" applyBorder="true" applyAlignment="true">
      <alignment horizontal="center" vertical="center"/>
    </xf>
    <xf numFmtId="169" fontId="150" fillId="33" borderId="125" xfId="45467" applyNumberFormat="true" applyFont="true" applyFill="true" applyBorder="true" applyAlignment="true">
      <alignment horizontal="center" vertical="center"/>
    </xf>
    <xf numFmtId="169" fontId="150" fillId="33" borderId="126" xfId="45468" applyNumberFormat="true" applyFont="true" applyFill="true" applyBorder="true" applyAlignment="true">
      <alignment horizontal="center" vertical="center"/>
    </xf>
    <xf numFmtId="169" fontId="150" fillId="33" borderId="130" xfId="45467" applyNumberFormat="true" applyFont="true" applyFill="true" applyBorder="true" applyAlignment="true">
      <alignment horizontal="center" vertical="center"/>
    </xf>
    <xf numFmtId="169" fontId="150" fillId="33" borderId="107" xfId="45468" applyNumberFormat="true" applyFont="true" applyFill="true" applyBorder="true" applyAlignment="true">
      <alignment horizontal="center" vertical="center"/>
    </xf>
    <xf numFmtId="169" fontId="150" fillId="33" borderId="100" xfId="45467" applyNumberFormat="true" applyFont="true" applyFill="true" applyBorder="true" applyAlignment="true">
      <alignment horizontal="center" vertical="center"/>
    </xf>
    <xf numFmtId="169" fontId="150" fillId="33" borderId="105" xfId="45472" applyNumberFormat="true" applyFont="true" applyFill="true" applyBorder="true" applyAlignment="true">
      <alignment horizontal="center" vertical="center"/>
    </xf>
    <xf numFmtId="169" fontId="150" fillId="33" borderId="127" xfId="45473" applyNumberFormat="true" applyFont="true" applyFill="true" applyBorder="true" applyAlignment="true">
      <alignment horizontal="center" vertical="center"/>
    </xf>
    <xf numFmtId="169" fontId="150" fillId="33" borderId="128" xfId="45474" applyNumberFormat="true" applyFont="true" applyFill="true" applyBorder="true" applyAlignment="true">
      <alignment horizontal="center" vertical="center"/>
    </xf>
    <xf numFmtId="169" fontId="150" fillId="33" borderId="131" xfId="45473" applyNumberFormat="true" applyFont="true" applyFill="true" applyBorder="true" applyAlignment="true">
      <alignment horizontal="center" vertical="center"/>
    </xf>
    <xf numFmtId="169" fontId="150" fillId="33" borderId="108" xfId="45474" applyNumberFormat="true" applyFont="true" applyFill="true" applyBorder="true" applyAlignment="true">
      <alignment horizontal="center" vertical="center"/>
    </xf>
    <xf numFmtId="169" fontId="150" fillId="33" borderId="105" xfId="45473" applyNumberFormat="true" applyFont="true" applyFill="true" applyBorder="true" applyAlignment="true">
      <alignment horizontal="center" vertical="center"/>
    </xf>
    <xf numFmtId="169" fontId="150" fillId="33" borderId="102" xfId="44981" applyNumberFormat="true" applyFont="true" applyFill="true" applyBorder="true" applyAlignment="true">
      <alignment horizontal="center" vertical="center"/>
    </xf>
    <xf numFmtId="169" fontId="150" fillId="33" borderId="123" xfId="45496" applyNumberFormat="true" applyFont="true" applyFill="true" applyBorder="true" applyAlignment="true">
      <alignment horizontal="center" vertical="center"/>
    </xf>
    <xf numFmtId="169" fontId="150" fillId="33" borderId="124" xfId="45497" applyNumberFormat="true" applyFont="true" applyFill="true" applyBorder="true" applyAlignment="true">
      <alignment horizontal="center" vertical="center"/>
    </xf>
    <xf numFmtId="169" fontId="150" fillId="33" borderId="129" xfId="45496" applyNumberFormat="true" applyFont="true" applyFill="true" applyBorder="true" applyAlignment="true">
      <alignment horizontal="center" vertical="center"/>
    </xf>
    <xf numFmtId="169" fontId="150" fillId="33" borderId="106" xfId="45497" applyNumberFormat="true" applyFont="true" applyFill="true" applyBorder="true" applyAlignment="true">
      <alignment horizontal="center" vertical="center"/>
    </xf>
    <xf numFmtId="169" fontId="150" fillId="33" borderId="102" xfId="45496" applyNumberFormat="true" applyFont="true" applyFill="true" applyBorder="true" applyAlignment="true">
      <alignment horizontal="center" vertical="center"/>
    </xf>
    <xf numFmtId="169" fontId="150" fillId="33" borderId="125" xfId="45496" applyNumberFormat="true" applyFont="true" applyFill="true" applyBorder="true" applyAlignment="true">
      <alignment horizontal="center" vertical="center"/>
    </xf>
    <xf numFmtId="169" fontId="150" fillId="33" borderId="126" xfId="45497" applyNumberFormat="true" applyFont="true" applyFill="true" applyBorder="true" applyAlignment="true">
      <alignment horizontal="center" vertical="center"/>
    </xf>
    <xf numFmtId="169" fontId="150" fillId="33" borderId="130" xfId="45496" applyNumberFormat="true" applyFont="true" applyFill="true" applyBorder="true" applyAlignment="true">
      <alignment horizontal="center" vertical="center"/>
    </xf>
    <xf numFmtId="169" fontId="150" fillId="33" borderId="107" xfId="45497" applyNumberFormat="true" applyFont="true" applyFill="true" applyBorder="true" applyAlignment="true">
      <alignment horizontal="center" vertical="center"/>
    </xf>
    <xf numFmtId="169" fontId="150" fillId="33" borderId="100" xfId="45496" applyNumberFormat="true" applyFont="true" applyFill="true" applyBorder="true" applyAlignment="true">
      <alignment horizontal="center" vertical="center"/>
    </xf>
    <xf numFmtId="169" fontId="150" fillId="33" borderId="100" xfId="45490" applyNumberFormat="true" applyFont="true" applyFill="true" applyBorder="true" applyAlignment="true">
      <alignment horizontal="center" vertical="center"/>
    </xf>
    <xf numFmtId="169" fontId="150" fillId="33" borderId="125" xfId="45491" applyNumberFormat="true" applyFont="true" applyFill="true" applyBorder="true" applyAlignment="true">
      <alignment horizontal="center" vertical="center"/>
    </xf>
    <xf numFmtId="169" fontId="150" fillId="33" borderId="126" xfId="45492" applyNumberFormat="true" applyFont="true" applyFill="true" applyBorder="true" applyAlignment="true">
      <alignment horizontal="center" vertical="center"/>
    </xf>
    <xf numFmtId="169" fontId="150" fillId="33" borderId="130" xfId="45491" applyNumberFormat="true" applyFont="true" applyFill="true" applyBorder="true" applyAlignment="true">
      <alignment horizontal="center" vertical="center"/>
    </xf>
    <xf numFmtId="169" fontId="150" fillId="33" borderId="107" xfId="45492" applyNumberFormat="true" applyFont="true" applyFill="true" applyBorder="true" applyAlignment="true">
      <alignment horizontal="center" vertical="center"/>
    </xf>
    <xf numFmtId="169" fontId="150" fillId="33" borderId="100" xfId="45491" applyNumberFormat="true" applyFont="true" applyFill="true" applyBorder="true" applyAlignment="true">
      <alignment horizontal="center" vertical="center"/>
    </xf>
    <xf numFmtId="169" fontId="150" fillId="33" borderId="102" xfId="45515" applyNumberFormat="true" applyFont="true" applyFill="true" applyBorder="true" applyAlignment="true">
      <alignment horizontal="center" vertical="center"/>
    </xf>
    <xf numFmtId="169" fontId="150" fillId="33" borderId="123" xfId="45516" applyNumberFormat="true" applyFont="true" applyFill="true" applyBorder="true" applyAlignment="true">
      <alignment horizontal="center" vertical="center"/>
    </xf>
    <xf numFmtId="169" fontId="150" fillId="33" borderId="124" xfId="45517" applyNumberFormat="true" applyFont="true" applyFill="true" applyBorder="true" applyAlignment="true">
      <alignment horizontal="center" vertical="center"/>
    </xf>
    <xf numFmtId="169" fontId="150" fillId="33" borderId="129" xfId="45516" applyNumberFormat="true" applyFont="true" applyFill="true" applyBorder="true" applyAlignment="true">
      <alignment horizontal="center" vertical="center"/>
    </xf>
    <xf numFmtId="169" fontId="150" fillId="33" borderId="106" xfId="45517" applyNumberFormat="true" applyFont="true" applyFill="true" applyBorder="true" applyAlignment="true">
      <alignment horizontal="center" vertical="center"/>
    </xf>
    <xf numFmtId="169" fontId="150" fillId="33" borderId="102" xfId="45516" applyNumberFormat="true" applyFont="true" applyFill="true" applyBorder="true" applyAlignment="true">
      <alignment horizontal="center" vertical="center"/>
    </xf>
    <xf numFmtId="169" fontId="150" fillId="33" borderId="100" xfId="45521" applyNumberFormat="true" applyFont="true" applyFill="true" applyBorder="true" applyAlignment="true">
      <alignment horizontal="center" vertical="center"/>
    </xf>
    <xf numFmtId="169" fontId="150" fillId="33" borderId="125" xfId="45522" applyNumberFormat="true" applyFont="true" applyFill="true" applyBorder="true" applyAlignment="true">
      <alignment horizontal="center" vertical="center"/>
    </xf>
    <xf numFmtId="169" fontId="150" fillId="33" borderId="126" xfId="45523" applyNumberFormat="true" applyFont="true" applyFill="true" applyBorder="true" applyAlignment="true">
      <alignment horizontal="center" vertical="center"/>
    </xf>
    <xf numFmtId="169" fontId="150" fillId="33" borderId="130" xfId="45522" applyNumberFormat="true" applyFont="true" applyFill="true" applyBorder="true" applyAlignment="true">
      <alignment horizontal="center" vertical="center"/>
    </xf>
    <xf numFmtId="169" fontId="150" fillId="33" borderId="107" xfId="45523" applyNumberFormat="true" applyFont="true" applyFill="true" applyBorder="true" applyAlignment="true">
      <alignment horizontal="center" vertical="center"/>
    </xf>
    <xf numFmtId="169" fontId="150" fillId="33" borderId="100" xfId="45522" applyNumberFormat="true" applyFont="true" applyFill="true" applyBorder="true" applyAlignment="true">
      <alignment horizontal="center" vertical="center"/>
    </xf>
    <xf numFmtId="169" fontId="150" fillId="33" borderId="100" xfId="45527" applyNumberFormat="true" applyFont="true" applyFill="true" applyBorder="true" applyAlignment="true">
      <alignment horizontal="center" vertical="center"/>
    </xf>
    <xf numFmtId="169" fontId="150" fillId="33" borderId="125" xfId="45528" applyNumberFormat="true" applyFont="true" applyFill="true" applyBorder="true" applyAlignment="true">
      <alignment horizontal="center" vertical="center"/>
    </xf>
    <xf numFmtId="169" fontId="150" fillId="33" borderId="126" xfId="45529" applyNumberFormat="true" applyFont="true" applyFill="true" applyBorder="true" applyAlignment="true">
      <alignment horizontal="center" vertical="center"/>
    </xf>
    <xf numFmtId="169" fontId="150" fillId="33" borderId="130" xfId="45528" applyNumberFormat="true" applyFont="true" applyFill="true" applyBorder="true" applyAlignment="true">
      <alignment horizontal="center" vertical="center"/>
    </xf>
    <xf numFmtId="169" fontId="150" fillId="33" borderId="107" xfId="45529" applyNumberFormat="true" applyFont="true" applyFill="true" applyBorder="true" applyAlignment="true">
      <alignment horizontal="center" vertical="center"/>
    </xf>
    <xf numFmtId="169" fontId="150" fillId="33" borderId="100" xfId="45528" applyNumberFormat="true" applyFont="true" applyFill="true" applyBorder="true" applyAlignment="true">
      <alignment horizontal="center" vertical="center"/>
    </xf>
    <xf numFmtId="169" fontId="150" fillId="33" borderId="102" xfId="45545" applyNumberFormat="true" applyFont="true" applyFill="true" applyBorder="true" applyAlignment="true">
      <alignment horizontal="center" vertical="center"/>
    </xf>
    <xf numFmtId="169" fontId="150" fillId="33" borderId="123" xfId="45546" applyNumberFormat="true" applyFont="true" applyFill="true" applyBorder="true" applyAlignment="true">
      <alignment horizontal="center" vertical="center"/>
    </xf>
    <xf numFmtId="169" fontId="150" fillId="33" borderId="124" xfId="45547" applyNumberFormat="true" applyFont="true" applyFill="true" applyBorder="true" applyAlignment="true">
      <alignment horizontal="center" vertical="center"/>
    </xf>
    <xf numFmtId="169" fontId="150" fillId="33" borderId="129" xfId="45546" applyNumberFormat="true" applyFont="true" applyFill="true" applyBorder="true" applyAlignment="true">
      <alignment horizontal="center" vertical="center"/>
    </xf>
    <xf numFmtId="169" fontId="150" fillId="33" borderId="106" xfId="45547" applyNumberFormat="true" applyFont="true" applyFill="true" applyBorder="true" applyAlignment="true">
      <alignment horizontal="center" vertical="center"/>
    </xf>
    <xf numFmtId="169" fontId="150" fillId="33" borderId="102" xfId="45546" applyNumberFormat="true" applyFont="true" applyFill="true" applyBorder="true" applyAlignment="true">
      <alignment horizontal="center" vertical="center"/>
    </xf>
    <xf numFmtId="169" fontId="150" fillId="33" borderId="100" xfId="45551" applyNumberFormat="true" applyFont="true" applyFill="true" applyBorder="true" applyAlignment="true">
      <alignment horizontal="center" vertical="center"/>
    </xf>
    <xf numFmtId="169" fontId="150" fillId="33" borderId="125" xfId="45552" applyNumberFormat="true" applyFont="true" applyFill="true" applyBorder="true" applyAlignment="true">
      <alignment horizontal="center" vertical="center"/>
    </xf>
    <xf numFmtId="169" fontId="150" fillId="33" borderId="126" xfId="45553" applyNumberFormat="true" applyFont="true" applyFill="true" applyBorder="true" applyAlignment="true">
      <alignment horizontal="center" vertical="center"/>
    </xf>
    <xf numFmtId="169" fontId="150" fillId="33" borderId="130" xfId="45552" applyNumberFormat="true" applyFont="true" applyFill="true" applyBorder="true" applyAlignment="true">
      <alignment horizontal="center" vertical="center"/>
    </xf>
    <xf numFmtId="169" fontId="150" fillId="33" borderId="107" xfId="45553" applyNumberFormat="true" applyFont="true" applyFill="true" applyBorder="true" applyAlignment="true">
      <alignment horizontal="center" vertical="center"/>
    </xf>
    <xf numFmtId="169" fontId="150" fillId="33" borderId="100" xfId="45552" applyNumberFormat="true" applyFont="true" applyFill="true" applyBorder="true" applyAlignment="true">
      <alignment horizontal="center" vertical="center"/>
    </xf>
    <xf numFmtId="169" fontId="150" fillId="33" borderId="105" xfId="45557" applyNumberFormat="true" applyFont="true" applyFill="true" applyBorder="true" applyAlignment="true">
      <alignment horizontal="center" vertical="center"/>
    </xf>
    <xf numFmtId="169" fontId="150" fillId="33" borderId="127" xfId="45558" applyNumberFormat="true" applyFont="true" applyFill="true" applyBorder="true" applyAlignment="true">
      <alignment horizontal="center" vertical="center"/>
    </xf>
    <xf numFmtId="169" fontId="150" fillId="33" borderId="128" xfId="45559" applyNumberFormat="true" applyFont="true" applyFill="true" applyBorder="true" applyAlignment="true">
      <alignment horizontal="center" vertical="center"/>
    </xf>
    <xf numFmtId="169" fontId="150" fillId="33" borderId="131" xfId="45558" applyNumberFormat="true" applyFont="true" applyFill="true" applyBorder="true" applyAlignment="true">
      <alignment horizontal="center" vertical="center"/>
    </xf>
    <xf numFmtId="169" fontId="150" fillId="33" borderId="108" xfId="45559" applyNumberFormat="true" applyFont="true" applyFill="true" applyBorder="true" applyAlignment="true">
      <alignment horizontal="center" vertical="center"/>
    </xf>
    <xf numFmtId="169" fontId="150" fillId="33" borderId="105" xfId="45558" applyNumberFormat="true" applyFont="true" applyFill="true" applyBorder="true" applyAlignment="true">
      <alignment horizontal="center" vertical="center"/>
    </xf>
    <xf numFmtId="169" fontId="150" fillId="33" borderId="102" xfId="45575" applyNumberFormat="true" applyFont="true" applyFill="true" applyBorder="true" applyAlignment="true">
      <alignment horizontal="center" vertical="center"/>
    </xf>
    <xf numFmtId="169" fontId="150" fillId="33" borderId="123" xfId="45576" applyNumberFormat="true" applyFont="true" applyFill="true" applyBorder="true" applyAlignment="true">
      <alignment horizontal="center" vertical="center"/>
    </xf>
    <xf numFmtId="169" fontId="150" fillId="33" borderId="124" xfId="45577" applyNumberFormat="true" applyFont="true" applyFill="true" applyBorder="true" applyAlignment="true">
      <alignment horizontal="center" vertical="center"/>
    </xf>
    <xf numFmtId="169" fontId="150" fillId="33" borderId="129" xfId="45576" applyNumberFormat="true" applyFont="true" applyFill="true" applyBorder="true" applyAlignment="true">
      <alignment horizontal="center" vertical="center"/>
    </xf>
    <xf numFmtId="169" fontId="150" fillId="33" borderId="106" xfId="45577" applyNumberFormat="true" applyFont="true" applyFill="true" applyBorder="true" applyAlignment="true">
      <alignment horizontal="center" vertical="center"/>
    </xf>
    <xf numFmtId="169" fontId="150" fillId="33" borderId="102" xfId="45576" applyNumberFormat="true" applyFont="true" applyFill="true" applyBorder="true" applyAlignment="true">
      <alignment horizontal="center" vertical="center"/>
    </xf>
    <xf numFmtId="169" fontId="150" fillId="33" borderId="100" xfId="45581" applyNumberFormat="true" applyFont="true" applyFill="true" applyBorder="true" applyAlignment="true">
      <alignment horizontal="center" vertical="center"/>
    </xf>
    <xf numFmtId="169" fontId="150" fillId="33" borderId="125" xfId="45582" applyNumberFormat="true" applyFont="true" applyFill="true" applyBorder="true" applyAlignment="true">
      <alignment horizontal="center" vertical="center"/>
    </xf>
    <xf numFmtId="169" fontId="150" fillId="33" borderId="126" xfId="45583" applyNumberFormat="true" applyFont="true" applyFill="true" applyBorder="true" applyAlignment="true">
      <alignment horizontal="center" vertical="center"/>
    </xf>
    <xf numFmtId="169" fontId="150" fillId="33" borderId="130" xfId="45582" applyNumberFormat="true" applyFont="true" applyFill="true" applyBorder="true" applyAlignment="true">
      <alignment horizontal="center" vertical="center"/>
    </xf>
    <xf numFmtId="169" fontId="150" fillId="33" borderId="107" xfId="45583" applyNumberFormat="true" applyFont="true" applyFill="true" applyBorder="true" applyAlignment="true">
      <alignment horizontal="center" vertical="center"/>
    </xf>
    <xf numFmtId="169" fontId="150" fillId="33" borderId="100" xfId="45582" applyNumberFormat="true" applyFont="true" applyFill="true" applyBorder="true" applyAlignment="true">
      <alignment horizontal="center" vertical="center"/>
    </xf>
    <xf numFmtId="168" fontId="150" fillId="33" borderId="100" xfId="45591" applyNumberFormat="true" applyFont="true" applyFill="true" applyBorder="true" applyAlignment="true">
      <alignment horizontal="center" vertical="center"/>
    </xf>
    <xf numFmtId="168" fontId="150" fillId="33" borderId="125" xfId="45592" applyNumberFormat="true" applyFont="true" applyFill="true" applyBorder="true" applyAlignment="true">
      <alignment horizontal="center" vertical="center"/>
    </xf>
    <xf numFmtId="168" fontId="150" fillId="33" borderId="126" xfId="45593" applyNumberFormat="true" applyFont="true" applyFill="true" applyBorder="true" applyAlignment="true">
      <alignment horizontal="center" vertical="center"/>
    </xf>
    <xf numFmtId="168" fontId="150" fillId="33" borderId="130" xfId="45592" applyNumberFormat="true" applyFont="true" applyFill="true" applyBorder="true" applyAlignment="true">
      <alignment horizontal="center" vertical="center"/>
    </xf>
    <xf numFmtId="168" fontId="150" fillId="33" borderId="107" xfId="45593" applyNumberFormat="true" applyFont="true" applyFill="true" applyBorder="true" applyAlignment="true">
      <alignment horizontal="center" vertical="center"/>
    </xf>
    <xf numFmtId="168" fontId="150" fillId="33" borderId="100" xfId="45592" applyNumberFormat="true" applyFont="true" applyFill="true" applyBorder="true" applyAlignment="true">
      <alignment horizontal="center" vertical="center"/>
    </xf>
    <xf numFmtId="168" fontId="150" fillId="33" borderId="100" xfId="45595" applyNumberFormat="true" applyFont="true" applyFill="true" applyBorder="true" applyAlignment="true">
      <alignment horizontal="center" vertical="center"/>
    </xf>
    <xf numFmtId="168" fontId="150" fillId="33" borderId="125" xfId="45596" applyNumberFormat="true" applyFont="true" applyFill="true" applyBorder="true" applyAlignment="true">
      <alignment horizontal="center" vertical="center"/>
    </xf>
    <xf numFmtId="168" fontId="150" fillId="33" borderId="126" xfId="45597" applyNumberFormat="true" applyFont="true" applyFill="true" applyBorder="true" applyAlignment="true">
      <alignment horizontal="center" vertical="center"/>
    </xf>
    <xf numFmtId="168" fontId="150" fillId="33" borderId="130" xfId="45596" applyNumberFormat="true" applyFont="true" applyFill="true" applyBorder="true" applyAlignment="true">
      <alignment horizontal="center" vertical="center"/>
    </xf>
    <xf numFmtId="168" fontId="150" fillId="33" borderId="107" xfId="45597" applyNumberFormat="true" applyFont="true" applyFill="true" applyBorder="true" applyAlignment="true">
      <alignment horizontal="center" vertical="center"/>
    </xf>
    <xf numFmtId="168" fontId="150" fillId="33" borderId="100" xfId="45596" applyNumberFormat="true" applyFont="true" applyFill="true" applyBorder="true" applyAlignment="true">
      <alignment horizontal="center" vertical="center"/>
    </xf>
    <xf numFmtId="168" fontId="150" fillId="33" borderId="100" xfId="45600" applyNumberFormat="true" applyFont="true" applyFill="true" applyBorder="true" applyAlignment="true">
      <alignment horizontal="center" vertical="center"/>
    </xf>
    <xf numFmtId="168" fontId="150" fillId="33" borderId="125" xfId="45601" applyNumberFormat="true" applyFont="true" applyFill="true" applyBorder="true" applyAlignment="true">
      <alignment horizontal="center" vertical="center"/>
    </xf>
    <xf numFmtId="168" fontId="150" fillId="33" borderId="126" xfId="45602" applyNumberFormat="true" applyFont="true" applyFill="true" applyBorder="true" applyAlignment="true">
      <alignment horizontal="center" vertical="center"/>
    </xf>
    <xf numFmtId="168" fontId="150" fillId="33" borderId="130" xfId="45601" applyNumberFormat="true" applyFont="true" applyFill="true" applyBorder="true" applyAlignment="true">
      <alignment horizontal="center" vertical="center"/>
    </xf>
    <xf numFmtId="168" fontId="150" fillId="33" borderId="107" xfId="45602" applyNumberFormat="true" applyFont="true" applyFill="true" applyBorder="true" applyAlignment="true">
      <alignment horizontal="center" vertical="center"/>
    </xf>
    <xf numFmtId="168" fontId="150" fillId="33" borderId="100" xfId="45601" applyNumberFormat="true" applyFont="true" applyFill="true" applyBorder="true" applyAlignment="true">
      <alignment horizontal="center" vertical="center"/>
    </xf>
    <xf numFmtId="169" fontId="150" fillId="33" borderId="105" xfId="45581" applyNumberFormat="true" applyFont="true" applyFill="true" applyBorder="true" applyAlignment="true">
      <alignment horizontal="center" vertical="center"/>
    </xf>
    <xf numFmtId="169" fontId="150" fillId="33" borderId="127" xfId="45582" applyNumberFormat="true" applyFont="true" applyFill="true" applyBorder="true" applyAlignment="true">
      <alignment horizontal="center" vertical="center"/>
    </xf>
    <xf numFmtId="169" fontId="150" fillId="33" borderId="128" xfId="45583" applyNumberFormat="true" applyFont="true" applyFill="true" applyBorder="true" applyAlignment="true">
      <alignment horizontal="center" vertical="center"/>
    </xf>
    <xf numFmtId="169" fontId="150" fillId="33" borderId="131" xfId="45582" applyNumberFormat="true" applyFont="true" applyFill="true" applyBorder="true" applyAlignment="true">
      <alignment horizontal="center" vertical="center"/>
    </xf>
    <xf numFmtId="169" fontId="150" fillId="33" borderId="108" xfId="45583" applyNumberFormat="true" applyFont="true" applyFill="true" applyBorder="true" applyAlignment="true">
      <alignment horizontal="center" vertical="center"/>
    </xf>
    <xf numFmtId="169" fontId="150" fillId="33" borderId="105" xfId="45582" applyNumberFormat="true" applyFont="true" applyFill="true" applyBorder="true" applyAlignment="true">
      <alignment horizontal="center" vertical="center"/>
    </xf>
    <xf numFmtId="169" fontId="150" fillId="33" borderId="102" xfId="45618" applyNumberFormat="true" applyFont="true" applyFill="true" applyBorder="true" applyAlignment="true">
      <alignment horizontal="center" vertical="center"/>
    </xf>
    <xf numFmtId="169" fontId="150" fillId="33" borderId="123" xfId="45619" applyNumberFormat="true" applyFont="true" applyFill="true" applyBorder="true" applyAlignment="true">
      <alignment horizontal="center" vertical="center"/>
    </xf>
    <xf numFmtId="169" fontId="150" fillId="33" borderId="124" xfId="45620" applyNumberFormat="true" applyFont="true" applyFill="true" applyBorder="true" applyAlignment="true">
      <alignment horizontal="center" vertical="center"/>
    </xf>
    <xf numFmtId="169" fontId="150" fillId="33" borderId="129" xfId="45619" applyNumberFormat="true" applyFont="true" applyFill="true" applyBorder="true" applyAlignment="true">
      <alignment horizontal="center" vertical="center"/>
    </xf>
    <xf numFmtId="169" fontId="150" fillId="33" borderId="106" xfId="45620" applyNumberFormat="true" applyFont="true" applyFill="true" applyBorder="true" applyAlignment="true">
      <alignment horizontal="center" vertical="center"/>
    </xf>
    <xf numFmtId="169" fontId="150" fillId="33" borderId="102" xfId="45619" applyNumberFormat="true" applyFont="true" applyFill="true" applyBorder="true" applyAlignment="true">
      <alignment horizontal="center" vertical="center"/>
    </xf>
    <xf numFmtId="169" fontId="150" fillId="33" borderId="100" xfId="45624" applyNumberFormat="true" applyFont="true" applyFill="true" applyBorder="true" applyAlignment="true">
      <alignment horizontal="center" vertical="center"/>
    </xf>
    <xf numFmtId="169" fontId="150" fillId="33" borderId="125" xfId="45625" applyNumberFormat="true" applyFont="true" applyFill="true" applyBorder="true" applyAlignment="true">
      <alignment horizontal="center" vertical="center"/>
    </xf>
    <xf numFmtId="169" fontId="150" fillId="33" borderId="126" xfId="45626" applyNumberFormat="true" applyFont="true" applyFill="true" applyBorder="true" applyAlignment="true">
      <alignment horizontal="center" vertical="center"/>
    </xf>
    <xf numFmtId="169" fontId="150" fillId="33" borderId="130" xfId="45625" applyNumberFormat="true" applyFont="true" applyFill="true" applyBorder="true" applyAlignment="true">
      <alignment horizontal="center" vertical="center"/>
    </xf>
    <xf numFmtId="169" fontId="150" fillId="33" borderId="107" xfId="45626" applyNumberFormat="true" applyFont="true" applyFill="true" applyBorder="true" applyAlignment="true">
      <alignment horizontal="center" vertical="center"/>
    </xf>
    <xf numFmtId="169" fontId="150" fillId="33" borderId="100" xfId="45625" applyNumberFormat="true" applyFont="true" applyFill="true" applyBorder="true" applyAlignment="true">
      <alignment horizontal="center" vertical="center"/>
    </xf>
    <xf numFmtId="169" fontId="150" fillId="33" borderId="100" xfId="45630" applyNumberFormat="true" applyFont="true" applyFill="true" applyBorder="true" applyAlignment="true">
      <alignment horizontal="center" vertical="center"/>
    </xf>
    <xf numFmtId="169" fontId="150" fillId="33" borderId="125" xfId="45631" applyNumberFormat="true" applyFont="true" applyFill="true" applyBorder="true" applyAlignment="true">
      <alignment horizontal="center" vertical="center"/>
    </xf>
    <xf numFmtId="169" fontId="150" fillId="33" borderId="126" xfId="45632" applyNumberFormat="true" applyFont="true" applyFill="true" applyBorder="true" applyAlignment="true">
      <alignment horizontal="center" vertical="center"/>
    </xf>
    <xf numFmtId="169" fontId="150" fillId="33" borderId="130" xfId="45631" applyNumberFormat="true" applyFont="true" applyFill="true" applyBorder="true" applyAlignment="true">
      <alignment horizontal="center" vertical="center"/>
    </xf>
    <xf numFmtId="169" fontId="150" fillId="33" borderId="107" xfId="45632" applyNumberFormat="true" applyFont="true" applyFill="true" applyBorder="true" applyAlignment="true">
      <alignment horizontal="center" vertical="center"/>
    </xf>
    <xf numFmtId="169" fontId="150" fillId="33" borderId="100" xfId="45631" applyNumberFormat="true" applyFont="true" applyFill="true" applyBorder="true" applyAlignment="true">
      <alignment horizontal="center" vertical="center"/>
    </xf>
    <xf numFmtId="168" fontId="150" fillId="33" borderId="100" xfId="45634" applyNumberFormat="true" applyFont="true" applyFill="true" applyBorder="true" applyAlignment="true">
      <alignment horizontal="center" vertical="center"/>
    </xf>
    <xf numFmtId="168" fontId="150" fillId="33" borderId="125" xfId="45635" applyNumberFormat="true" applyFont="true" applyFill="true" applyBorder="true" applyAlignment="true">
      <alignment horizontal="center" vertical="center"/>
    </xf>
    <xf numFmtId="168" fontId="150" fillId="33" borderId="126" xfId="45636" applyNumberFormat="true" applyFont="true" applyFill="true" applyBorder="true" applyAlignment="true">
      <alignment horizontal="center" vertical="center"/>
    </xf>
    <xf numFmtId="168" fontId="150" fillId="33" borderId="130" xfId="45635" applyNumberFormat="true" applyFont="true" applyFill="true" applyBorder="true" applyAlignment="true">
      <alignment horizontal="center" vertical="center"/>
    </xf>
    <xf numFmtId="168" fontId="150" fillId="33" borderId="107" xfId="45636" applyNumberFormat="true" applyFont="true" applyFill="true" applyBorder="true" applyAlignment="true">
      <alignment horizontal="center" vertical="center"/>
    </xf>
    <xf numFmtId="168" fontId="150" fillId="33" borderId="100" xfId="45635" applyNumberFormat="true" applyFont="true" applyFill="true" applyBorder="true" applyAlignment="true">
      <alignment horizontal="center" vertical="center"/>
    </xf>
    <xf numFmtId="168" fontId="150" fillId="33" borderId="100" xfId="45638" applyNumberFormat="true" applyFont="true" applyFill="true" applyBorder="true" applyAlignment="true">
      <alignment horizontal="center" vertical="center"/>
    </xf>
    <xf numFmtId="168" fontId="150" fillId="33" borderId="125" xfId="45639" applyNumberFormat="true" applyFont="true" applyFill="true" applyBorder="true" applyAlignment="true">
      <alignment horizontal="center" vertical="center"/>
    </xf>
    <xf numFmtId="168" fontId="150" fillId="33" borderId="126" xfId="45640" applyNumberFormat="true" applyFont="true" applyFill="true" applyBorder="true" applyAlignment="true">
      <alignment horizontal="center" vertical="center"/>
    </xf>
    <xf numFmtId="168" fontId="150" fillId="33" borderId="130" xfId="45639" applyNumberFormat="true" applyFont="true" applyFill="true" applyBorder="true" applyAlignment="true">
      <alignment horizontal="center" vertical="center"/>
    </xf>
    <xf numFmtId="168" fontId="150" fillId="33" borderId="107" xfId="45640" applyNumberFormat="true" applyFont="true" applyFill="true" applyBorder="true" applyAlignment="true">
      <alignment horizontal="center" vertical="center"/>
    </xf>
    <xf numFmtId="168" fontId="150" fillId="33" borderId="100" xfId="45639" applyNumberFormat="true" applyFont="true" applyFill="true" applyBorder="true" applyAlignment="true">
      <alignment horizontal="center" vertical="center"/>
    </xf>
    <xf numFmtId="168" fontId="150" fillId="33" borderId="100" xfId="45642" applyNumberFormat="true" applyFont="true" applyFill="true" applyBorder="true" applyAlignment="true">
      <alignment horizontal="center" vertical="center"/>
    </xf>
    <xf numFmtId="168" fontId="150" fillId="33" borderId="125" xfId="45643" applyNumberFormat="true" applyFont="true" applyFill="true" applyBorder="true" applyAlignment="true">
      <alignment horizontal="center" vertical="center"/>
    </xf>
    <xf numFmtId="168" fontId="150" fillId="33" borderId="126" xfId="45644" applyNumberFormat="true" applyFont="true" applyFill="true" applyBorder="true" applyAlignment="true">
      <alignment horizontal="center" vertical="center"/>
    </xf>
    <xf numFmtId="168" fontId="150" fillId="33" borderId="130" xfId="45643" applyNumberFormat="true" applyFont="true" applyFill="true" applyBorder="true" applyAlignment="true">
      <alignment horizontal="center" vertical="center"/>
    </xf>
    <xf numFmtId="168" fontId="150" fillId="33" borderId="107" xfId="45644" applyNumberFormat="true" applyFont="true" applyFill="true" applyBorder="true" applyAlignment="true">
      <alignment horizontal="center" vertical="center"/>
    </xf>
    <xf numFmtId="168" fontId="150" fillId="33" borderId="100" xfId="45643" applyNumberFormat="true" applyFont="true" applyFill="true" applyBorder="true" applyAlignment="true">
      <alignment horizontal="center" vertical="center"/>
    </xf>
    <xf numFmtId="0" fontId="151" fillId="26" borderId="106" xfId="45459" applyFont="true" applyFill="true" applyBorder="true" applyAlignment="true">
      <alignment horizontal="left" vertical="center"/>
    </xf>
    <xf numFmtId="0" fontId="151" fillId="26" borderId="107" xfId="45465" applyFont="true" applyFill="true" applyBorder="true" applyAlignment="true">
      <alignment horizontal="left" vertical="center"/>
    </xf>
    <xf numFmtId="0" fontId="151" fillId="26" borderId="108" xfId="45471" applyFont="true" applyFill="true" applyBorder="true" applyAlignment="true">
      <alignment horizontal="left" vertical="center"/>
    </xf>
    <xf numFmtId="0" fontId="151" fillId="26" borderId="106" xfId="45495" applyFont="true" applyFill="true" applyBorder="true" applyAlignment="true">
      <alignment horizontal="left" vertical="center"/>
    </xf>
    <xf numFmtId="0" fontId="151" fillId="26" borderId="107" xfId="45495" applyFont="true" applyFill="true" applyBorder="true" applyAlignment="true">
      <alignment horizontal="left" vertical="center"/>
    </xf>
    <xf numFmtId="0" fontId="151" fillId="26" borderId="106" xfId="45514" applyFont="true" applyFill="true" applyBorder="true" applyAlignment="true">
      <alignment horizontal="left" vertical="center"/>
    </xf>
    <xf numFmtId="0" fontId="151" fillId="26" borderId="107" xfId="45520" applyFont="true" applyFill="true" applyBorder="true" applyAlignment="true">
      <alignment horizontal="left" vertical="center"/>
    </xf>
    <xf numFmtId="0" fontId="151" fillId="0" borderId="107" xfId="45520" applyFont="true" applyFill="true" applyBorder="true" applyAlignment="true">
      <alignment horizontal="left" vertical="center"/>
    </xf>
    <xf numFmtId="0" fontId="151" fillId="0" borderId="107" xfId="45526" applyFont="true" applyFill="true" applyBorder="true" applyAlignment="true">
      <alignment horizontal="left" vertical="center"/>
    </xf>
    <xf numFmtId="0" fontId="151" fillId="26" borderId="106" xfId="45544" applyFont="true" applyFill="true" applyBorder="true" applyAlignment="true">
      <alignment horizontal="left" vertical="center"/>
    </xf>
    <xf numFmtId="0" fontId="151" fillId="26" borderId="107" xfId="45550" applyFont="true" applyFill="true" applyBorder="true" applyAlignment="true">
      <alignment horizontal="left" vertical="center"/>
    </xf>
    <xf numFmtId="0" fontId="151" fillId="26" borderId="108" xfId="45556" applyFont="true" applyFill="true" applyBorder="true" applyAlignment="true">
      <alignment horizontal="left" vertical="center"/>
    </xf>
    <xf numFmtId="0" fontId="151" fillId="26" borderId="106" xfId="45574" applyFont="true" applyFill="true" applyBorder="true" applyAlignment="true">
      <alignment horizontal="left" vertical="center"/>
    </xf>
    <xf numFmtId="0" fontId="151" fillId="26" borderId="107" xfId="45580" applyFont="true" applyFill="true" applyBorder="true" applyAlignment="true">
      <alignment horizontal="left" vertical="center"/>
    </xf>
    <xf numFmtId="0" fontId="151" fillId="26" borderId="106" xfId="45580" applyFont="true" applyFill="true" applyBorder="true" applyAlignment="true">
      <alignment horizontal="left" vertical="center"/>
    </xf>
    <xf numFmtId="0" fontId="151" fillId="26" borderId="108" xfId="45580" applyFont="true" applyFill="true" applyBorder="true" applyAlignment="true">
      <alignment horizontal="left" vertical="center"/>
    </xf>
    <xf numFmtId="0" fontId="151" fillId="0" borderId="107" xfId="45562" applyFont="true" applyFill="true" applyBorder="true" applyAlignment="true">
      <alignment horizontal="left" vertical="center"/>
    </xf>
    <xf numFmtId="0" fontId="151" fillId="0" borderId="107" xfId="45568" applyFont="true" applyFill="true" applyBorder="true" applyAlignment="true">
      <alignment horizontal="left" vertical="center"/>
    </xf>
    <xf numFmtId="0" fontId="151" fillId="0" borderId="107" xfId="45574" applyFont="true" applyFill="true" applyBorder="true" applyAlignment="true">
      <alignment horizontal="left" vertical="center"/>
    </xf>
    <xf numFmtId="0" fontId="151" fillId="0" borderId="107" xfId="45580" applyFont="true" applyFill="true" applyBorder="true" applyAlignment="true">
      <alignment horizontal="left" vertical="center"/>
    </xf>
    <xf numFmtId="0" fontId="151" fillId="0" borderId="107" xfId="45599" applyFont="true" applyFill="true" applyBorder="true" applyAlignment="true">
      <alignment horizontal="left" vertical="center"/>
    </xf>
    <xf numFmtId="0" fontId="151" fillId="0" borderId="108" xfId="45580" applyFont="true" applyFill="true" applyBorder="true" applyAlignment="true">
      <alignment horizontal="left" vertical="center"/>
    </xf>
    <xf numFmtId="0" fontId="151" fillId="26" borderId="106" xfId="45617" applyFont="true" applyFill="true" applyBorder="true" applyAlignment="true">
      <alignment horizontal="left" vertical="center"/>
    </xf>
    <xf numFmtId="0" fontId="151" fillId="26" borderId="107" xfId="45623" applyFont="true" applyFill="true" applyBorder="true" applyAlignment="true">
      <alignment horizontal="left" vertical="center"/>
    </xf>
    <xf numFmtId="0" fontId="151" fillId="26" borderId="108" xfId="45623" applyFont="true" applyFill="true" applyBorder="true" applyAlignment="true">
      <alignment horizontal="left" vertical="center"/>
    </xf>
    <xf numFmtId="0" fontId="151" fillId="26" borderId="106" xfId="45623" applyFont="true" applyFill="true" applyBorder="true" applyAlignment="true">
      <alignment horizontal="left" vertical="center"/>
    </xf>
    <xf numFmtId="0" fontId="151" fillId="26" borderId="107" xfId="45629" applyFont="true" applyFill="true" applyBorder="true" applyAlignment="true">
      <alignment horizontal="left" vertical="center"/>
    </xf>
    <xf numFmtId="0" fontId="151" fillId="0" borderId="107" xfId="45605" applyFont="true" applyFill="true" applyBorder="true" applyAlignment="true">
      <alignment horizontal="left" vertical="center"/>
    </xf>
    <xf numFmtId="0" fontId="151" fillId="0" borderId="107" xfId="45611" applyFont="true" applyFill="true" applyBorder="true" applyAlignment="true">
      <alignment horizontal="left" vertical="center"/>
    </xf>
    <xf numFmtId="0" fontId="151" fillId="0" borderId="107" xfId="45617" applyFont="true" applyFill="true" applyBorder="true" applyAlignment="true">
      <alignment horizontal="left" vertical="center"/>
    </xf>
    <xf numFmtId="0" fontId="151" fillId="0" borderId="107" xfId="45623" applyFont="true" applyFill="true" applyBorder="true" applyAlignment="true">
      <alignment horizontal="left" vertical="center"/>
    </xf>
    <xf numFmtId="0" fontId="151" fillId="0" borderId="107" xfId="45629" applyFont="true" applyFill="true" applyBorder="true" applyAlignment="true">
      <alignment horizontal="left" vertical="center"/>
    </xf>
    <xf numFmtId="0" fontId="181" fillId="3" borderId="10" xfId="44931" applyFont="true" applyBorder="true" applyAlignment="true">
      <alignment horizontal="center" vertical="center"/>
    </xf>
    <xf numFmtId="0" fontId="181" fillId="3" borderId="10" xfId="44961" applyFont="true" applyBorder="true" applyAlignment="true">
      <alignment horizontal="center" vertical="center"/>
    </xf>
    <xf numFmtId="0" fontId="181" fillId="3" borderId="10" xfId="44989" applyFont="true" applyBorder="true" applyAlignment="true">
      <alignment horizontal="center" vertical="center"/>
    </xf>
    <xf numFmtId="0" fontId="181" fillId="3" borderId="10" xfId="45019" applyFont="true" applyBorder="true" applyAlignment="true">
      <alignment horizontal="center" vertical="center"/>
    </xf>
    <xf numFmtId="0" fontId="181" fillId="3" borderId="10" xfId="45049" applyFont="true" applyBorder="true" applyAlignment="true">
      <alignment horizontal="center" vertical="center"/>
    </xf>
    <xf numFmtId="0" fontId="181" fillId="3" borderId="10" xfId="45091"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8" xfId="40072" applyNumberFormat="true" applyFont="true" applyFill="true" applyBorder="true" applyAlignment="true">
      <alignment horizontal="center" vertical="center"/>
    </xf>
    <xf numFmtId="168" fontId="181" fillId="28" borderId="139"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88" applyFont="true" applyBorder="true" applyAlignment="true">
      <alignment horizontal="center" vertical="center"/>
    </xf>
    <xf numFmtId="0" fontId="151" fillId="3" borderId="10" xfId="44990" applyFont="true" applyBorder="true" applyAlignment="true">
      <alignment horizontal="center" vertical="center"/>
    </xf>
    <xf numFmtId="0" fontId="151" fillId="3" borderId="10" xfId="45018" applyFont="true" applyBorder="true" applyAlignment="true">
      <alignment horizontal="center" vertical="center"/>
    </xf>
    <xf numFmtId="0" fontId="151" fillId="3" borderId="10" xfId="45020" applyFont="true" applyBorder="true" applyAlignment="true">
      <alignment horizontal="center" vertical="center"/>
    </xf>
    <xf numFmtId="0" fontId="151" fillId="3" borderId="10" xfId="45048" applyFont="true" applyBorder="true" applyAlignment="true">
      <alignment horizontal="center" vertical="center"/>
    </xf>
    <xf numFmtId="0" fontId="151" fillId="3" borderId="10" xfId="45050" applyFont="true" applyBorder="true" applyAlignment="true">
      <alignment horizontal="center" vertical="center"/>
    </xf>
    <xf numFmtId="0" fontId="151" fillId="3" borderId="10" xfId="45090" applyFont="true" applyBorder="true" applyAlignment="true">
      <alignment horizontal="center" vertical="center"/>
    </xf>
    <xf numFmtId="0" fontId="151" fillId="3" borderId="10" xfId="45092" applyFont="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169" fontId="150" fillId="33" borderId="107" xfId="44950" applyNumberFormat="true" applyFont="true" applyFill="true" applyBorder="true" applyAlignment="true">
      <alignment horizontal="center" vertical="center"/>
    </xf>
    <xf numFmtId="169" fontId="150" fillId="33" borderId="108" xfId="44956"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7" xfId="44980" applyNumberFormat="true" applyFont="true" applyFill="true" applyBorder="true" applyAlignment="true">
      <alignment horizontal="center" vertical="center"/>
    </xf>
    <xf numFmtId="169" fontId="150" fillId="33" borderId="107" xfId="44974"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5002" applyNumberFormat="true" applyFont="true" applyFill="true" applyBorder="true" applyAlignment="true">
      <alignment horizontal="center" vertical="center"/>
    </xf>
    <xf numFmtId="169" fontId="150" fillId="33" borderId="107" xfId="45008" applyNumberFormat="true" applyFont="true" applyFill="true" applyBorder="true" applyAlignment="true">
      <alignment horizontal="center" vertical="center"/>
    </xf>
    <xf numFmtId="169" fontId="150" fillId="33" borderId="107" xfId="45014" applyNumberFormat="true" applyFont="true" applyFill="true" applyBorder="true" applyAlignment="true">
      <alignment horizontal="center" vertical="center"/>
    </xf>
    <xf numFmtId="169" fontId="150" fillId="33" borderId="106" xfId="45032" applyNumberFormat="true" applyFont="true" applyFill="true" applyBorder="true" applyAlignment="true">
      <alignment horizontal="center" vertical="center"/>
    </xf>
    <xf numFmtId="169" fontId="150" fillId="33" borderId="107" xfId="45038" applyNumberFormat="true" applyFont="true" applyFill="true" applyBorder="true" applyAlignment="true">
      <alignment horizontal="center" vertical="center"/>
    </xf>
    <xf numFmtId="169" fontId="150" fillId="33" borderId="108" xfId="45044" applyNumberFormat="true" applyFont="true" applyFill="true" applyBorder="true" applyAlignment="true">
      <alignment horizontal="center" vertical="center"/>
    </xf>
    <xf numFmtId="169" fontId="150" fillId="33" borderId="106" xfId="45062" applyNumberFormat="true" applyFont="true" applyFill="true" applyBorder="true" applyAlignment="true">
      <alignment horizontal="center" vertical="center"/>
    </xf>
    <xf numFmtId="169" fontId="150" fillId="33" borderId="107" xfId="45068"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0" fontId="151" fillId="33" borderId="107" xfId="45050" applyFont="true" applyFill="true" applyBorder="true" applyAlignment="true">
      <alignment horizontal="center" vertical="center" wrapText="true"/>
    </xf>
    <xf numFmtId="0" fontId="151" fillId="33" borderId="107" xfId="45056" applyFont="true" applyFill="true" applyBorder="true" applyAlignment="true">
      <alignment horizontal="center" vertical="center" wrapText="true"/>
    </xf>
    <xf numFmtId="168" fontId="150" fillId="33" borderId="107" xfId="45078" applyNumberFormat="true" applyFont="true" applyFill="true" applyBorder="true" applyAlignment="true">
      <alignment horizontal="center" vertical="center"/>
    </xf>
    <xf numFmtId="168" fontId="150" fillId="33" borderId="107" xfId="45082" applyNumberFormat="true" applyFont="true" applyFill="true" applyBorder="true" applyAlignment="true">
      <alignment horizontal="center" vertical="center"/>
    </xf>
    <xf numFmtId="168" fontId="150" fillId="33" borderId="107" xfId="45086" applyNumberFormat="true" applyFont="true" applyFill="true" applyBorder="true" applyAlignment="true">
      <alignment horizontal="center" vertical="center"/>
    </xf>
    <xf numFmtId="169" fontId="150" fillId="33" borderId="108" xfId="45068" applyNumberFormat="true" applyFont="true" applyFill="true" applyBorder="true" applyAlignment="true">
      <alignment horizontal="center" vertical="center"/>
    </xf>
    <xf numFmtId="0" fontId="151" fillId="33" borderId="107" xfId="45092" applyFont="true" applyFill="true" applyBorder="true" applyAlignment="true">
      <alignment horizontal="center" vertical="center" wrapText="true"/>
    </xf>
    <xf numFmtId="0" fontId="151" fillId="33" borderId="107" xfId="45098" applyFont="true" applyFill="true" applyBorder="true" applyAlignment="true">
      <alignment horizontal="center" vertical="center" wrapText="true"/>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81" applyFont="true" applyBorder="true" applyAlignment="true">
      <alignment horizontal="center" vertical="center"/>
    </xf>
    <xf numFmtId="0" fontId="181" fillId="3" borderId="10" xfId="45211" applyFont="true" applyBorder="true" applyAlignment="true">
      <alignment horizontal="center" vertical="center"/>
    </xf>
    <xf numFmtId="0" fontId="181" fillId="3" borderId="10" xfId="45237" applyFont="true" applyBorder="true" applyAlignment="true">
      <alignment horizontal="center" vertical="center"/>
    </xf>
    <xf numFmtId="0" fontId="181" fillId="3" borderId="10" xfId="45267" applyFont="true" applyBorder="true" applyAlignment="true">
      <alignment horizontal="center" vertical="center"/>
    </xf>
    <xf numFmtId="0" fontId="181" fillId="3" borderId="10" xfId="45297" applyFont="true" applyBorder="true" applyAlignment="true">
      <alignment horizontal="center" vertical="center"/>
    </xf>
    <xf numFmtId="0" fontId="181" fillId="3" borderId="10" xfId="45339" applyFont="true" applyBorder="true" applyAlignment="true">
      <alignment horizontal="center" vertical="center"/>
    </xf>
    <xf numFmtId="0" fontId="151" fillId="3" borderId="10" xfId="45180" applyFont="true" applyBorder="true" applyAlignment="true">
      <alignment horizontal="center" vertical="center"/>
    </xf>
    <xf numFmtId="0" fontId="151" fillId="3" borderId="10" xfId="45182" applyFont="true" applyBorder="true" applyAlignment="true">
      <alignment horizontal="center" vertical="center"/>
    </xf>
    <xf numFmtId="0" fontId="151" fillId="3" borderId="10" xfId="45210" applyFont="true" applyBorder="true" applyAlignment="true">
      <alignment horizontal="center" vertical="center"/>
    </xf>
    <xf numFmtId="0" fontId="151" fillId="3" borderId="10" xfId="45212" applyFont="true" applyBorder="true" applyAlignment="true">
      <alignment horizontal="center" vertical="center"/>
    </xf>
    <xf numFmtId="0" fontId="151" fillId="3" borderId="10" xfId="45236" applyFont="true" applyBorder="true" applyAlignment="true">
      <alignment horizontal="center" vertical="center"/>
    </xf>
    <xf numFmtId="0" fontId="151" fillId="3" borderId="10" xfId="45238" applyFont="true" applyBorder="true" applyAlignment="true">
      <alignment horizontal="center" vertical="center"/>
    </xf>
    <xf numFmtId="0" fontId="151" fillId="3" borderId="10" xfId="45266" applyFont="true" applyBorder="true" applyAlignment="true">
      <alignment horizontal="center" vertical="center"/>
    </xf>
    <xf numFmtId="0" fontId="151" fillId="3" borderId="10" xfId="45268" applyFont="true" applyBorder="true" applyAlignment="true">
      <alignment horizontal="center" vertical="center"/>
    </xf>
    <xf numFmtId="0" fontId="151" fillId="3" borderId="10" xfId="45296" applyFont="true" applyBorder="true" applyAlignment="true">
      <alignment horizontal="center" vertical="center"/>
    </xf>
    <xf numFmtId="0" fontId="151" fillId="3" borderId="10" xfId="45298" applyFont="true" applyBorder="true" applyAlignment="true">
      <alignment horizontal="center" vertical="center"/>
    </xf>
    <xf numFmtId="0" fontId="151" fillId="3" borderId="10" xfId="45338" applyFont="true" applyBorder="true" applyAlignment="true">
      <alignment horizontal="center" vertical="center"/>
    </xf>
    <xf numFmtId="0" fontId="151" fillId="3" borderId="10" xfId="45340" applyFont="true" applyBorder="true" applyAlignment="true">
      <alignment horizontal="center" vertical="center"/>
    </xf>
    <xf numFmtId="169" fontId="150" fillId="33" borderId="106" xfId="45194" applyNumberFormat="true" applyFont="true" applyFill="true" applyBorder="true" applyAlignment="true">
      <alignment horizontal="center" vertical="center"/>
    </xf>
    <xf numFmtId="169" fontId="150" fillId="33" borderId="107" xfId="45200" applyNumberFormat="true" applyFont="true" applyFill="true" applyBorder="true" applyAlignment="true">
      <alignment horizontal="center" vertical="center"/>
    </xf>
    <xf numFmtId="169" fontId="150" fillId="33" borderId="108" xfId="45206" applyNumberFormat="true" applyFont="true" applyFill="true" applyBorder="true" applyAlignment="true">
      <alignment horizontal="center" vertical="center"/>
    </xf>
    <xf numFmtId="169" fontId="150" fillId="33" borderId="106" xfId="45230" applyNumberFormat="true" applyFont="true" applyFill="true" applyBorder="true" applyAlignment="true">
      <alignment horizontal="center" vertical="center"/>
    </xf>
    <xf numFmtId="169" fontId="150" fillId="33" borderId="107" xfId="45230" applyNumberFormat="true" applyFont="true" applyFill="true" applyBorder="true" applyAlignment="true">
      <alignment horizontal="center" vertical="center"/>
    </xf>
    <xf numFmtId="169" fontId="150" fillId="33" borderId="107" xfId="45224" applyNumberFormat="true" applyFont="true" applyFill="true" applyBorder="true" applyAlignment="true">
      <alignment horizontal="center" vertical="center"/>
    </xf>
    <xf numFmtId="169" fontId="150" fillId="33" borderId="106" xfId="45250" applyNumberFormat="true" applyFont="true" applyFill="true" applyBorder="true" applyAlignment="true">
      <alignment horizontal="center" vertical="center"/>
    </xf>
    <xf numFmtId="169" fontId="150" fillId="33" borderId="107" xfId="45256" applyNumberFormat="true" applyFont="true" applyFill="true" applyBorder="true" applyAlignment="true">
      <alignment horizontal="center" vertical="center"/>
    </xf>
    <xf numFmtId="169" fontId="150" fillId="33" borderId="107" xfId="45262" applyNumberFormat="true" applyFont="true" applyFill="true" applyBorder="true" applyAlignment="true">
      <alignment horizontal="center" vertical="center"/>
    </xf>
    <xf numFmtId="169" fontId="150" fillId="33" borderId="106" xfId="45280" applyNumberFormat="true" applyFont="true" applyFill="true" applyBorder="true" applyAlignment="true">
      <alignment horizontal="center" vertical="center"/>
    </xf>
    <xf numFmtId="169" fontId="150" fillId="33" borderId="107" xfId="45286" applyNumberFormat="true" applyFont="true" applyFill="true" applyBorder="true" applyAlignment="true">
      <alignment horizontal="center" vertical="center"/>
    </xf>
    <xf numFmtId="169" fontId="150" fillId="33" borderId="108" xfId="45292" applyNumberFormat="true" applyFont="true" applyFill="true" applyBorder="true" applyAlignment="true">
      <alignment horizontal="center" vertical="center"/>
    </xf>
    <xf numFmtId="169" fontId="150" fillId="33" borderId="106" xfId="45310" applyNumberFormat="true" applyFont="true" applyFill="true" applyBorder="true" applyAlignment="true">
      <alignment horizontal="center" vertical="center"/>
    </xf>
    <xf numFmtId="169" fontId="150" fillId="33" borderId="107" xfId="45316" applyNumberFormat="true" applyFont="true" applyFill="true" applyBorder="true" applyAlignment="true">
      <alignment horizontal="center" vertical="center"/>
    </xf>
    <xf numFmtId="0" fontId="151" fillId="33" borderId="107" xfId="45298" applyFont="true" applyFill="true" applyBorder="true" applyAlignment="true">
      <alignment horizontal="center" vertical="center" wrapText="true"/>
    </xf>
    <xf numFmtId="0" fontId="151" fillId="33" borderId="107" xfId="45304" applyFont="true" applyFill="true" applyBorder="true" applyAlignment="true">
      <alignment horizontal="center" vertical="center" wrapText="true"/>
    </xf>
    <xf numFmtId="168" fontId="150" fillId="33" borderId="107" xfId="45326" applyNumberFormat="true" applyFont="true" applyFill="true" applyBorder="true" applyAlignment="true">
      <alignment horizontal="center" vertical="center"/>
    </xf>
    <xf numFmtId="168" fontId="150" fillId="33" borderId="107" xfId="45330" applyNumberFormat="true" applyFont="true" applyFill="true" applyBorder="true" applyAlignment="true">
      <alignment horizontal="center" vertical="center"/>
    </xf>
    <xf numFmtId="168" fontId="150" fillId="33" borderId="107" xfId="45334" applyNumberFormat="true" applyFont="true" applyFill="true" applyBorder="true" applyAlignment="true">
      <alignment horizontal="center" vertical="center"/>
    </xf>
    <xf numFmtId="169" fontId="150" fillId="33" borderId="108" xfId="45316" applyNumberFormat="true" applyFont="true" applyFill="true" applyBorder="true" applyAlignment="true">
      <alignment horizontal="center" vertical="center"/>
    </xf>
    <xf numFmtId="0" fontId="151" fillId="33" borderId="107" xfId="45340" applyFont="true" applyFill="true" applyBorder="true" applyAlignment="true">
      <alignment horizontal="center" vertical="center" wrapText="true"/>
    </xf>
    <xf numFmtId="0" fontId="151" fillId="33" borderId="107" xfId="45346" applyFont="true" applyFill="true" applyBorder="true" applyAlignment="true">
      <alignment horizontal="center" vertical="center" wrapText="true"/>
    </xf>
    <xf numFmtId="0" fontId="181" fillId="3" borderId="10" xfId="45450" applyFont="true" applyBorder="true" applyAlignment="true">
      <alignment horizontal="center" vertical="center"/>
    </xf>
    <xf numFmtId="0" fontId="181" fillId="3" borderId="10" xfId="45480" applyFont="true" applyBorder="true" applyAlignment="true">
      <alignment horizontal="center" vertical="center"/>
    </xf>
    <xf numFmtId="0" fontId="181" fillId="3" borderId="10" xfId="45505" applyFont="true" applyBorder="true" applyAlignment="true">
      <alignment horizontal="center" vertical="center"/>
    </xf>
    <xf numFmtId="0" fontId="181" fillId="3" borderId="10" xfId="45535" applyFont="true" applyBorder="true" applyAlignment="true">
      <alignment horizontal="center" vertical="center"/>
    </xf>
    <xf numFmtId="0" fontId="181" fillId="3" borderId="10" xfId="45565" applyFont="true" applyBorder="true" applyAlignment="true">
      <alignment horizontal="center" vertical="center"/>
    </xf>
    <xf numFmtId="0" fontId="181" fillId="3" borderId="10" xfId="45608" applyFont="true" applyBorder="true" applyAlignment="true">
      <alignment horizontal="center" vertical="center"/>
    </xf>
    <xf numFmtId="0" fontId="151" fillId="3" borderId="10" xfId="45449" applyFont="true" applyBorder="true" applyAlignment="true">
      <alignment horizontal="center" vertical="center"/>
    </xf>
    <xf numFmtId="0" fontId="151" fillId="3" borderId="10" xfId="45451" applyFont="true" applyBorder="true" applyAlignment="true">
      <alignment horizontal="center" vertical="center"/>
    </xf>
    <xf numFmtId="0" fontId="151" fillId="3" borderId="10" xfId="45479" applyFont="true" applyBorder="true" applyAlignment="true">
      <alignment horizontal="center" vertical="center"/>
    </xf>
    <xf numFmtId="0" fontId="151" fillId="3" borderId="10" xfId="45481" applyFont="true" applyBorder="true" applyAlignment="true">
      <alignment horizontal="center" vertical="center"/>
    </xf>
    <xf numFmtId="0" fontId="151" fillId="3" borderId="10" xfId="45504" applyFont="true" applyBorder="true" applyAlignment="true">
      <alignment horizontal="center" vertical="center"/>
    </xf>
    <xf numFmtId="0" fontId="151" fillId="3" borderId="10" xfId="45506" applyFont="true" applyBorder="true" applyAlignment="true">
      <alignment horizontal="center" vertical="center"/>
    </xf>
    <xf numFmtId="0" fontId="151" fillId="3" borderId="10" xfId="45534" applyFont="true" applyBorder="true" applyAlignment="true">
      <alignment horizontal="center" vertical="center"/>
    </xf>
    <xf numFmtId="0" fontId="151" fillId="3" borderId="10" xfId="45536" applyFont="true" applyBorder="true" applyAlignment="true">
      <alignment horizontal="center" vertical="center"/>
    </xf>
    <xf numFmtId="0" fontId="151" fillId="3" borderId="10" xfId="45564" applyFont="true" applyBorder="true" applyAlignment="true">
      <alignment horizontal="center" vertical="center"/>
    </xf>
    <xf numFmtId="0" fontId="151" fillId="3" borderId="10" xfId="45566" applyFont="true" applyBorder="true" applyAlignment="true">
      <alignment horizontal="center" vertical="center"/>
    </xf>
    <xf numFmtId="0" fontId="151" fillId="3" borderId="10" xfId="45607" applyFont="true" applyBorder="true" applyAlignment="true">
      <alignment horizontal="center" vertical="center"/>
    </xf>
    <xf numFmtId="0" fontId="151" fillId="3" borderId="10" xfId="45609" applyFont="true" applyBorder="true" applyAlignment="true">
      <alignment horizontal="center" vertical="center"/>
    </xf>
    <xf numFmtId="169" fontId="150" fillId="33" borderId="106" xfId="45463" applyNumberFormat="true" applyFont="true" applyFill="true" applyBorder="true" applyAlignment="true">
      <alignment horizontal="center" vertical="center"/>
    </xf>
    <xf numFmtId="169" fontId="150" fillId="33" borderId="107" xfId="45469" applyNumberFormat="true" applyFont="true" applyFill="true" applyBorder="true" applyAlignment="true">
      <alignment horizontal="center" vertical="center"/>
    </xf>
    <xf numFmtId="169" fontId="150" fillId="33" borderId="108" xfId="45475" applyNumberFormat="true" applyFont="true" applyFill="true" applyBorder="true" applyAlignment="true">
      <alignment horizontal="center" vertical="center"/>
    </xf>
    <xf numFmtId="169" fontId="150" fillId="33" borderId="106" xfId="45498" applyNumberFormat="true" applyFont="true" applyFill="true" applyBorder="true" applyAlignment="true">
      <alignment horizontal="center" vertical="center"/>
    </xf>
    <xf numFmtId="169" fontId="150" fillId="33" borderId="107" xfId="45498" applyNumberFormat="true" applyFont="true" applyFill="true" applyBorder="true" applyAlignment="true">
      <alignment horizontal="center" vertical="center"/>
    </xf>
    <xf numFmtId="169" fontId="150" fillId="33" borderId="107" xfId="45493" applyNumberFormat="true" applyFont="true" applyFill="true" applyBorder="true" applyAlignment="true">
      <alignment horizontal="center" vertical="center"/>
    </xf>
    <xf numFmtId="169" fontId="150" fillId="33" borderId="106" xfId="45518" applyNumberFormat="true" applyFont="true" applyFill="true" applyBorder="true" applyAlignment="true">
      <alignment horizontal="center" vertical="center"/>
    </xf>
    <xf numFmtId="169" fontId="150" fillId="33" borderId="107" xfId="45524" applyNumberFormat="true" applyFont="true" applyFill="true" applyBorder="true" applyAlignment="true">
      <alignment horizontal="center" vertical="center"/>
    </xf>
    <xf numFmtId="169" fontId="150" fillId="33" borderId="107" xfId="45530" applyNumberFormat="true" applyFont="true" applyFill="true" applyBorder="true" applyAlignment="true">
      <alignment horizontal="center" vertical="center"/>
    </xf>
    <xf numFmtId="169" fontId="150" fillId="33" borderId="106" xfId="45548" applyNumberFormat="true" applyFont="true" applyFill="true" applyBorder="true" applyAlignment="true">
      <alignment horizontal="center" vertical="center"/>
    </xf>
    <xf numFmtId="169" fontId="150" fillId="33" borderId="107" xfId="45554" applyNumberFormat="true" applyFont="true" applyFill="true" applyBorder="true" applyAlignment="true">
      <alignment horizontal="center" vertical="center"/>
    </xf>
    <xf numFmtId="169" fontId="150" fillId="33" borderId="108" xfId="45560" applyNumberFormat="true" applyFont="true" applyFill="true" applyBorder="true" applyAlignment="true">
      <alignment horizontal="center" vertical="center"/>
    </xf>
    <xf numFmtId="169" fontId="150" fillId="33" borderId="106" xfId="45578" applyNumberFormat="true" applyFont="true" applyFill="true" applyBorder="true" applyAlignment="true">
      <alignment horizontal="center" vertical="center"/>
    </xf>
    <xf numFmtId="169" fontId="150" fillId="33" borderId="107" xfId="45584" applyNumberFormat="true" applyFont="true" applyFill="true" applyBorder="true" applyAlignment="true">
      <alignment horizontal="center" vertical="center"/>
    </xf>
    <xf numFmtId="0" fontId="151" fillId="33" borderId="107" xfId="45566" applyFont="true" applyFill="true" applyBorder="true" applyAlignment="true">
      <alignment horizontal="center" vertical="center" wrapText="true"/>
    </xf>
    <xf numFmtId="0" fontId="151" fillId="33" borderId="107" xfId="45572" applyFont="true" applyFill="true" applyBorder="true" applyAlignment="true">
      <alignment horizontal="center" vertical="center" wrapText="true"/>
    </xf>
    <xf numFmtId="168" fontId="150" fillId="33" borderId="107" xfId="45594" applyNumberFormat="true" applyFont="true" applyFill="true" applyBorder="true" applyAlignment="true">
      <alignment horizontal="center" vertical="center"/>
    </xf>
    <xf numFmtId="168" fontId="150" fillId="33" borderId="107" xfId="45598" applyNumberFormat="true" applyFont="true" applyFill="true" applyBorder="true" applyAlignment="true">
      <alignment horizontal="center" vertical="center"/>
    </xf>
    <xf numFmtId="168" fontId="150" fillId="33" borderId="107" xfId="45603" applyNumberFormat="true" applyFont="true" applyFill="true" applyBorder="true" applyAlignment="true">
      <alignment horizontal="center" vertical="center"/>
    </xf>
    <xf numFmtId="169" fontId="150" fillId="33" borderId="108" xfId="45584" applyNumberFormat="true" applyFont="true" applyFill="true" applyBorder="true" applyAlignment="true">
      <alignment horizontal="center" vertical="center"/>
    </xf>
    <xf numFmtId="169" fontId="150" fillId="33" borderId="106" xfId="45621" applyNumberFormat="true" applyFont="true" applyFill="true" applyBorder="true" applyAlignment="true">
      <alignment horizontal="center" vertical="center"/>
    </xf>
    <xf numFmtId="169" fontId="150" fillId="33" borderId="107" xfId="45627" applyNumberFormat="true" applyFont="true" applyFill="true" applyBorder="true" applyAlignment="true">
      <alignment horizontal="center" vertical="center"/>
    </xf>
    <xf numFmtId="169" fontId="150" fillId="33" borderId="107" xfId="45633" applyNumberFormat="true" applyFont="true" applyFill="true" applyBorder="true" applyAlignment="true">
      <alignment horizontal="center" vertical="center"/>
    </xf>
    <xf numFmtId="0" fontId="151" fillId="33" borderId="107" xfId="45609" applyFont="true" applyFill="true" applyBorder="true" applyAlignment="true">
      <alignment horizontal="center" vertical="center" wrapText="true"/>
    </xf>
    <xf numFmtId="0" fontId="151" fillId="33" borderId="107" xfId="45615" applyFont="true" applyFill="true" applyBorder="true" applyAlignment="true">
      <alignment horizontal="center" vertical="center" wrapText="true"/>
    </xf>
    <xf numFmtId="168" fontId="150" fillId="33" borderId="107" xfId="45637" applyNumberFormat="true" applyFont="true" applyFill="true" applyBorder="true" applyAlignment="true">
      <alignment horizontal="center" vertical="center"/>
    </xf>
    <xf numFmtId="168" fontId="150" fillId="33" borderId="107" xfId="45641" applyNumberFormat="true" applyFont="true" applyFill="true" applyBorder="true" applyAlignment="true">
      <alignment horizontal="center" vertical="center"/>
    </xf>
    <xf numFmtId="168" fontId="150" fillId="33" borderId="107" xfId="45645"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3" borderId="10" xfId="19344" applyAlignment="true">
      <alignment horizontal="right" vertical="top" wrapText="true"/>
    </xf>
    <xf numFmtId="0" fontId="24" fillId="15" borderId="10" xfId="19344" applyFill="true" applyAlignment="true">
      <alignment horizontal="right" vertical="top" wrapText="true"/>
    </xf>
    <xf numFmtId="0" fontId="151" fillId="3" borderId="10" xfId="45162" applyFont="true" applyAlignment="true">
      <alignment horizontal="right" vertical="top" wrapText="true"/>
    </xf>
    <xf numFmtId="0" fontId="151" fillId="3" borderId="52" xfId="45163" applyFont="true" applyBorder="true" applyAlignment="true">
      <alignment horizontal="right" vertical="top" wrapText="true"/>
    </xf>
    <xf numFmtId="0" fontId="151" fillId="3" borderId="53" xfId="45164" applyFont="true" applyBorder="true" applyAlignment="true">
      <alignment horizontal="right" vertical="top" wrapText="true"/>
    </xf>
    <xf numFmtId="0" fontId="151" fillId="3" borderId="10" xfId="45153" applyFont="true" applyAlignment="true">
      <alignment horizontal="right" vertical="top" wrapText="true"/>
    </xf>
    <xf numFmtId="0" fontId="151" fillId="3" borderId="52" xfId="45154" applyFont="true" applyBorder="true" applyAlignment="true">
      <alignment horizontal="right" vertical="top" wrapText="true"/>
    </xf>
    <xf numFmtId="0" fontId="151" fillId="3" borderId="53" xfId="45155" applyFont="true" applyBorder="true" applyAlignment="true">
      <alignment horizontal="right" vertical="top" wrapText="true"/>
    </xf>
    <xf numFmtId="0" fontId="151" fillId="3" borderId="10" xfId="45144" applyFont="true" applyAlignment="true">
      <alignment horizontal="right" vertical="top" wrapText="true"/>
    </xf>
    <xf numFmtId="0" fontId="151" fillId="3" borderId="52" xfId="45145" applyFont="true" applyBorder="true" applyAlignment="true">
      <alignment horizontal="right" vertical="top" wrapText="true"/>
    </xf>
    <xf numFmtId="0" fontId="151" fillId="3" borderId="53" xfId="45146" applyFont="true" applyBorder="true" applyAlignment="true">
      <alignment horizontal="right" vertical="top" wrapText="true"/>
    </xf>
    <xf numFmtId="0" fontId="24" fillId="3" borderId="10" xfId="19344"/>
    <xf numFmtId="0" fontId="164" fillId="27" borderId="1" xfId="19344" applyFont="true" applyFill="true" applyBorder="true" applyAlignment="true"/>
    <xf numFmtId="0" fontId="136" fillId="3" borderId="2" xfId="19344" applyFont="true" applyBorder="true" applyAlignment="true"/>
    <xf numFmtId="0" fontId="151" fillId="26" borderId="102" xfId="45063" applyFont="true" applyFill="true" applyBorder="true" applyAlignment="true">
      <alignment horizontal="left" vertical="center" wrapText="true"/>
    </xf>
    <xf numFmtId="0" fontId="151" fillId="26" borderId="100" xfId="45063" applyFont="true" applyFill="true" applyBorder="true" applyAlignment="true">
      <alignment horizontal="left" vertical="center" wrapText="true"/>
    </xf>
    <xf numFmtId="0" fontId="151" fillId="26" borderId="105" xfId="45063"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0" xfId="45049" applyFont="true" applyBorder="true" applyAlignment="true">
      <alignment horizontal="center" vertical="center" wrapText="true"/>
    </xf>
    <xf numFmtId="0" fontId="151" fillId="3" borderId="52" xfId="45048" applyFont="true" applyBorder="true" applyAlignment="true">
      <alignment horizontal="center" vertical="center" wrapText="true"/>
    </xf>
    <xf numFmtId="0" fontId="151" fillId="3" borderId="53" xfId="45049" applyFont="true" applyBorder="true" applyAlignment="true">
      <alignment horizontal="center" vertical="center" wrapText="true"/>
    </xf>
    <xf numFmtId="0" fontId="151" fillId="3" borderId="3" xfId="45049" applyFont="true" applyBorder="true" applyAlignment="true">
      <alignment horizontal="center" vertical="center" wrapText="true"/>
    </xf>
    <xf numFmtId="0" fontId="151" fillId="26" borderId="102" xfId="45057" applyFont="true" applyFill="true" applyBorder="true" applyAlignment="true">
      <alignment horizontal="left" vertical="center" wrapText="true"/>
    </xf>
    <xf numFmtId="0" fontId="158" fillId="3" borderId="10" xfId="45108" applyFont="true" applyAlignment="true">
      <alignment horizontal="center" vertical="center" wrapText="true"/>
    </xf>
    <xf numFmtId="0" fontId="158" fillId="3" borderId="10" xfId="45109" applyFont="true" applyAlignment="true">
      <alignment horizontal="center" vertical="center" wrapText="true"/>
    </xf>
    <xf numFmtId="0" fontId="158" fillId="3" borderId="10" xfId="45110" applyFont="true" applyAlignment="true">
      <alignment horizontal="center" vertical="center" wrapText="true"/>
    </xf>
    <xf numFmtId="0" fontId="178" fillId="3" borderId="57" xfId="45111" applyFont="true" applyBorder="true" applyAlignment="true">
      <alignment horizontal="left" wrapText="true"/>
    </xf>
    <xf numFmtId="0" fontId="178" fillId="3" borderId="57" xfId="45112" applyFont="true" applyBorder="true" applyAlignment="true">
      <alignment horizontal="left" wrapText="true"/>
    </xf>
    <xf numFmtId="0" fontId="151" fillId="26" borderId="59" xfId="45117" applyFont="true" applyFill="true" applyBorder="true" applyAlignment="true">
      <alignment horizontal="left" vertical="top" wrapText="true"/>
    </xf>
    <xf numFmtId="0" fontId="151" fillId="26" borderId="60" xfId="45120" applyFont="true" applyFill="true" applyBorder="true" applyAlignment="true">
      <alignment horizontal="left" vertical="top" wrapText="true"/>
    </xf>
    <xf numFmtId="0" fontId="150" fillId="3" borderId="10" xfId="45123" applyFont="true" applyAlignment="true">
      <alignment horizontal="left" vertical="top" wrapText="true"/>
    </xf>
    <xf numFmtId="0" fontId="150" fillId="3" borderId="10" xfId="45124" applyFont="true" applyAlignment="true">
      <alignment horizontal="left" vertical="top" wrapText="true"/>
    </xf>
    <xf numFmtId="0" fontId="150" fillId="3" borderId="10" xfId="45125"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26" borderId="102" xfId="45099" applyFont="true" applyFill="true" applyBorder="true" applyAlignment="true">
      <alignment horizontal="left" vertical="center" wrapText="true"/>
    </xf>
    <xf numFmtId="0" fontId="151" fillId="26" borderId="100" xfId="45102" applyFont="true" applyFill="true" applyBorder="true" applyAlignment="true">
      <alignment horizontal="left" vertical="center" wrapText="true"/>
    </xf>
    <xf numFmtId="0" fontId="151" fillId="26" borderId="105" xfId="45105" applyFont="true" applyFill="true" applyBorder="true" applyAlignment="true">
      <alignment horizontal="left" vertical="center" wrapText="true"/>
    </xf>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3" borderId="10" xfId="45091" applyFont="true" applyBorder="true" applyAlignment="true">
      <alignment horizontal="center" vertical="center" wrapText="true"/>
    </xf>
    <xf numFmtId="0" fontId="151" fillId="3" borderId="52" xfId="45090" applyFont="true" applyBorder="true" applyAlignment="true">
      <alignment horizontal="center" vertical="center" wrapText="true"/>
    </xf>
    <xf numFmtId="0" fontId="151" fillId="3" borderId="53" xfId="45091" applyFont="true" applyBorder="true" applyAlignment="true">
      <alignment horizontal="center" vertical="center" wrapText="true"/>
    </xf>
    <xf numFmtId="0" fontId="151" fillId="3" borderId="1" xfId="45091" applyFont="true" applyBorder="true" applyAlignment="true">
      <alignment horizontal="center" vertical="center" wrapText="true"/>
    </xf>
    <xf numFmtId="0" fontId="151" fillId="3" borderId="82" xfId="45090" applyFont="true" applyBorder="true" applyAlignment="true">
      <alignment horizontal="center" vertical="center" wrapText="true"/>
    </xf>
    <xf numFmtId="0" fontId="151" fillId="3" borderId="83" xfId="45091" applyFont="true" applyBorder="true" applyAlignment="true">
      <alignment horizontal="center" vertical="center" wrapText="true"/>
    </xf>
    <xf numFmtId="0" fontId="24" fillId="15" borderId="10" xfId="19344" applyFill="true" applyAlignment="true">
      <alignment vertical="top" wrapText="true"/>
    </xf>
    <xf numFmtId="0" fontId="24" fillId="3" borderId="10" xfId="19344" applyAlignment="true">
      <alignment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89" applyFont="true" applyBorder="true" applyAlignment="true">
      <alignment horizontal="center" vertical="center" wrapText="true"/>
    </xf>
    <xf numFmtId="0" fontId="151" fillId="3" borderId="52" xfId="44988" applyFont="true" applyBorder="true" applyAlignment="true">
      <alignment horizontal="center" vertical="center" wrapText="true"/>
    </xf>
    <xf numFmtId="0" fontId="151" fillId="3" borderId="53" xfId="44989" applyFont="true" applyBorder="true" applyAlignment="true">
      <alignment horizontal="center" vertical="center" wrapText="true"/>
    </xf>
    <xf numFmtId="0" fontId="151" fillId="3" borderId="3" xfId="44989" applyFont="true" applyBorder="true" applyAlignment="true">
      <alignment horizontal="center" vertical="center" wrapText="true"/>
    </xf>
    <xf numFmtId="0" fontId="151" fillId="26" borderId="102" xfId="44975" applyFont="true" applyFill="true" applyBorder="true" applyAlignment="true">
      <alignment horizontal="left" vertical="center" wrapText="true"/>
    </xf>
    <xf numFmtId="0" fontId="151" fillId="26" borderId="100" xfId="44975"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26" borderId="100" xfId="40235" applyFont="true" applyFill="true" applyBorder="true" applyAlignment="true">
      <alignment horizontal="left" vertical="center" wrapText="true"/>
    </xf>
    <xf numFmtId="0" fontId="151" fillId="3" borderId="1" xfId="45019" applyFont="true" applyBorder="true" applyAlignment="true">
      <alignment horizontal="center" vertical="center" wrapText="true"/>
    </xf>
    <xf numFmtId="0" fontId="151" fillId="3" borderId="82" xfId="45018" applyFont="true" applyBorder="true" applyAlignment="true">
      <alignment horizontal="center" vertical="center" wrapText="true"/>
    </xf>
    <xf numFmtId="0" fontId="151" fillId="3" borderId="83" xfId="45019" applyFont="true" applyBorder="true" applyAlignment="true">
      <alignment horizontal="center" vertical="center" wrapText="true"/>
    </xf>
    <xf numFmtId="0" fontId="151" fillId="26" borderId="102" xfId="45027" applyFont="true" applyFill="true" applyBorder="true" applyAlignment="true">
      <alignment horizontal="left" vertical="center" wrapText="true"/>
    </xf>
    <xf numFmtId="0" fontId="151" fillId="26" borderId="100" xfId="45033" applyFont="true" applyFill="true" applyBorder="true" applyAlignment="true">
      <alignment horizontal="left" vertical="center" wrapText="true"/>
    </xf>
    <xf numFmtId="0" fontId="151" fillId="26" borderId="105" xfId="45039"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19" applyFont="true" applyBorder="true" applyAlignment="true">
      <alignment horizontal="center" vertical="center" wrapText="true"/>
    </xf>
    <xf numFmtId="0" fontId="151" fillId="3" borderId="52" xfId="45018" applyFont="true" applyBorder="true" applyAlignment="true">
      <alignment horizontal="center" vertical="center" wrapText="true"/>
    </xf>
    <xf numFmtId="0" fontId="151" fillId="3" borderId="53" xfId="45019" applyFont="true" applyBorder="true" applyAlignment="true">
      <alignment horizontal="center" vertical="center" wrapText="true"/>
    </xf>
    <xf numFmtId="0" fontId="151" fillId="26" borderId="102" xfId="44997" applyFont="true" applyFill="true" applyBorder="true" applyAlignment="true">
      <alignment horizontal="left" vertical="center" wrapText="true"/>
    </xf>
    <xf numFmtId="0" fontId="151" fillId="26" borderId="100" xfId="45003"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100" xfId="40055" applyFont="true" applyFill="true" applyBorder="true" applyAlignment="true">
      <alignment horizontal="left"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26" borderId="102" xfId="44939" applyFont="true" applyFill="true" applyBorder="true" applyAlignment="true">
      <alignment horizontal="left" vertical="center" wrapText="true"/>
    </xf>
    <xf numFmtId="0" fontId="151" fillId="26" borderId="100" xfId="44945" applyFont="true" applyFill="true" applyBorder="true" applyAlignment="true">
      <alignment horizontal="left" vertical="center" wrapText="true"/>
    </xf>
    <xf numFmtId="0" fontId="151" fillId="26" borderId="105" xfId="44951"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1"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63" applyFont="true" applyFill="true" applyBorder="true" applyAlignment="true">
      <alignment horizontal="left" vertical="center" wrapText="true"/>
    </xf>
    <xf numFmtId="0" fontId="151" fillId="26" borderId="60" xfId="4506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51" fillId="26" borderId="10" xfId="45429" applyFont="true" applyFill="true" applyAlignment="true">
      <alignment horizontal="right" vertical="top" wrapText="true"/>
    </xf>
    <xf numFmtId="0" fontId="151" fillId="26" borderId="10" xfId="45433" applyFont="true" applyFill="true" applyAlignment="true">
      <alignment horizontal="right" vertical="top" wrapText="true"/>
    </xf>
    <xf numFmtId="0" fontId="179" fillId="3" borderId="10" xfId="45371" applyFont="true" applyAlignment="true">
      <alignment horizontal="right" vertical="top" wrapText="true"/>
    </xf>
    <xf numFmtId="0" fontId="179" fillId="3" borderId="10" xfId="45373" applyFont="true" applyAlignment="true">
      <alignment horizontal="right" vertical="top" wrapText="true"/>
    </xf>
    <xf numFmtId="0" fontId="151" fillId="3" borderId="10" xfId="45440" applyFont="true" applyAlignment="true">
      <alignment horizontal="right" vertical="top" wrapText="true"/>
    </xf>
    <xf numFmtId="0" fontId="151" fillId="3" borderId="10" xfId="45442" applyFont="true" applyAlignment="true">
      <alignment horizontal="right" vertical="top" wrapText="true"/>
    </xf>
    <xf numFmtId="0" fontId="151" fillId="26" borderId="10" xfId="45386" applyFont="true" applyFill="true" applyAlignment="true">
      <alignment horizontal="right" vertical="top" wrapText="true"/>
    </xf>
    <xf numFmtId="0" fontId="151" fillId="26" borderId="10" xfId="45411" applyFont="true" applyFill="true" applyAlignment="true">
      <alignment horizontal="right" vertical="top" wrapText="true"/>
    </xf>
    <xf numFmtId="0" fontId="151" fillId="26" borderId="10" xfId="45390" applyFont="true" applyFill="true" applyAlignment="true">
      <alignment horizontal="right" vertical="top" wrapText="true"/>
    </xf>
    <xf numFmtId="0" fontId="151" fillId="26" borderId="10" xfId="45394" applyFont="true" applyFill="true" applyAlignment="true">
      <alignment horizontal="right" vertical="top" wrapText="true"/>
    </xf>
    <xf numFmtId="0" fontId="151" fillId="26" borderId="10" xfId="45396" applyFont="true" applyFill="true" applyAlignment="true">
      <alignment horizontal="right" vertical="top" wrapText="true"/>
    </xf>
    <xf numFmtId="0" fontId="179" fillId="3" borderId="10" xfId="45372" applyFont="true" applyAlignment="true">
      <alignment horizontal="right" vertical="top" wrapText="true"/>
    </xf>
    <xf numFmtId="0" fontId="151" fillId="3" borderId="10" xfId="45437" applyFont="true" applyAlignment="true">
      <alignment horizontal="right" vertical="top" wrapText="true"/>
    </xf>
    <xf numFmtId="0" fontId="151" fillId="26" borderId="10" xfId="45388" applyFont="true" applyFill="true" applyAlignment="true">
      <alignment horizontal="right" vertical="top" wrapText="true"/>
    </xf>
    <xf numFmtId="0" fontId="151" fillId="26" borderId="10" xfId="45392" applyFont="true" applyFill="true" applyAlignment="true">
      <alignment horizontal="right" vertical="top" wrapText="true"/>
    </xf>
    <xf numFmtId="0" fontId="151" fillId="26" borderId="10" xfId="45380" applyFont="true" applyFill="true" applyAlignment="true">
      <alignment horizontal="right" vertical="top" wrapText="true"/>
    </xf>
    <xf numFmtId="0" fontId="151" fillId="26" borderId="10" xfId="45384" applyFont="true" applyFill="true" applyAlignment="true">
      <alignment horizontal="right" vertical="top" wrapText="true"/>
    </xf>
    <xf numFmtId="0" fontId="151" fillId="26" borderId="10" xfId="45382" applyFont="true" applyFill="true" applyAlignment="true">
      <alignment horizontal="right" vertical="top" wrapText="true"/>
    </xf>
    <xf numFmtId="0" fontId="151" fillId="3" borderId="10" xfId="45415" applyFont="true" applyAlignment="true">
      <alignment horizontal="right" vertical="top" wrapText="true"/>
    </xf>
    <xf numFmtId="0" fontId="151" fillId="3" borderId="10" xfId="45416" applyFont="true" applyAlignment="true">
      <alignment horizontal="right" vertical="top" wrapText="true"/>
    </xf>
    <xf numFmtId="0" fontId="151" fillId="3" borderId="52" xfId="45417" applyFont="true" applyBorder="true" applyAlignment="true">
      <alignment horizontal="right" vertical="top" wrapText="true"/>
    </xf>
    <xf numFmtId="0" fontId="151" fillId="3" borderId="53" xfId="45418" applyFont="true" applyBorder="true" applyAlignment="true">
      <alignment horizontal="right" vertical="top" wrapText="true"/>
    </xf>
    <xf numFmtId="0" fontId="151" fillId="3" borderId="10" xfId="45419" applyFont="true" applyAlignment="true">
      <alignment horizontal="right" vertical="top" wrapText="true"/>
    </xf>
    <xf numFmtId="0" fontId="151" fillId="3" borderId="10" xfId="45420" applyFont="true" applyAlignment="true">
      <alignment horizontal="right" vertical="top" wrapText="true"/>
    </xf>
    <xf numFmtId="0" fontId="151" fillId="3" borderId="52" xfId="45421" applyFont="true" applyBorder="true" applyAlignment="true">
      <alignment horizontal="right" vertical="top" wrapText="true"/>
    </xf>
    <xf numFmtId="0" fontId="151" fillId="3" borderId="53" xfId="45422" applyFont="true" applyBorder="true" applyAlignment="true">
      <alignment horizontal="right" vertical="top" wrapText="true"/>
    </xf>
    <xf numFmtId="0" fontId="151" fillId="3" borderId="10" xfId="45404" applyFont="true" applyAlignment="true">
      <alignment horizontal="right" vertical="top" wrapText="true"/>
    </xf>
    <xf numFmtId="0" fontId="151" fillId="3" borderId="10" xfId="45405" applyFont="true" applyAlignment="true">
      <alignment horizontal="right" vertical="top" wrapText="true"/>
    </xf>
    <xf numFmtId="0" fontId="151" fillId="3" borderId="52" xfId="45406" applyFont="true" applyBorder="true" applyAlignment="true">
      <alignment horizontal="right" vertical="top" wrapText="true"/>
    </xf>
    <xf numFmtId="0" fontId="151" fillId="3" borderId="53" xfId="45407" applyFont="true" applyBorder="true" applyAlignment="true">
      <alignment horizontal="right" vertical="top" wrapText="true"/>
    </xf>
    <xf numFmtId="0" fontId="151" fillId="26" borderId="59" xfId="45362" applyFont="true" applyFill="true" applyBorder="true" applyAlignment="true">
      <alignment horizontal="left" vertical="top" wrapText="true"/>
    </xf>
    <xf numFmtId="0" fontId="151" fillId="26" borderId="60" xfId="45365" applyFont="true" applyFill="true" applyBorder="true" applyAlignment="true">
      <alignment horizontal="left" vertical="top" wrapText="true"/>
    </xf>
    <xf numFmtId="0" fontId="150" fillId="3" borderId="10" xfId="45368" applyFont="true" applyAlignment="true">
      <alignment horizontal="left" vertical="top" wrapText="true"/>
    </xf>
    <xf numFmtId="0" fontId="150" fillId="3" borderId="10" xfId="45369" applyFont="true" applyAlignment="true">
      <alignment horizontal="left" vertical="top" wrapText="true"/>
    </xf>
    <xf numFmtId="0" fontId="150" fillId="3" borderId="10" xfId="45370" applyFont="true" applyAlignment="true">
      <alignment horizontal="left" vertical="top" wrapText="true"/>
    </xf>
    <xf numFmtId="0" fontId="151" fillId="26" borderId="102" xfId="45347" applyFont="true" applyFill="true" applyBorder="true" applyAlignment="true">
      <alignment horizontal="left" vertical="center" wrapText="true"/>
    </xf>
    <xf numFmtId="0" fontId="151" fillId="26" borderId="100" xfId="45349" applyFont="true" applyFill="true" applyBorder="true" applyAlignment="true">
      <alignment horizontal="left" vertical="center" wrapText="true"/>
    </xf>
    <xf numFmtId="0" fontId="151" fillId="26" borderId="105" xfId="45351" applyFont="true" applyFill="true" applyBorder="true" applyAlignment="true">
      <alignment horizontal="left" vertical="center" wrapText="true"/>
    </xf>
    <xf numFmtId="0" fontId="179" fillId="3" borderId="10" xfId="45371" applyFont="true" applyAlignment="true">
      <alignment horizontal="center" vertical="center" wrapText="true"/>
    </xf>
    <xf numFmtId="0" fontId="179" fillId="3" borderId="10" xfId="45372" applyFont="true" applyAlignment="true">
      <alignment horizontal="center" vertical="center" wrapText="true"/>
    </xf>
    <xf numFmtId="0" fontId="179" fillId="3" borderId="10" xfId="45373" applyFont="true" applyAlignment="true">
      <alignment horizontal="center" vertical="center" wrapText="true"/>
    </xf>
    <xf numFmtId="0" fontId="151" fillId="26" borderId="102" xfId="45311" applyFont="true" applyFill="true" applyBorder="true" applyAlignment="true">
      <alignment horizontal="left" vertical="center" wrapText="true"/>
    </xf>
    <xf numFmtId="0" fontId="151" fillId="26" borderId="100" xfId="45311" applyFont="true" applyFill="true" applyBorder="true" applyAlignment="true">
      <alignment horizontal="left" vertical="center" wrapText="true"/>
    </xf>
    <xf numFmtId="0" fontId="151" fillId="26" borderId="105" xfId="45311" applyFont="true" applyFill="true" applyBorder="true" applyAlignment="true">
      <alignment horizontal="left" vertical="center" wrapText="true"/>
    </xf>
    <xf numFmtId="0" fontId="151" fillId="3" borderId="10" xfId="45297" applyFont="true" applyBorder="true" applyAlignment="true">
      <alignment horizontal="center" vertical="center" wrapText="true"/>
    </xf>
    <xf numFmtId="0" fontId="151" fillId="3" borderId="52" xfId="45296" applyFont="true" applyBorder="true" applyAlignment="true">
      <alignment horizontal="center" vertical="center" wrapText="true"/>
    </xf>
    <xf numFmtId="0" fontId="151" fillId="3" borderId="53" xfId="45297" applyFont="true" applyBorder="true" applyAlignment="true">
      <alignment horizontal="center" vertical="center" wrapText="true"/>
    </xf>
    <xf numFmtId="0" fontId="151" fillId="3" borderId="10" xfId="45339" applyFont="true" applyBorder="true" applyAlignment="true">
      <alignment horizontal="center" vertical="center" wrapText="true"/>
    </xf>
    <xf numFmtId="0" fontId="151" fillId="3" borderId="52" xfId="45338" applyFont="true" applyBorder="true" applyAlignment="true">
      <alignment horizontal="center" vertical="center" wrapText="true"/>
    </xf>
    <xf numFmtId="0" fontId="151" fillId="3" borderId="53" xfId="45339" applyFont="true" applyBorder="true" applyAlignment="true">
      <alignment horizontal="center" vertical="center" wrapText="true"/>
    </xf>
    <xf numFmtId="0" fontId="151" fillId="3" borderId="1" xfId="45339" applyFont="true" applyBorder="true" applyAlignment="true">
      <alignment horizontal="center" vertical="center" wrapText="true"/>
    </xf>
    <xf numFmtId="0" fontId="151" fillId="3" borderId="82" xfId="45338" applyFont="true" applyBorder="true" applyAlignment="true">
      <alignment horizontal="center" vertical="center" wrapText="true"/>
    </xf>
    <xf numFmtId="0" fontId="151" fillId="3" borderId="83" xfId="45339" applyFont="true" applyBorder="true" applyAlignment="true">
      <alignment horizontal="center" vertical="center" wrapText="true"/>
    </xf>
    <xf numFmtId="0" fontId="179" fillId="3" borderId="10" xfId="45353" applyFont="true" applyAlignment="true">
      <alignment horizontal="center" vertical="center" wrapText="true"/>
    </xf>
    <xf numFmtId="0" fontId="179" fillId="3" borderId="10" xfId="45354" applyFont="true" applyAlignment="true">
      <alignment horizontal="center" vertical="center" wrapText="true"/>
    </xf>
    <xf numFmtId="0" fontId="179" fillId="3" borderId="10" xfId="45355" applyFont="true" applyAlignment="true">
      <alignment horizontal="center" vertical="center" wrapText="true"/>
    </xf>
    <xf numFmtId="0" fontId="178" fillId="3" borderId="57" xfId="45356" applyFont="true" applyBorder="true" applyAlignment="true">
      <alignment horizontal="left" wrapText="true"/>
    </xf>
    <xf numFmtId="0" fontId="178" fillId="3" borderId="57" xfId="45357" applyFont="true" applyBorder="true" applyAlignment="true">
      <alignment horizontal="left" wrapText="true"/>
    </xf>
    <xf numFmtId="0" fontId="151" fillId="3" borderId="10" xfId="45267" applyFont="true" applyBorder="true" applyAlignment="true">
      <alignment horizontal="center" vertical="center" wrapText="true"/>
    </xf>
    <xf numFmtId="0" fontId="151" fillId="3" borderId="52" xfId="45266" applyFont="true" applyBorder="true" applyAlignment="true">
      <alignment horizontal="center" vertical="center" wrapText="true"/>
    </xf>
    <xf numFmtId="0" fontId="151" fillId="3" borderId="53" xfId="45267" applyFont="true" applyBorder="true" applyAlignment="true">
      <alignment horizontal="center" vertical="center" wrapText="true"/>
    </xf>
    <xf numFmtId="0" fontId="151" fillId="26" borderId="102" xfId="45245" applyFont="true" applyFill="true" applyBorder="true" applyAlignment="true">
      <alignment horizontal="left" vertical="center" wrapText="true"/>
    </xf>
    <xf numFmtId="0" fontId="151" fillId="26" borderId="100" xfId="45251" applyFont="true" applyFill="true" applyBorder="true" applyAlignment="true">
      <alignment horizontal="left" vertical="center" wrapText="true"/>
    </xf>
    <xf numFmtId="0" fontId="151" fillId="3" borderId="3" xfId="45297" applyFont="true" applyBorder="true" applyAlignment="true">
      <alignment horizontal="center" vertical="center" wrapText="true"/>
    </xf>
    <xf numFmtId="0" fontId="151" fillId="26" borderId="102" xfId="45305" applyFont="true" applyFill="true" applyBorder="true" applyAlignment="true">
      <alignment horizontal="left" vertical="center" wrapText="true"/>
    </xf>
    <xf numFmtId="0" fontId="151" fillId="3" borderId="1" xfId="45267" applyFont="true" applyBorder="true" applyAlignment="true">
      <alignment horizontal="center" vertical="center" wrapText="true"/>
    </xf>
    <xf numFmtId="0" fontId="151" fillId="3" borderId="82" xfId="45266" applyFont="true" applyBorder="true" applyAlignment="true">
      <alignment horizontal="center" vertical="center" wrapText="true"/>
    </xf>
    <xf numFmtId="0" fontId="151" fillId="3" borderId="83" xfId="45267" applyFont="true" applyBorder="true" applyAlignment="true">
      <alignment horizontal="center" vertical="center" wrapText="true"/>
    </xf>
    <xf numFmtId="0" fontId="151" fillId="26" borderId="102" xfId="45275" applyFont="true" applyFill="true" applyBorder="true" applyAlignment="true">
      <alignment horizontal="left" vertical="center" wrapText="true"/>
    </xf>
    <xf numFmtId="0" fontId="151" fillId="26" borderId="100" xfId="45281" applyFont="true" applyFill="true" applyBorder="true" applyAlignment="true">
      <alignment horizontal="left" vertical="center" wrapText="true"/>
    </xf>
    <xf numFmtId="0" fontId="151" fillId="26" borderId="105" xfId="45287" applyFont="true" applyFill="true" applyBorder="true" applyAlignment="true">
      <alignment horizontal="left" vertical="center" wrapText="true"/>
    </xf>
    <xf numFmtId="0" fontId="151" fillId="3" borderId="10" xfId="45237" applyFont="true" applyBorder="true" applyAlignment="true">
      <alignment horizontal="center" vertical="center" wrapText="true"/>
    </xf>
    <xf numFmtId="0" fontId="151" fillId="3" borderId="52" xfId="45236" applyFont="true" applyBorder="true" applyAlignment="true">
      <alignment horizontal="center" vertical="center" wrapText="true"/>
    </xf>
    <xf numFmtId="0" fontId="151" fillId="3" borderId="53" xfId="45237" applyFont="true" applyBorder="true" applyAlignment="true">
      <alignment horizontal="center" vertical="center" wrapText="true"/>
    </xf>
    <xf numFmtId="0" fontId="151" fillId="3" borderId="3" xfId="45237" applyFont="true" applyBorder="true" applyAlignment="true">
      <alignment horizontal="center" vertical="center" wrapText="true"/>
    </xf>
    <xf numFmtId="0" fontId="151" fillId="26" borderId="102" xfId="45225" applyFont="true" applyFill="true" applyBorder="true" applyAlignment="true">
      <alignment horizontal="left" vertical="center" wrapText="true"/>
    </xf>
    <xf numFmtId="0" fontId="151" fillId="26" borderId="100" xfId="45225" applyFont="true" applyFill="true" applyBorder="true" applyAlignment="true">
      <alignment horizontal="left" vertical="center" wrapText="true"/>
    </xf>
    <xf numFmtId="0" fontId="151" fillId="3" borderId="10" xfId="45181" applyFont="true" applyBorder="true" applyAlignment="true">
      <alignment horizontal="center" vertical="center" wrapText="true"/>
    </xf>
    <xf numFmtId="0" fontId="151" fillId="3" borderId="52" xfId="45180" applyFont="true" applyBorder="true" applyAlignment="true">
      <alignment horizontal="center" vertical="center" wrapText="true"/>
    </xf>
    <xf numFmtId="0" fontId="151" fillId="3" borderId="53" xfId="45181" applyFont="true" applyBorder="true" applyAlignment="true">
      <alignment horizontal="center" vertical="center" wrapText="true"/>
    </xf>
    <xf numFmtId="0" fontId="151" fillId="3" borderId="10" xfId="45211" applyFont="true" applyBorder="true" applyAlignment="true">
      <alignment horizontal="center" vertical="center" wrapText="true"/>
    </xf>
    <xf numFmtId="0" fontId="151" fillId="3" borderId="52" xfId="45210" applyFont="true" applyBorder="true" applyAlignment="true">
      <alignment horizontal="center" vertical="center" wrapText="true"/>
    </xf>
    <xf numFmtId="0" fontId="151" fillId="3" borderId="53" xfId="45211" applyFont="true" applyBorder="true" applyAlignment="true">
      <alignment horizontal="center" vertical="center" wrapText="true"/>
    </xf>
    <xf numFmtId="0" fontId="151" fillId="3" borderId="3" xfId="45211" applyFont="true" applyBorder="true" applyAlignment="true">
      <alignment horizontal="center" vertical="center" wrapText="true"/>
    </xf>
    <xf numFmtId="0" fontId="151" fillId="3" borderId="1" xfId="45181" applyFont="true" applyBorder="true" applyAlignment="true">
      <alignment horizontal="center" vertical="center" wrapText="true"/>
    </xf>
    <xf numFmtId="0" fontId="151" fillId="3" borderId="82" xfId="45180" applyFont="true" applyBorder="true" applyAlignment="true">
      <alignment horizontal="center" vertical="center" wrapText="true"/>
    </xf>
    <xf numFmtId="0" fontId="151" fillId="3" borderId="83" xfId="45181" applyFont="true" applyBorder="true" applyAlignment="true">
      <alignment horizontal="center" vertical="center" wrapText="true"/>
    </xf>
    <xf numFmtId="0" fontId="151" fillId="26" borderId="102" xfId="45189" applyFont="true" applyFill="true" applyBorder="true" applyAlignment="true">
      <alignment horizontal="left" vertical="center" wrapText="true"/>
    </xf>
    <xf numFmtId="0" fontId="151" fillId="26" borderId="100" xfId="45195" applyFont="true" applyFill="true" applyBorder="true" applyAlignment="true">
      <alignment horizontal="left" vertical="center" wrapText="true"/>
    </xf>
    <xf numFmtId="0" fontId="151" fillId="26" borderId="105" xfId="45201" applyFont="true" applyFill="true" applyBorder="true" applyAlignment="true">
      <alignment horizontal="left" vertical="center" wrapText="true"/>
    </xf>
    <xf numFmtId="0" fontId="151" fillId="26" borderId="59" xfId="45311" applyFont="true" applyFill="true" applyBorder="true" applyAlignment="true">
      <alignment horizontal="left" vertical="center" wrapText="true"/>
    </xf>
    <xf numFmtId="0" fontId="151" fillId="26" borderId="60" xfId="45317" applyFont="true" applyFill="true" applyBorder="true" applyAlignment="true">
      <alignment horizontal="left" vertical="center" wrapText="true"/>
    </xf>
    <xf numFmtId="0" fontId="151" fillId="3" borderId="10" xfId="45700" applyFont="true" applyAlignment="true">
      <alignment horizontal="right" vertical="top" wrapText="true"/>
    </xf>
    <xf numFmtId="0" fontId="151" fillId="3" borderId="52" xfId="45701" applyFont="true" applyBorder="true" applyAlignment="true">
      <alignment horizontal="right" vertical="top" wrapText="true"/>
    </xf>
    <xf numFmtId="0" fontId="151" fillId="3" borderId="53" xfId="45702" applyFont="true" applyBorder="true" applyAlignment="true">
      <alignment horizontal="right" vertical="top" wrapText="true"/>
    </xf>
    <xf numFmtId="0" fontId="151" fillId="3" borderId="10" xfId="45691" applyFont="true" applyAlignment="true">
      <alignment horizontal="right" vertical="top" wrapText="true"/>
    </xf>
    <xf numFmtId="0" fontId="151" fillId="3" borderId="52" xfId="45692" applyFont="true" applyBorder="true" applyAlignment="true">
      <alignment horizontal="right" vertical="top" wrapText="true"/>
    </xf>
    <xf numFmtId="0" fontId="151" fillId="3" borderId="53" xfId="45693" applyFont="true" applyBorder="true" applyAlignment="true">
      <alignment horizontal="right" vertical="top" wrapText="true"/>
    </xf>
    <xf numFmtId="0" fontId="151" fillId="3" borderId="10" xfId="45682" applyFont="true" applyAlignment="true">
      <alignment horizontal="right" vertical="top" wrapText="true"/>
    </xf>
    <xf numFmtId="0" fontId="151" fillId="3" borderId="52" xfId="45683" applyFont="true" applyBorder="true" applyAlignment="true">
      <alignment horizontal="right" vertical="top" wrapText="true"/>
    </xf>
    <xf numFmtId="0" fontId="151" fillId="3" borderId="53" xfId="45684" applyFont="true" applyBorder="true" applyAlignment="true">
      <alignment horizontal="right" vertical="top" wrapText="true"/>
    </xf>
    <xf numFmtId="0" fontId="151" fillId="26" borderId="102" xfId="45579" applyFont="true" applyFill="true" applyBorder="true" applyAlignment="true">
      <alignment horizontal="left" vertical="center" wrapText="true"/>
    </xf>
    <xf numFmtId="0" fontId="151" fillId="26" borderId="100" xfId="45579" applyFont="true" applyFill="true" applyBorder="true" applyAlignment="true">
      <alignment horizontal="left" vertical="center" wrapText="true"/>
    </xf>
    <xf numFmtId="0" fontId="151" fillId="26" borderId="105" xfId="45579" applyFont="true" applyFill="true" applyBorder="true" applyAlignment="true">
      <alignment horizontal="left" vertical="center" wrapText="true"/>
    </xf>
    <xf numFmtId="0" fontId="151" fillId="3" borderId="10" xfId="45565" applyFont="true" applyBorder="true" applyAlignment="true">
      <alignment horizontal="center" vertical="center" wrapText="true"/>
    </xf>
    <xf numFmtId="0" fontId="151" fillId="3" borderId="52" xfId="45564" applyFont="true" applyBorder="true" applyAlignment="true">
      <alignment horizontal="center" vertical="center" wrapText="true"/>
    </xf>
    <xf numFmtId="0" fontId="151" fillId="3" borderId="53" xfId="45565" applyFont="true" applyBorder="true" applyAlignment="true">
      <alignment horizontal="center" vertical="center" wrapText="true"/>
    </xf>
    <xf numFmtId="0" fontId="151" fillId="3" borderId="3" xfId="45565" applyFont="true" applyBorder="true" applyAlignment="true">
      <alignment horizontal="center" vertical="center" wrapText="true"/>
    </xf>
    <xf numFmtId="0" fontId="151" fillId="26" borderId="102" xfId="45573" applyFont="true" applyFill="true" applyBorder="true" applyAlignment="true">
      <alignment horizontal="left" vertical="center" wrapText="true"/>
    </xf>
    <xf numFmtId="0" fontId="158" fillId="3" borderId="10" xfId="45646" applyFont="true" applyAlignment="true">
      <alignment horizontal="center" vertical="center" wrapText="true"/>
    </xf>
    <xf numFmtId="0" fontId="158" fillId="3" borderId="10" xfId="45647" applyFont="true" applyAlignment="true">
      <alignment horizontal="center" vertical="center" wrapText="true"/>
    </xf>
    <xf numFmtId="0" fontId="158" fillId="3" borderId="10" xfId="45648" applyFont="true" applyAlignment="true">
      <alignment horizontal="center" vertical="center" wrapText="true"/>
    </xf>
    <xf numFmtId="0" fontId="178" fillId="3" borderId="57" xfId="45649" applyFont="true" applyBorder="true" applyAlignment="true">
      <alignment horizontal="left" wrapText="true"/>
    </xf>
    <xf numFmtId="0" fontId="178" fillId="3" borderId="57" xfId="45650" applyFont="true" applyBorder="true" applyAlignment="true">
      <alignment horizontal="left" wrapText="true"/>
    </xf>
    <xf numFmtId="0" fontId="151" fillId="26" borderId="59" xfId="45655" applyFont="true" applyFill="true" applyBorder="true" applyAlignment="true">
      <alignment horizontal="left" vertical="top" wrapText="true"/>
    </xf>
    <xf numFmtId="0" fontId="151" fillId="26" borderId="60" xfId="45658" applyFont="true" applyFill="true" applyBorder="true" applyAlignment="true">
      <alignment horizontal="left" vertical="top" wrapText="true"/>
    </xf>
    <xf numFmtId="0" fontId="150" fillId="3" borderId="10" xfId="45661" applyFont="true" applyAlignment="true">
      <alignment horizontal="left" vertical="top" wrapText="true"/>
    </xf>
    <xf numFmtId="0" fontId="150" fillId="3" borderId="10" xfId="45662" applyFont="true" applyAlignment="true">
      <alignment horizontal="left" vertical="top" wrapText="true"/>
    </xf>
    <xf numFmtId="0" fontId="150" fillId="3" borderId="10" xfId="45663" applyFont="true" applyAlignment="true">
      <alignment horizontal="left" vertical="top" wrapText="true"/>
    </xf>
    <xf numFmtId="0" fontId="151" fillId="26" borderId="102" xfId="45616" applyFont="true" applyFill="true" applyBorder="true" applyAlignment="true">
      <alignment horizontal="left" vertical="center" wrapText="true"/>
    </xf>
    <xf numFmtId="0" fontId="151" fillId="26" borderId="100" xfId="45622" applyFont="true" applyFill="true" applyBorder="true" applyAlignment="true">
      <alignment horizontal="left" vertical="center" wrapText="true"/>
    </xf>
    <xf numFmtId="0" fontId="151" fillId="26" borderId="105" xfId="45622" applyFont="true" applyFill="true" applyBorder="true" applyAlignment="true">
      <alignment horizontal="left" vertical="center" wrapText="true"/>
    </xf>
    <xf numFmtId="0" fontId="151" fillId="26" borderId="102" xfId="45622" applyFont="true" applyFill="true" applyBorder="true" applyAlignment="true">
      <alignment horizontal="left" vertical="center" wrapText="true"/>
    </xf>
    <xf numFmtId="0" fontId="151" fillId="26" borderId="100" xfId="45628" applyFont="true" applyFill="true" applyBorder="true" applyAlignment="true">
      <alignment horizontal="left" vertical="center" wrapText="true"/>
    </xf>
    <xf numFmtId="0" fontId="151" fillId="3" borderId="10" xfId="45608" applyFont="true" applyBorder="true" applyAlignment="true">
      <alignment horizontal="center" vertical="center" wrapText="true"/>
    </xf>
    <xf numFmtId="0" fontId="151" fillId="3" borderId="52" xfId="45607" applyFont="true" applyBorder="true" applyAlignment="true">
      <alignment horizontal="center" vertical="center" wrapText="true"/>
    </xf>
    <xf numFmtId="0" fontId="151" fillId="3" borderId="53" xfId="45608" applyFont="true" applyBorder="true" applyAlignment="true">
      <alignment horizontal="center" vertical="center" wrapText="true"/>
    </xf>
    <xf numFmtId="0" fontId="151" fillId="3" borderId="1" xfId="45608" applyFont="true" applyBorder="true" applyAlignment="true">
      <alignment horizontal="center" vertical="center" wrapText="true"/>
    </xf>
    <xf numFmtId="0" fontId="151" fillId="3" borderId="82" xfId="45607" applyFont="true" applyBorder="true" applyAlignment="true">
      <alignment horizontal="center" vertical="center" wrapText="true"/>
    </xf>
    <xf numFmtId="0" fontId="151" fillId="3" borderId="83" xfId="45608" applyFont="true" applyBorder="true" applyAlignment="true">
      <alignment horizontal="center" vertical="center" wrapText="true"/>
    </xf>
    <xf numFmtId="0" fontId="151" fillId="3" borderId="10" xfId="45505" applyFont="true" applyBorder="true" applyAlignment="true">
      <alignment horizontal="center" vertical="center" wrapText="true"/>
    </xf>
    <xf numFmtId="0" fontId="151" fillId="3" borderId="52" xfId="45504" applyFont="true" applyBorder="true" applyAlignment="true">
      <alignment horizontal="center" vertical="center" wrapText="true"/>
    </xf>
    <xf numFmtId="0" fontId="151" fillId="3" borderId="53" xfId="45505" applyFont="true" applyBorder="true" applyAlignment="true">
      <alignment horizontal="center" vertical="center" wrapText="true"/>
    </xf>
    <xf numFmtId="0" fontId="151" fillId="3" borderId="3" xfId="45505" applyFont="true" applyBorder="true" applyAlignment="true">
      <alignment horizontal="center" vertical="center" wrapText="true"/>
    </xf>
    <xf numFmtId="0" fontId="151" fillId="26" borderId="102" xfId="45494" applyFont="true" applyFill="true" applyBorder="true" applyAlignment="true">
      <alignment horizontal="left" vertical="center" wrapText="true"/>
    </xf>
    <xf numFmtId="0" fontId="151" fillId="26" borderId="100" xfId="45494" applyFont="true" applyFill="true" applyBorder="true" applyAlignment="true">
      <alignment horizontal="left" vertical="center" wrapText="true"/>
    </xf>
    <xf numFmtId="0" fontId="151" fillId="3" borderId="10" xfId="45480" applyFont="true" applyBorder="true" applyAlignment="true">
      <alignment horizontal="center" vertical="center" wrapText="true"/>
    </xf>
    <xf numFmtId="0" fontId="151" fillId="3" borderId="52" xfId="45479" applyFont="true" applyBorder="true" applyAlignment="true">
      <alignment horizontal="center" vertical="center" wrapText="true"/>
    </xf>
    <xf numFmtId="0" fontId="151" fillId="3" borderId="53" xfId="45480" applyFont="true" applyBorder="true" applyAlignment="true">
      <alignment horizontal="center" vertical="center" wrapText="true"/>
    </xf>
    <xf numFmtId="0" fontId="151" fillId="3" borderId="3" xfId="45480" applyFont="true" applyBorder="true" applyAlignment="true">
      <alignment horizontal="center" vertical="center" wrapText="true"/>
    </xf>
    <xf numFmtId="0" fontId="151" fillId="3" borderId="1" xfId="45535" applyFont="true" applyBorder="true" applyAlignment="true">
      <alignment horizontal="center" vertical="center" wrapText="true"/>
    </xf>
    <xf numFmtId="0" fontId="151" fillId="3" borderId="82" xfId="45534" applyFont="true" applyBorder="true" applyAlignment="true">
      <alignment horizontal="center" vertical="center" wrapText="true"/>
    </xf>
    <xf numFmtId="0" fontId="151" fillId="3" borderId="83" xfId="45535" applyFont="true" applyBorder="true" applyAlignment="true">
      <alignment horizontal="center" vertical="center" wrapText="true"/>
    </xf>
    <xf numFmtId="0" fontId="151" fillId="26" borderId="102" xfId="45543" applyFont="true" applyFill="true" applyBorder="true" applyAlignment="true">
      <alignment horizontal="left" vertical="center" wrapText="true"/>
    </xf>
    <xf numFmtId="0" fontId="151" fillId="26" borderId="100" xfId="45549" applyFont="true" applyFill="true" applyBorder="true" applyAlignment="true">
      <alignment horizontal="left" vertical="center" wrapText="true"/>
    </xf>
    <xf numFmtId="0" fontId="151" fillId="26" borderId="105" xfId="45555" applyFont="true" applyFill="true" applyBorder="true" applyAlignment="true">
      <alignment horizontal="left" vertical="center" wrapText="true"/>
    </xf>
    <xf numFmtId="0" fontId="151" fillId="3" borderId="10" xfId="45535" applyFont="true" applyBorder="true" applyAlignment="true">
      <alignment horizontal="center" vertical="center" wrapText="true"/>
    </xf>
    <xf numFmtId="0" fontId="151" fillId="3" borderId="52" xfId="45534" applyFont="true" applyBorder="true" applyAlignment="true">
      <alignment horizontal="center" vertical="center" wrapText="true"/>
    </xf>
    <xf numFmtId="0" fontId="151" fillId="3" borderId="53" xfId="45535" applyFont="true" applyBorder="true" applyAlignment="true">
      <alignment horizontal="center" vertical="center" wrapText="true"/>
    </xf>
    <xf numFmtId="0" fontId="151" fillId="26" borderId="102" xfId="45513" applyFont="true" applyFill="true" applyBorder="true" applyAlignment="true">
      <alignment horizontal="left" vertical="center" wrapText="true"/>
    </xf>
    <xf numFmtId="0" fontId="151" fillId="26" borderId="100" xfId="45519" applyFont="true" applyFill="true" applyBorder="true" applyAlignment="true">
      <alignment horizontal="left" vertical="center" wrapText="true"/>
    </xf>
    <xf numFmtId="0" fontId="151" fillId="3" borderId="1" xfId="45450" applyFont="true" applyBorder="true" applyAlignment="true">
      <alignment horizontal="center" vertical="center" wrapText="true"/>
    </xf>
    <xf numFmtId="0" fontId="151" fillId="3" borderId="82" xfId="45449" applyFont="true" applyBorder="true" applyAlignment="true">
      <alignment horizontal="center" vertical="center" wrapText="true"/>
    </xf>
    <xf numFmtId="0" fontId="151" fillId="3" borderId="83" xfId="45450" applyFont="true" applyBorder="true" applyAlignment="true">
      <alignment horizontal="center" vertical="center" wrapText="true"/>
    </xf>
    <xf numFmtId="0" fontId="151" fillId="26" borderId="102" xfId="45458" applyFont="true" applyFill="true" applyBorder="true" applyAlignment="true">
      <alignment horizontal="left" vertical="center" wrapText="true"/>
    </xf>
    <xf numFmtId="0" fontId="151" fillId="26" borderId="100" xfId="45464" applyFont="true" applyFill="true" applyBorder="true" applyAlignment="true">
      <alignment horizontal="left" vertical="center" wrapText="true"/>
    </xf>
    <xf numFmtId="0" fontId="151" fillId="26" borderId="105" xfId="45470" applyFont="true" applyFill="true" applyBorder="true" applyAlignment="true">
      <alignment horizontal="left" vertical="center" wrapText="true"/>
    </xf>
    <xf numFmtId="0" fontId="151" fillId="3" borderId="10" xfId="45450" applyFont="true" applyBorder="true" applyAlignment="true">
      <alignment horizontal="center" vertical="center" wrapText="true"/>
    </xf>
    <xf numFmtId="0" fontId="151" fillId="3" borderId="52" xfId="45449" applyFont="true" applyBorder="true" applyAlignment="true">
      <alignment horizontal="center" vertical="center" wrapText="true"/>
    </xf>
    <xf numFmtId="0" fontId="151" fillId="3" borderId="53" xfId="45450" applyFont="true" applyBorder="true" applyAlignment="true">
      <alignment horizontal="center" vertical="center" wrapText="true"/>
    </xf>
    <xf numFmtId="0" fontId="151" fillId="26" borderId="59" xfId="45579" applyFont="true" applyFill="true" applyBorder="true" applyAlignment="true">
      <alignment horizontal="left" vertical="center" wrapText="true"/>
    </xf>
    <xf numFmtId="0" fontId="151" fillId="26" borderId="60" xfId="45585" applyFont="true" applyFill="true" applyBorder="true" applyAlignment="true">
      <alignment horizontal="left" vertical="center" wrapText="true"/>
    </xf>
    <xf numFmtId="0" fontId="151" fillId="26" borderId="59" xfId="45622" applyFont="true" applyFill="true" applyBorder="true" applyAlignment="true">
      <alignment horizontal="left" vertical="center" wrapText="true"/>
    </xf>
    <xf numFmtId="0" fontId="151" fillId="26" borderId="60" xfId="45628" applyFont="true" applyFill="true" applyBorder="true" applyAlignment="true">
      <alignment horizontal="left" vertical="center" wrapText="true"/>
    </xf>
  </cellXfs>
  <cellStyles count="45715">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08341994" xfId="45371" xr:uid="{B9D2569F-E568-4B86-86ED-F8FA4F1E6284}"/>
    <cellStyle name="style1492108342104" xfId="45415" xr:uid="{F880DD55-16C9-4C6F-BD87-EED99BD7AC70}"/>
    <cellStyle name="style1492108342307" xfId="45374" xr:uid="{B6E33811-FF8F-46C0-9397-7655E4C13EDE}"/>
    <cellStyle name="style1492108342510" xfId="45377" xr:uid="{71BC8FB9-309C-45CD-A282-A181C87734DF}"/>
    <cellStyle name="style1492108342588" xfId="45380" xr:uid="{968F1604-4D1C-416D-AA5D-FCB7A878CA23}"/>
    <cellStyle name="style1492108342697" xfId="45386" xr:uid="{CE5F7358-EA45-4273-9FB5-1FB193EA4767}"/>
    <cellStyle name="style1492108342838" xfId="45394" xr:uid="{47E6220C-64DE-48B1-A10D-CB2D74C295E2}"/>
    <cellStyle name="style1492108342947" xfId="45381" xr:uid="{D1F9913D-B45F-41A0-9541-893CF45CB188}"/>
    <cellStyle name="style1492108343010" xfId="45387" xr:uid="{3BBE75A0-7553-4A49-9950-03E4AA89B17F}"/>
    <cellStyle name="style1492108343104" xfId="45395" xr:uid="{B50705F1-CE10-457C-A0F6-11DBA82DB8FF}"/>
    <cellStyle name="style1492108343182" xfId="45440" xr:uid="{7110DB47-92C0-4107-ADAD-83C0816C75AF}"/>
    <cellStyle name="style1492108343276" xfId="45399" xr:uid="{AB6CFB78-6D80-4CCE-AF69-13B27BDAFF23}"/>
    <cellStyle name="style1492108343385" xfId="45403" xr:uid="{0FD7E703-2D92-44F7-860E-7AB6DDA77121}"/>
    <cellStyle name="style1492108343666" xfId="45417" xr:uid="{C43914B4-CE72-4769-A529-424618D0E73A}"/>
    <cellStyle name="style1492108343776" xfId="45418" xr:uid="{72F9B929-7F9A-4B8E-89A9-374EFE59E9E8}"/>
    <cellStyle name="style1492108343869" xfId="45416" xr:uid="{41294B71-7C95-40E1-AC79-CE783FE16A1A}"/>
    <cellStyle name="style1492108343994" xfId="45423" xr:uid="{C0089F41-C0CF-4EFD-BBA2-5FEF58FD7DB9}"/>
    <cellStyle name="style1492108344088" xfId="45424" xr:uid="{DA245EBE-2B01-47DA-9675-C4D84EFBEC88}"/>
    <cellStyle name="style1492108344197" xfId="45425" xr:uid="{A219F721-A70E-4A1A-9891-E4872C8597CD}"/>
    <cellStyle name="style1492108344401" xfId="45429" xr:uid="{F98FF630-D343-4810-917A-33901550FA18}"/>
    <cellStyle name="style1492108344479" xfId="45430" xr:uid="{E1063812-316C-4E5E-A489-C19527998CC4}"/>
    <cellStyle name="style1492108344588" xfId="45431" xr:uid="{ABEEB303-0CC7-4E70-91EE-F43861871ECA}"/>
    <cellStyle name="style1492108344682" xfId="45432" xr:uid="{618AEC41-6ED8-45FE-9293-A954E376B5F8}"/>
    <cellStyle name="style1492108344823" xfId="45441" xr:uid="{111AD36A-1A35-4747-A057-2AC0803FA011}"/>
    <cellStyle name="style1492108344885" xfId="45444" xr:uid="{EE3D2B4A-E1D6-4C07-AE06-41072CA58098}"/>
    <cellStyle name="style1492108382437" xfId="45372" xr:uid="{1216F895-1362-479A-9F51-0E53DAD9D23B}"/>
    <cellStyle name="style1492108382531" xfId="45404" xr:uid="{E12DE79C-21ED-4231-B6BB-70DEF96AFE94}"/>
    <cellStyle name="style1492108382703" xfId="45375" xr:uid="{FE55A482-C7E0-423C-9B64-386E25F51711}"/>
    <cellStyle name="style1492108382890" xfId="45378" xr:uid="{B133B87D-5970-4F46-B11D-819EB190396A}"/>
    <cellStyle name="style1492108382953" xfId="45382" xr:uid="{962AED37-D0B4-4ED9-AC34-94AAE7AE7ACD}"/>
    <cellStyle name="style1492108383047" xfId="45388" xr:uid="{825287C6-4B52-4474-8B19-34A9B0AAA263}"/>
    <cellStyle name="style1492108383156" xfId="45392" xr:uid="{5E8C7497-F669-42A5-8BA9-8889CF16273D}"/>
    <cellStyle name="style1492108383250" xfId="45383" xr:uid="{04C11742-82E1-4E0B-A270-9345103420CF}"/>
    <cellStyle name="style1492108383328" xfId="45389" xr:uid="{AB45533B-0298-4AD8-9EA8-6DA0EA87C259}"/>
    <cellStyle name="style1492108383406" xfId="45393" xr:uid="{21E7705B-81A7-4ABD-B9A4-5E6E13D94B9D}"/>
    <cellStyle name="style1492108383484" xfId="45437" xr:uid="{D8F3C4F5-3A38-49E8-9D2D-88763FCDA2F2}"/>
    <cellStyle name="style1492108383562" xfId="45398" xr:uid="{A952F079-20F1-485D-A297-BFC286E0EAB1}"/>
    <cellStyle name="style1492108383656" xfId="45401" xr:uid="{BF577037-2F40-4D28-BCA6-55DB0F40FD6D}"/>
    <cellStyle name="style1492108383922" xfId="45406" xr:uid="{905741FB-8DC0-4811-B81E-89E388E0C0AD}"/>
    <cellStyle name="style1492108384016" xfId="45407" xr:uid="{AAED1DD4-32EB-429D-94A0-B269A6A5C96A}"/>
    <cellStyle name="style1492108384094" xfId="45405" xr:uid="{6E96C2BE-A50A-4A5C-9866-E4E139A89A73}"/>
    <cellStyle name="style1492108384187" xfId="45408" xr:uid="{40F1354B-683E-44E9-AEC3-78B0CA18DBAB}"/>
    <cellStyle name="style1492108384281" xfId="45409" xr:uid="{0A32BCDE-65A0-40A0-9E24-2311B850CE47}"/>
    <cellStyle name="style1492108384375" xfId="45410" xr:uid="{7C5B5BDF-2D6B-4BAA-831D-6D4AAE48310F}"/>
    <cellStyle name="style1492108384547" xfId="45411" xr:uid="{6DBC3978-BB24-489C-AFC1-09C57697EE2A}"/>
    <cellStyle name="style1492108384625" xfId="45412" xr:uid="{C5DADAA9-CB58-4EE7-AC4B-A25B1698C8A4}"/>
    <cellStyle name="style1492108384703" xfId="45413" xr:uid="{3953DC3E-FF14-4EDC-BAF6-0907A9C34C56}"/>
    <cellStyle name="style1492108384797" xfId="45414" xr:uid="{E5CEC637-7B9F-4B21-A5BF-806442593ACD}"/>
    <cellStyle name="style1492108384922" xfId="45438" xr:uid="{F91BA078-2604-45B4-A5E3-661028AC62EB}"/>
    <cellStyle name="style1492108384985" xfId="45439" xr:uid="{ECDE65AC-35B4-422B-8006-6FF4D8464D43}"/>
    <cellStyle name="style1492108421974" xfId="45373" xr:uid="{52B017F2-83F5-45F8-81CB-F26CBCB93CF7}"/>
    <cellStyle name="style1492108422068" xfId="45419" xr:uid="{7E46C3FE-AF4C-41E6-A8AF-1111E404402F}"/>
    <cellStyle name="style1492108422240" xfId="45376" xr:uid="{690C2A59-FD59-4ACB-8EEB-5FA4C1FEC681}"/>
    <cellStyle name="style1492108422427" xfId="45379" xr:uid="{F8187CA5-4F3D-4FC8-8C99-43F263588E20}"/>
    <cellStyle name="style1492108422505" xfId="45384" xr:uid="{30F12074-C466-4695-9D35-3FD75890BC94}"/>
    <cellStyle name="style1492108422599" xfId="45390" xr:uid="{60C53847-81C8-45CA-AB6E-E0228E42C585}"/>
    <cellStyle name="style1492108422693" xfId="45396" xr:uid="{3FAB0E64-919F-49B0-8645-0CEF199FC627}"/>
    <cellStyle name="style1492108422787" xfId="45385" xr:uid="{7DFCAB98-0956-4A47-8E60-1C5FA2C2C50A}"/>
    <cellStyle name="style1492108422865" xfId="45391" xr:uid="{AF97A703-C138-4C4C-A146-925EDC95C2C3}"/>
    <cellStyle name="style1492108422943" xfId="45397" xr:uid="{D637B696-25AA-4447-B8E2-921F8FB7732D}"/>
    <cellStyle name="style1492108423021" xfId="45442" xr:uid="{4AC70F6C-A9FB-4A24-8969-38AEA538F83A}"/>
    <cellStyle name="style1492108423115" xfId="45400" xr:uid="{0BD396EA-E856-4074-A63A-5FFF4BDA7AF4}"/>
    <cellStyle name="style1492108423209" xfId="45402" xr:uid="{924A1C95-610B-4681-8E97-1B7B0231F491}"/>
    <cellStyle name="style1492108423474" xfId="45421" xr:uid="{C4211587-935C-4BE3-BC4B-02554D941658}"/>
    <cellStyle name="style1492108423568" xfId="45422" xr:uid="{0EC026CB-0E62-478A-908C-1D24DE6B07A4}"/>
    <cellStyle name="style1492108423646" xfId="45420" xr:uid="{56A05CC7-891F-4DAF-A899-734F184D199B}"/>
    <cellStyle name="style1492108423740" xfId="45426" xr:uid="{862EEAFC-D256-4AF0-B9BB-E25FD532A339}"/>
    <cellStyle name="style1492108423834" xfId="45427" xr:uid="{C1551459-A39B-4640-A1C8-68300246BB15}"/>
    <cellStyle name="style1492108423912" xfId="45428" xr:uid="{35B46D84-379A-4867-9687-8628B53B72A6}"/>
    <cellStyle name="style1492108424099" xfId="45433" xr:uid="{5908DD8E-23C8-430D-B884-F955619A4704}"/>
    <cellStyle name="style1492108424162" xfId="45434" xr:uid="{9B727E41-82DB-43DD-AD13-FFB7DBF6B1EA}"/>
    <cellStyle name="style1492108424256" xfId="45435" xr:uid="{0389FE7E-F628-4FA2-B939-234A9DA4D209}"/>
    <cellStyle name="style1492108424349" xfId="45436" xr:uid="{42431EA4-6863-44B8-AB0D-C62D0B0A20EB}"/>
    <cellStyle name="style1492108424459" xfId="45443" xr:uid="{EA6EED94-E5C4-4C76-89B3-5963117E408E}"/>
    <cellStyle name="style1492108424537" xfId="45445" xr:uid="{95FD085A-9A6B-4B49-805D-A9B379936D00}"/>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2934238" xfId="45177" xr:uid="{9280DA58-5EBA-4ED4-896B-7551BA5D0378}"/>
    <cellStyle name="style1525442934425" xfId="45178" xr:uid="{7078CCE1-0286-4B4F-9C18-7964010620C9}"/>
    <cellStyle name="style1525442934566" xfId="45183" xr:uid="{51EC3E55-EE9C-411E-B5AC-3E35450D3692}"/>
    <cellStyle name="style1525442934691" xfId="45184" xr:uid="{7EA9E5F2-AFEE-4EBD-850F-96C890F69B6E}"/>
    <cellStyle name="style1525442934988" xfId="45180" xr:uid="{927D8BD0-5638-4804-8124-42282ED41B79}"/>
    <cellStyle name="style1525442935113" xfId="45181" xr:uid="{5BDC05C4-285C-471D-B1F2-63D650081655}"/>
    <cellStyle name="style1525442935238" xfId="45179" xr:uid="{445E4DB7-D276-4FF5-98A0-805BC7CC2FBD}"/>
    <cellStyle name="style1525442935378" xfId="45182" xr:uid="{EC239822-DEB4-429C-9472-A8957A626D40}"/>
    <cellStyle name="style1525442935519" xfId="45185" xr:uid="{D892CD7E-831E-4AA6-82AE-DF243925B741}"/>
    <cellStyle name="style1525442935644" xfId="45186" xr:uid="{F36BC2FC-2343-4951-85C8-E698CE34215E}"/>
    <cellStyle name="style1525442935769" xfId="45187" xr:uid="{8EA02AB3-CDE5-4E3D-8C1A-86BD14B3E59A}"/>
    <cellStyle name="style1525442935925" xfId="45188" xr:uid="{CF9E6701-0F92-44A5-88FE-8700FE54D43A}"/>
    <cellStyle name="style1525442936066" xfId="45189" xr:uid="{4CBAE51F-FE4A-4EB2-AC90-FC2151D0535D}"/>
    <cellStyle name="style1525442936206" xfId="45195" xr:uid="{880CA922-F7CB-4BB6-B965-FCC5B3D920C4}"/>
    <cellStyle name="style1525442936331" xfId="45190" xr:uid="{7C1D3C78-155C-4818-A728-9D4EA7E5CABF}"/>
    <cellStyle name="style1525442936456" xfId="45196" xr:uid="{02C87D94-FD54-46B4-B961-FB1816B020C1}"/>
    <cellStyle name="style1525442936581" xfId="45201" xr:uid="{AFE4B6F4-00D4-449A-B7EB-22F574E8AE16}"/>
    <cellStyle name="style1525442936706" xfId="45202" xr:uid="{E7B8940F-0259-4BE6-AB42-077C6DE0174F}"/>
    <cellStyle name="style1525442936847" xfId="45191" xr:uid="{093F35B0-CBE7-432C-A2BF-D03CAE1C7EC5}"/>
    <cellStyle name="style1525442936972" xfId="45192" xr:uid="{0A013C5A-95D2-4E20-9A65-38F1EDD39551}"/>
    <cellStyle name="style1525442937128" xfId="45193" xr:uid="{DA66DEBC-0C8F-451A-BD18-A48011643993}"/>
    <cellStyle name="style1525442937316" xfId="45194" xr:uid="{E450EC25-8B28-4EE3-8282-34066BE8A478}"/>
    <cellStyle name="style1525442937488" xfId="45197" xr:uid="{474D021E-C3A9-4B64-B66B-BAE5FB0A4D56}"/>
    <cellStyle name="style1525442937691" xfId="45198" xr:uid="{2E5E2AC3-9CE4-4373-8A03-01AEFAD875C4}"/>
    <cellStyle name="style1525442937863" xfId="45199" xr:uid="{B7CD3A24-7699-4D55-90A1-575E166B6BD7}"/>
    <cellStyle name="style1525442938035" xfId="45200" xr:uid="{5C3D1B7C-0C90-447B-BF61-75C78300BB35}"/>
    <cellStyle name="style1525442938332" xfId="45203" xr:uid="{CBECAC1F-58EA-4C17-BFBE-22C9F83C09CC}"/>
    <cellStyle name="style1525442938519" xfId="45204" xr:uid="{CFC2F4A0-6ED8-4E0F-BFDB-3AD8CC69FBDC}"/>
    <cellStyle name="style1525442938677" xfId="45205" xr:uid="{6A38EB3A-AAC9-48A4-A03B-263B470C26FA}"/>
    <cellStyle name="style1525442938848" xfId="45206" xr:uid="{22BC4700-68F6-4CEA-B48E-85F48800783C}"/>
    <cellStyle name="style1525442988627" xfId="45207" xr:uid="{118AAFEE-172F-45AD-96FD-4AA660B2DE0E}"/>
    <cellStyle name="style1525442988861" xfId="45208" xr:uid="{63CB6683-0CAB-4AF9-8025-BD2147D94EC2}"/>
    <cellStyle name="style1525442988986" xfId="45213" xr:uid="{ABB278F2-CDA8-401D-9959-9A2BE484A2AD}"/>
    <cellStyle name="style1525442989095" xfId="45214" xr:uid="{584EC782-139B-41DE-A870-32A955080C49}"/>
    <cellStyle name="style1525442989361" xfId="45210" xr:uid="{D879D07D-CE13-4710-BC03-BDEBC242A261}"/>
    <cellStyle name="style1525442989533" xfId="45211" xr:uid="{8156DD0E-6D37-49B6-8821-F65771DC2D2D}"/>
    <cellStyle name="style1525442989658" xfId="45209" xr:uid="{B79EB6DC-7FEA-45A1-8BAC-9D228D990BA3}"/>
    <cellStyle name="style1525442989785" xfId="45212" xr:uid="{D806CA13-6CB3-44A9-AADB-5E65D28961DF}"/>
    <cellStyle name="style1525442989957" xfId="45215" xr:uid="{B81A2AB9-5EA8-47E0-98DF-7E5889360A73}"/>
    <cellStyle name="style1525442990128" xfId="45216" xr:uid="{A1DE7115-E54A-4FD0-BE58-981170F238C2}"/>
    <cellStyle name="style1525442990285" xfId="45217" xr:uid="{815B36A1-EEDA-4D3B-B473-A345C75AE5ED}"/>
    <cellStyle name="style1525442990410" xfId="45218" xr:uid="{CC91CDD8-5FBA-4741-8E46-17F70E9CCA47}"/>
    <cellStyle name="style1525442990597" xfId="45219" xr:uid="{8D3C5262-C7E3-47AB-848A-99CE59AFD219}"/>
    <cellStyle name="style1525442990754" xfId="45225" xr:uid="{753404EB-37F2-4F9E-9D65-82646358C348}"/>
    <cellStyle name="style1525442990879" xfId="45220" xr:uid="{B42643B5-43DD-45CD-AA58-FF69E29CA0FE}"/>
    <cellStyle name="style1525442991004" xfId="45226" xr:uid="{5882EB66-D749-4CCF-9EF0-5CF6F5F0C91E}"/>
    <cellStyle name="style1525442991160" xfId="45231" xr:uid="{51D0DEED-E35A-4348-9F47-E4EF1392571F}"/>
    <cellStyle name="style1525442991363" xfId="45232" xr:uid="{BD0B04A5-B682-489C-B51C-04BA2564ACF5}"/>
    <cellStyle name="style1525442991472" xfId="45221" xr:uid="{4F809751-D6D6-4366-84CF-1EACC8A280B2}"/>
    <cellStyle name="style1525442991597" xfId="45222" xr:uid="{2652A17F-43F3-4425-8525-4803CD12929E}"/>
    <cellStyle name="style1525442991754" xfId="45223" xr:uid="{D033FD9D-30EA-4AE5-9BF5-F70D6040C996}"/>
    <cellStyle name="style1525442991863" xfId="45224" xr:uid="{1C401E12-EE9F-4A0C-A347-195CA2F9DA3B}"/>
    <cellStyle name="style1525442992004" xfId="45227" xr:uid="{11B008ED-6595-4E2F-AA6C-A07C5A0636C8}"/>
    <cellStyle name="style1525442992129" xfId="45228" xr:uid="{1DC3CB08-F0F4-452C-A227-25892BF50D50}"/>
    <cellStyle name="style1525442992300" xfId="45229" xr:uid="{D3DBD151-3126-4591-A064-D6B20D4A7966}"/>
    <cellStyle name="style1525442992472" xfId="45230" xr:uid="{9D8FAB70-DD36-4CED-A64A-4128166EFC4A}"/>
    <cellStyle name="style1525443036807" xfId="45233" xr:uid="{F8641301-EBED-4D2B-95C2-229F318179E9}"/>
    <cellStyle name="style1525443036932" xfId="45234" xr:uid="{A465A414-5C19-4122-9179-4EFEF0FB2493}"/>
    <cellStyle name="style1525443037026" xfId="45239" xr:uid="{4DEDC437-A9DC-4613-8FE1-A1B99CA59BC4}"/>
    <cellStyle name="style1525443037120" xfId="45240" xr:uid="{74A23CCB-4914-49F5-AD72-04BDCB60537F}"/>
    <cellStyle name="style1525443037339" xfId="45236" xr:uid="{80AE4689-A083-48CF-8FF5-BB9917EB2685}"/>
    <cellStyle name="style1525443037432" xfId="45237" xr:uid="{26C017CD-AD7D-451D-9E38-CEE36F1FEE3E}"/>
    <cellStyle name="style1525443037526" xfId="45235" xr:uid="{EE825FB0-4C13-4D73-84C0-B1BA8DB9B911}"/>
    <cellStyle name="style1525443037636" xfId="45238" xr:uid="{1A673C5E-5801-4221-806A-6028BFE3F2B5}"/>
    <cellStyle name="style1525443037729" xfId="45241" xr:uid="{A5A1B629-787E-450A-A2B7-0915AC038D45}"/>
    <cellStyle name="style1525443037839" xfId="45242" xr:uid="{CFD12EE7-37C1-4E85-A888-11853A2F8CCC}"/>
    <cellStyle name="style1525443037932" xfId="45243" xr:uid="{BF9D9DCE-EFE4-4582-8BF2-115E51B36610}"/>
    <cellStyle name="style1525443038042" xfId="45244" xr:uid="{1E0E8F40-CC4B-42F8-A162-276E8C593F7D}"/>
    <cellStyle name="style1525443038167" xfId="45245" xr:uid="{3EB209DC-9DA3-470D-A81D-89BD823E31BC}"/>
    <cellStyle name="style1525443038292" xfId="45251" xr:uid="{EC3B148C-C56F-4FE2-9B88-3148F509E3D1}"/>
    <cellStyle name="style1525443038401" xfId="45246" xr:uid="{A326359C-BC33-4FD5-A953-8D1D4B6600D9}"/>
    <cellStyle name="style1525443038495" xfId="45252" xr:uid="{0D9BB4A6-EAAF-4C43-B260-120F275BCCBE}"/>
    <cellStyle name="style1525443038604" xfId="45257" xr:uid="{E247FB42-A076-4557-A88B-F2A17F2BD509}"/>
    <cellStyle name="style1525443038698" xfId="45258" xr:uid="{001C9461-91B8-4EB2-ADE6-73A524BFBE76}"/>
    <cellStyle name="style1525443038792" xfId="45247" xr:uid="{FB2E860E-3066-479D-84E9-FA6625A4BF6B}"/>
    <cellStyle name="style1525443038886" xfId="45248" xr:uid="{E34C69AC-1468-436A-86BD-0221D278425B}"/>
    <cellStyle name="style1525443038995" xfId="45249" xr:uid="{CAB35634-1EFA-44D3-923D-B5F9B251DF02}"/>
    <cellStyle name="style1525443039089" xfId="45250" xr:uid="{501538A6-6FAA-4FE8-B012-4555AD07001F}"/>
    <cellStyle name="style1525443039198" xfId="45253" xr:uid="{E2A18CA1-A016-4FDA-A701-8DAA1B726C17}"/>
    <cellStyle name="style1525443039292" xfId="45254" xr:uid="{0A2D8935-8D6E-4E77-BB1D-428470171DAD}"/>
    <cellStyle name="style1525443039386" xfId="45255" xr:uid="{307F097D-74F4-4797-8CCD-8FA39E873DD6}"/>
    <cellStyle name="style1525443039479" xfId="45256" xr:uid="{7D2A2295-09CA-4200-83BA-39A09F5F903C}"/>
    <cellStyle name="style1525443039761" xfId="45259" xr:uid="{9B69A6F1-D4E0-4663-8CA0-1B3ADF72974F}"/>
    <cellStyle name="style1525443039933" xfId="45260" xr:uid="{DA563274-F55B-4CDB-BA66-F8B55DCE0446}"/>
    <cellStyle name="style1525443040089" xfId="45261" xr:uid="{2EB50657-4350-4B82-AFDA-DA6AD94190AE}"/>
    <cellStyle name="style1525443040214" xfId="45262" xr:uid="{87B8FD44-A231-4009-BC8B-22CFBE07FDCD}"/>
    <cellStyle name="style1525443090072" xfId="45263" xr:uid="{105219FD-F011-49A0-A58D-260BD690E30F}"/>
    <cellStyle name="style1525443090181" xfId="45264" xr:uid="{9CC6FFB6-40AE-4B0F-BDBF-D64D00329B8E}"/>
    <cellStyle name="style1525443090275" xfId="45269" xr:uid="{7CCC8FBF-C4B9-4F8B-83AC-81DB38FFFDC0}"/>
    <cellStyle name="style1525443090385" xfId="45270" xr:uid="{C2E0210F-0ABA-46D2-A8A3-E411FF0353B0}"/>
    <cellStyle name="style1525443090572" xfId="45266" xr:uid="{696C3B1B-FAC4-4435-AA7F-BF2FD685210C}"/>
    <cellStyle name="style1525443090713" xfId="45267" xr:uid="{D7C453E9-47A7-4B72-A261-477CD5D21B3F}"/>
    <cellStyle name="style1525443090822" xfId="45265" xr:uid="{0934DCC6-E3B2-4EEA-83C4-250F3999C608}"/>
    <cellStyle name="style1525443090947" xfId="45268" xr:uid="{5537438C-DA1D-4CC5-A549-AA9BB7EE8916}"/>
    <cellStyle name="style1525443091056" xfId="45271" xr:uid="{EDF7B046-E0A2-4B22-8237-0556B8648815}"/>
    <cellStyle name="style1525443091150" xfId="45272" xr:uid="{2C758E50-CAD7-473A-9997-7FD402741C8A}"/>
    <cellStyle name="style1525443091260" xfId="45273" xr:uid="{A95714C6-F6E5-4C2D-BBAB-733D7658F96E}"/>
    <cellStyle name="style1525443091353" xfId="45274" xr:uid="{5CF440E8-E0BE-4062-AFF9-9AC941E67E59}"/>
    <cellStyle name="style1525443091447" xfId="45275" xr:uid="{23C73D5C-8415-466F-8077-07A35FBF7904}"/>
    <cellStyle name="style1525443091556" xfId="45281" xr:uid="{9619A13C-FF7F-4865-AF92-0450FCF4457D}"/>
    <cellStyle name="style1525443091666" xfId="45276" xr:uid="{72DAB29B-072B-466A-93E3-EA87F11110AD}"/>
    <cellStyle name="style1525443091760" xfId="45282" xr:uid="{5A9088FD-2CD2-4DA3-A60C-F5F430B850E9}"/>
    <cellStyle name="style1525443091885" xfId="45287" xr:uid="{D9180582-E203-485D-ADC2-8E501F2A7454}"/>
    <cellStyle name="style1525443091979" xfId="45288" xr:uid="{571787AD-3F9C-4A50-8E56-0923D03720E6}"/>
    <cellStyle name="style1525443092088" xfId="45277" xr:uid="{FE04EB3E-510D-4E3D-BC24-CCB163971832}"/>
    <cellStyle name="style1525443092182" xfId="45278" xr:uid="{2D2EC2DD-2A8F-47B1-BE64-4A09CEC9EFA9}"/>
    <cellStyle name="style1525443092275" xfId="45279" xr:uid="{1381A462-66DF-4643-8ED0-9149EA2A490B}"/>
    <cellStyle name="style1525443092385" xfId="45280" xr:uid="{BC687401-624C-4129-8378-04035D0A648C}"/>
    <cellStyle name="style1525443092479" xfId="45283" xr:uid="{364FF68D-9110-4A2A-A438-C799D024596B}"/>
    <cellStyle name="style1525443092604" xfId="45284" xr:uid="{EB42CDB0-E466-437D-A4F3-6799425A25AB}"/>
    <cellStyle name="style1525443092713" xfId="45285" xr:uid="{09D1ACFB-AF79-4B86-95F2-4F68AFD5E697}"/>
    <cellStyle name="style1525443092838" xfId="45286" xr:uid="{4BBCE310-1BCB-4812-A576-78306F2FD288}"/>
    <cellStyle name="style1525443092994" xfId="45289" xr:uid="{CAF75613-FC91-41D0-8827-B535FFBF1529}"/>
    <cellStyle name="style1525443093104" xfId="45290" xr:uid="{8C8A96EA-0186-4E6F-AFDD-433CFC578A02}"/>
    <cellStyle name="style1525443093229" xfId="45291" xr:uid="{94D8D9D0-4587-4706-8DFE-286304733FA7}"/>
    <cellStyle name="style1525443093338" xfId="45292" xr:uid="{7627CDD1-8184-462C-9EBB-0518D3622D7A}"/>
    <cellStyle name="style1525443144124" xfId="45293" xr:uid="{8042281A-9D4E-4078-89AA-134F18624667}"/>
    <cellStyle name="style1525443144249" xfId="45294" xr:uid="{79C739BD-C0A4-4D6B-ABC0-14F7D15CCCE9}"/>
    <cellStyle name="style1525443144343" xfId="45299" xr:uid="{5A650430-6610-4750-AAB6-21EAAA89300D}"/>
    <cellStyle name="style1525443144436" xfId="45300" xr:uid="{66A90AB9-3615-4B08-94BD-CA9EBC5F0E2B}"/>
    <cellStyle name="style1525443144640" xfId="45296" xr:uid="{5D841C96-E51B-431A-AB0B-F0A51F7059F2}"/>
    <cellStyle name="style1525443144733" xfId="45297" xr:uid="{A34E5344-3652-4DB5-92CB-7B9A5FA26712}"/>
    <cellStyle name="style1525443144827" xfId="45295" xr:uid="{AA6C43B3-55F6-4919-AE8F-FEE990FA97CB}"/>
    <cellStyle name="style1525443144936" xfId="45298" xr:uid="{2782EE61-276B-4EE7-8755-6248C481A537}"/>
    <cellStyle name="style1525443145046" xfId="45301" xr:uid="{61B127DF-EE46-4E55-9BAC-5E7C23ABFE1B}"/>
    <cellStyle name="style1525443145140" xfId="45302" xr:uid="{7937685F-68D0-4E71-8180-BF3D1BAC5DDF}"/>
    <cellStyle name="style1525443145233" xfId="45303" xr:uid="{2E42E7DF-1060-4D05-BB5E-6D57DFE73925}"/>
    <cellStyle name="style1525443145343" xfId="45304" xr:uid="{C47820AE-845E-4D4B-A253-1FE6E16FCE95}"/>
    <cellStyle name="style1525443145436" xfId="45305" xr:uid="{ECAF9D0F-9BE2-4916-B383-E709BE978689}"/>
    <cellStyle name="style1525443145530" xfId="45311" xr:uid="{B763F4BD-3C90-4FFB-AFDE-30DF4BE02D61}"/>
    <cellStyle name="style1525443145624" xfId="45306" xr:uid="{E43F6190-3556-4C47-AB31-0D5A2C0348DD}"/>
    <cellStyle name="style1525443145733" xfId="45312" xr:uid="{DED0863D-D63E-4D68-8881-6221B80C3220}"/>
    <cellStyle name="style1525443145827" xfId="45317" xr:uid="{6DD2E679-7AA4-485E-BCC4-7E138BB0ADBE}"/>
    <cellStyle name="style1525443145921" xfId="45318" xr:uid="{118D6691-5FF6-4497-8527-665388E38DCD}"/>
    <cellStyle name="style1525443146031" xfId="45307" xr:uid="{BC588B3E-4CF8-4119-B1DC-3B0071ECBCCD}"/>
    <cellStyle name="style1525443146124" xfId="45308" xr:uid="{D56FC207-3020-4EAD-9781-411AC6C20BB9}"/>
    <cellStyle name="style1525443146218" xfId="45309" xr:uid="{814AD4D9-9D57-4F58-AD91-290DD7BA0D65}"/>
    <cellStyle name="style1525443146312" xfId="45310" xr:uid="{644FE108-AD20-46EC-A13F-B1C8251A08B9}"/>
    <cellStyle name="style1525443146421" xfId="45313" xr:uid="{E31B4FED-5391-4C2F-A7D9-CDCF9B18A220}"/>
    <cellStyle name="style1525443146515" xfId="45314" xr:uid="{B500581A-47DF-4424-AFCB-F1D2DBCCD253}"/>
    <cellStyle name="style1525443146624" xfId="45315" xr:uid="{8DA67776-CBA3-4226-B235-80280524F525}"/>
    <cellStyle name="style1525443146718" xfId="45316" xr:uid="{6735E900-DE26-4CA9-993A-2B8C7126FECB}"/>
    <cellStyle name="style1525443146890" xfId="45319" xr:uid="{212FF74B-47AC-408C-B09D-F2D733566F0C}"/>
    <cellStyle name="style1525443146984" xfId="45320" xr:uid="{A71BFAD0-E9DC-495F-B217-68EEB92CF329}"/>
    <cellStyle name="style1525443147093" xfId="45321" xr:uid="{1B24EFD8-A5A2-4F49-A4B5-E73F9395C190}"/>
    <cellStyle name="style1525443147187" xfId="45322" xr:uid="{5A5C7915-7B7C-4284-B28E-8BF5B0A838FF}"/>
    <cellStyle name="style1525443147296" xfId="45323" xr:uid="{262DEBA7-C194-4DDB-89CA-5E50EE798FC8}"/>
    <cellStyle name="style1525443147406" xfId="45324" xr:uid="{4BFB8126-1DB9-4F4A-A708-0D8D41C367B6}"/>
    <cellStyle name="style1525443147499" xfId="45325" xr:uid="{C525B0BF-7488-47E4-AC8E-923AC9F5B02B}"/>
    <cellStyle name="style1525443147578" xfId="45326" xr:uid="{57C31A84-69E6-4480-B20F-30C4761203D1}"/>
    <cellStyle name="style1525443147656" xfId="45327" xr:uid="{939B7109-0162-4FE6-98AA-8CCAE4F8220F}"/>
    <cellStyle name="style1525443147734" xfId="45328" xr:uid="{AD5096BF-3A7D-4107-929F-C15411398E5F}"/>
    <cellStyle name="style1525443147828" xfId="45329" xr:uid="{E803019B-6F49-4AFC-B2E4-6403763C8E0F}"/>
    <cellStyle name="style1525443147906" xfId="45330" xr:uid="{2C59BF11-D53B-4A34-8311-95B32D721496}"/>
    <cellStyle name="style1525443148046" xfId="45331" xr:uid="{D9281A3E-F523-46DA-8DB1-0D900595C045}"/>
    <cellStyle name="style1525443148124" xfId="45332" xr:uid="{6C8B2018-CBA2-412B-83B2-B140AEA9E9E4}"/>
    <cellStyle name="style1525443148218" xfId="45333" xr:uid="{AFAA778B-1D35-4BC3-BAAB-4C8A6A0A55F9}"/>
    <cellStyle name="style1525443148296" xfId="45334" xr:uid="{9833B1CD-E469-4749-A167-D11A29DA2DCC}"/>
    <cellStyle name="style1525443192017" xfId="45335" xr:uid="{91F224C9-66A4-41A5-BC86-EAF69E14AD51}"/>
    <cellStyle name="style1525443192142" xfId="45336" xr:uid="{31BBCB4A-6863-470C-9AB9-2973C53C0DD8}"/>
    <cellStyle name="style1525443192267" xfId="45341" xr:uid="{412B59F2-2A2C-4335-A778-AACC3ADF6807}"/>
    <cellStyle name="style1525443192377" xfId="45342" xr:uid="{69D28D2F-0A7B-4F6C-BD54-527F7D955D25}"/>
    <cellStyle name="style1525443192596" xfId="45338" xr:uid="{80417CED-7DFB-4604-9340-241371F08E20}"/>
    <cellStyle name="style1525443192721" xfId="45339" xr:uid="{794B6B71-97EF-4952-A766-25462ED5A6FB}"/>
    <cellStyle name="style1525443192830" xfId="45337" xr:uid="{A1DA33E3-B805-4C11-B271-158C70B03E45}"/>
    <cellStyle name="style1525443192955" xfId="45340" xr:uid="{BCBCD32B-79A8-4612-AFFF-A59952710538}"/>
    <cellStyle name="style1525443193064" xfId="45343" xr:uid="{6F111886-2ABA-43B9-A7BC-CE6F963EFD15}"/>
    <cellStyle name="style1525443193158" xfId="45344" xr:uid="{FFD0FD2A-FFF4-4E3C-A729-2A7EA32770C3}"/>
    <cellStyle name="style1525443193268" xfId="45345" xr:uid="{EC5E5DCA-4A86-4E88-A04A-1A5D91348ED2}"/>
    <cellStyle name="style1525443193377" xfId="45346" xr:uid="{E8E80020-9C77-4264-9F65-8AA68D052378}"/>
    <cellStyle name="style1525443193486" xfId="45347" xr:uid="{9337C56B-6F8F-4A74-89C4-AD5EAC6FC9BE}"/>
    <cellStyle name="style1525443193596" xfId="45349" xr:uid="{E4E925C4-49CF-41CC-A9EC-9A1D3F1BA933}"/>
    <cellStyle name="style1525443193705" xfId="45351" xr:uid="{2C214DDD-CB15-4382-BAC0-509277E685D1}"/>
    <cellStyle name="style1525443193814" xfId="45348" xr:uid="{7CD2996C-7FDE-4C91-A1DC-B1EAC6269318}"/>
    <cellStyle name="style1525443193908" xfId="45350" xr:uid="{64BFD3A1-25D6-4BEC-B997-B2B05CDDC0AE}"/>
    <cellStyle name="style1525443194049" xfId="45352" xr:uid="{2F80AFB1-1558-4E6C-A75E-61024BE6FD20}"/>
    <cellStyle name="style1525443237636" xfId="45354" xr:uid="{E464FF79-FDCC-4B84-A364-91786A241A4A}"/>
    <cellStyle name="style1525443237745" xfId="45355" xr:uid="{0EF027B2-F8F2-44D7-919D-75403919DDB7}"/>
    <cellStyle name="style1525443237839" xfId="45353" xr:uid="{95F144D8-76AC-4785-9B48-3C76FDDD95EB}"/>
    <cellStyle name="style1525443237949" xfId="45356" xr:uid="{FBF96B49-830A-47D1-B77F-F954DE237A60}"/>
    <cellStyle name="style1525443238074" xfId="45357" xr:uid="{4DADA496-E2EB-45CA-A749-0AB8B56F1874}"/>
    <cellStyle name="style1525443238183" xfId="45358" xr:uid="{A1A82570-CD30-443A-87D9-CC2AC0BB50D8}"/>
    <cellStyle name="style1525443238293" xfId="45359" xr:uid="{C9C85F5A-F88F-4F27-96A8-35EF54A90490}"/>
    <cellStyle name="style1525443238402" xfId="45360" xr:uid="{8678AA0B-91A2-4A6C-BA20-414A78CF3732}"/>
    <cellStyle name="style1525443238496" xfId="45362" xr:uid="{9BDDCA3A-2341-4143-B22F-F723C6055DC1}"/>
    <cellStyle name="style1525443238590" xfId="45363" xr:uid="{4AC69989-2D96-4BE8-A64C-FF65B567846E}"/>
    <cellStyle name="style1525443238699" xfId="45365" xr:uid="{88C506D6-F5C5-4AFC-9336-94EE18DE7766}"/>
    <cellStyle name="style1525443238793" xfId="45366" xr:uid="{1D93183C-1CE1-43E3-9ED7-130C4FD8488A}"/>
    <cellStyle name="style1525443238886" xfId="45361" xr:uid="{19AE32A3-1CEA-417D-8BFD-B18BCD545101}"/>
    <cellStyle name="style1525443238996" xfId="45364" xr:uid="{3A88C634-423B-4EEE-905A-C976EBB29A2C}"/>
    <cellStyle name="style1525443239105" xfId="45367" xr:uid="{49E268B4-A87C-45A4-855B-3334C5827196}"/>
    <cellStyle name="style1525443239340" xfId="45369" xr:uid="{514B0480-F2BC-413D-AE8C-951926F50A3E}"/>
    <cellStyle name="style1525443239449" xfId="45370" xr:uid="{0B1B81BA-1CE3-467D-BA77-5CB68636BC36}"/>
    <cellStyle name="style1525443239558" xfId="45368" xr:uid="{FED835DD-2D80-436C-82A5-AD2C27172B1A}"/>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2720923047" xfId="45664" xr:uid="{A961DEF3-1621-4AFF-9736-9FEE2CB175D5}"/>
    <cellStyle name="style1542720923341" xfId="45667" xr:uid="{EE953D08-6503-4574-9096-B30F6162D1B6}"/>
    <cellStyle name="style1542720924037" xfId="45670" xr:uid="{7917BBF5-3831-4705-B138-51CD9A3BA4AF}"/>
    <cellStyle name="style1542720924155" xfId="45673" xr:uid="{18BE3AE7-22D2-4BBC-93FC-8E6AFB1C848B}"/>
    <cellStyle name="style1542720924300" xfId="45676" xr:uid="{4F4374BD-FF10-4365-A628-75C0A86B3327}"/>
    <cellStyle name="style1542720924694" xfId="45677" xr:uid="{AA2DBA83-0C33-46AF-B2EA-F7D2DEC35765}"/>
    <cellStyle name="style1542720925262" xfId="45683" xr:uid="{CBE02479-A5E2-4E17-B5FA-A0B61A464B92}"/>
    <cellStyle name="style1542720925413" xfId="45684" xr:uid="{778A8F49-D81B-4CFF-9538-3FB59E9B90BD}"/>
    <cellStyle name="style1542720925570" xfId="45682" xr:uid="{38F51C45-B300-472E-9C32-BEC3BD15B423}"/>
    <cellStyle name="style1542720925702" xfId="45685" xr:uid="{8FEC63D5-1C3C-483D-BA0C-A77A7E0D36A9}"/>
    <cellStyle name="style1542720925830" xfId="45686" xr:uid="{07FB294E-5A73-4DDD-92B8-4CB13E6AF0C6}"/>
    <cellStyle name="style1542720925970" xfId="45687" xr:uid="{5F3B3B56-7DD7-4C72-8A72-2E718ADA63C0}"/>
    <cellStyle name="style1542720926350" xfId="45688" xr:uid="{43EF7B84-D292-414E-B802-B68B75052957}"/>
    <cellStyle name="style1542720926485" xfId="45689" xr:uid="{89C1EA2E-7CD3-4D30-951A-DBCD9E4FEB43}"/>
    <cellStyle name="style1542720926617" xfId="45690" xr:uid="{AA741B31-1771-4D79-9165-3DE1D4531CCD}"/>
    <cellStyle name="style1542720926824" xfId="45709" xr:uid="{160AEA84-7368-42B0-AAF7-4A0F0C2B25D1}"/>
    <cellStyle name="style1542720926927" xfId="45710" xr:uid="{061D169F-E1BB-4318-9AA6-202A29317662}"/>
    <cellStyle name="style1542720931188" xfId="45665" xr:uid="{4725BB82-7052-4A4D-A4FA-A627C12BC933}"/>
    <cellStyle name="style1542720931423" xfId="45668" xr:uid="{9087412D-5576-4A93-BA76-759B43869A82}"/>
    <cellStyle name="style1542720932018" xfId="45671" xr:uid="{60D39ECE-B8A9-425B-B27D-9BD9064430F4}"/>
    <cellStyle name="style1542720932132" xfId="45674" xr:uid="{E8449955-5683-4914-B945-9095E1EF88E3}"/>
    <cellStyle name="style1542720932312" xfId="45678" xr:uid="{CCEA6D11-5965-4FE3-B7F5-6A3B9789775B}"/>
    <cellStyle name="style1542720932597" xfId="45680" xr:uid="{77F7A581-0429-4732-9819-C6F7B24E3EDA}"/>
    <cellStyle name="style1542720933023" xfId="45692" xr:uid="{07A70270-1EA1-4472-B1DB-192B2A87C1A6}"/>
    <cellStyle name="style1542720933148" xfId="45693" xr:uid="{6772D4AC-A258-4C50-A8E9-2CB01DC0EDAC}"/>
    <cellStyle name="style1542720933263" xfId="45691" xr:uid="{8084E97F-5B63-48CA-AB56-E34CBF92E231}"/>
    <cellStyle name="style1542720933377" xfId="45694" xr:uid="{052D78B1-882C-4333-864D-11457565F62C}"/>
    <cellStyle name="style1542720933490" xfId="45695" xr:uid="{4429EC45-075D-4734-8C7A-DEA82600CCEB}"/>
    <cellStyle name="style1542720933621" xfId="45696" xr:uid="{0A0AFCE1-082E-4CA3-8E9C-74221094F1C9}"/>
    <cellStyle name="style1542720933979" xfId="45697" xr:uid="{2EC4780D-8A36-4733-9B9D-6718172509B1}"/>
    <cellStyle name="style1542720934105" xfId="45698" xr:uid="{4CDEC12D-3BF4-4363-9240-BC37E19F868B}"/>
    <cellStyle name="style1542720934227" xfId="45699" xr:uid="{4A075A36-DC1E-4F88-98A6-7C78F258477B}"/>
    <cellStyle name="style1542720934439" xfId="45711" xr:uid="{6A230752-1FCB-4335-B9DE-85738CE4117A}"/>
    <cellStyle name="style1542720934552" xfId="45712" xr:uid="{48E0964A-3F40-4401-9441-013728C29C32}"/>
    <cellStyle name="style1542720938165" xfId="45666" xr:uid="{A1D63B87-9ECF-4B47-B828-4FC5C83BB521}"/>
    <cellStyle name="style1542720938399" xfId="45669" xr:uid="{2EE0BC9B-9D85-423A-9840-976F00E33D2B}"/>
    <cellStyle name="style1542720938974" xfId="45672" xr:uid="{DCA53B82-8F84-4CD2-BFF9-E612514256BC}"/>
    <cellStyle name="style1542720939091" xfId="45675" xr:uid="{B4679395-AB78-4822-933F-9FBBB61FD9C0}"/>
    <cellStyle name="style1542720939221" xfId="45679" xr:uid="{66ACD4F2-F5C3-4049-A5F9-0E755680776B}"/>
    <cellStyle name="style1542720939606" xfId="45681" xr:uid="{0B420353-2CB0-42A0-AE22-2A6FA9BED6BE}"/>
    <cellStyle name="style1542720940016" xfId="45701" xr:uid="{B0A26693-0714-484E-9825-F1621FB39646}"/>
    <cellStyle name="style1542720940149" xfId="45702" xr:uid="{F61746F6-560B-416F-A789-29180A9246A6}"/>
    <cellStyle name="style1542720940277" xfId="45700" xr:uid="{A3F4B65B-C084-4A83-962F-96C16A3D7384}"/>
    <cellStyle name="style1542720940396" xfId="45703" xr:uid="{0B8003A1-889C-4250-B3F6-FA98FF0A98C9}"/>
    <cellStyle name="style1542720940516" xfId="45704" xr:uid="{17FB6AF4-CD09-42E3-9C1B-B0956B5C0B33}"/>
    <cellStyle name="style1542720940645" xfId="45705" xr:uid="{8C203686-A824-4425-BD90-C674D5E8B3E2}"/>
    <cellStyle name="style1542720941015" xfId="45706" xr:uid="{A685380C-DAA9-4C79-A55E-0B967D197F7E}"/>
    <cellStyle name="style1542720941165" xfId="45707" xr:uid="{2AFAF8CF-F732-4CC3-BA80-E3079BD47B06}"/>
    <cellStyle name="style1542720941299" xfId="45708" xr:uid="{0711D06B-D5CC-414F-9F30-2B6EE11FC3DF}"/>
    <cellStyle name="style1542720941508" xfId="45713" xr:uid="{946D8E5B-E5DA-4981-924B-38376E3DA2C4}"/>
    <cellStyle name="style1542720941614" xfId="45714" xr:uid="{3DF032DB-0EE8-42BE-AAC2-6611741558F5}"/>
    <cellStyle name="style1542721613267" xfId="45446" xr:uid="{6DA66656-0724-4DC9-8764-A63055200473}"/>
    <cellStyle name="style1542721613440" xfId="45447" xr:uid="{0B6DB7B6-20B2-4B7E-8C42-47F3C69608AB}"/>
    <cellStyle name="style1542721613575" xfId="45452" xr:uid="{3B314109-B193-432E-9E06-2E692D6BB01A}"/>
    <cellStyle name="style1542721613712" xfId="45453" xr:uid="{D59584CC-D8AE-4A36-90E8-C6E3B6099AB3}"/>
    <cellStyle name="style1542721614014" xfId="45449" xr:uid="{93F6272C-1480-4829-8F7A-891FCA9200CA}"/>
    <cellStyle name="style1542721614162" xfId="45450" xr:uid="{A61875F0-B469-4B74-95FC-F45D524DE9EF}"/>
    <cellStyle name="style1542721614310" xfId="45448" xr:uid="{AC28BD3D-1E6D-4324-918B-981DA2142FDD}"/>
    <cellStyle name="style1542721614540" xfId="45451" xr:uid="{1A1CAA5B-7E02-4413-80C3-919B4FA5D476}"/>
    <cellStyle name="style1542721614760" xfId="45454" xr:uid="{37058BF3-500E-4E72-8D2A-C3890BB3FD57}"/>
    <cellStyle name="style1542721614890" xfId="45455" xr:uid="{72FC5DFD-4ABB-4519-9EE9-2723AD0993F2}"/>
    <cellStyle name="style1542721615037" xfId="45456" xr:uid="{F44AF682-4FBF-46A7-9A0A-A8BC73F87E5D}"/>
    <cellStyle name="style1542721615192" xfId="45457" xr:uid="{D79D1168-CF27-4A58-8290-E7DD34360BE8}"/>
    <cellStyle name="style1542721615355" xfId="45458" xr:uid="{871C9C8A-0BAE-4E4E-AA0A-5043FB0C9BF1}"/>
    <cellStyle name="style1542721615612" xfId="45464" xr:uid="{C83234B9-8C40-4D46-BA01-79316340245F}"/>
    <cellStyle name="style1542721615757" xfId="45459" xr:uid="{A812D08D-61FA-401E-AD2C-458F9A387424}"/>
    <cellStyle name="style1542721615894" xfId="45465" xr:uid="{A40639CD-5E7B-481D-B4E1-555114636B51}"/>
    <cellStyle name="style1542721616031" xfId="45470" xr:uid="{5FFBF89A-5E1D-4A46-B212-A5EA3172BA90}"/>
    <cellStyle name="style1542721616171" xfId="45471" xr:uid="{271EDA50-8FD8-4BB8-ADE3-5135AC01879F}"/>
    <cellStyle name="style1542721616308" xfId="45460" xr:uid="{F494D03E-BDA5-4CD6-9A48-0B4C61D2D5EE}"/>
    <cellStyle name="style1542721616443" xfId="45461" xr:uid="{8B0FB136-568F-48E3-ADD1-57D961A9BFEA}"/>
    <cellStyle name="style1542721616584" xfId="45462" xr:uid="{DB6E6698-A389-43C5-8F87-154BA9B57C67}"/>
    <cellStyle name="style1542721616716" xfId="45463" xr:uid="{2E884724-2747-420F-A967-0149C0E80516}"/>
    <cellStyle name="style1542721616851" xfId="45466" xr:uid="{CF8CA56E-96C0-43E0-B27E-6D5E33D210D7}"/>
    <cellStyle name="style1542721616987" xfId="45467" xr:uid="{646725F8-467E-47CE-9765-0CE942E314B8}"/>
    <cellStyle name="style1542721617130" xfId="45468" xr:uid="{AC83A631-99B2-4CE5-88F9-496358CE380E}"/>
    <cellStyle name="style1542721617269" xfId="45469" xr:uid="{28AB697A-3199-4BEC-BCBC-D96551BE0931}"/>
    <cellStyle name="style1542721617427" xfId="45472" xr:uid="{5C27543C-39F8-464B-834D-11E2CC3EBFBD}"/>
    <cellStyle name="style1542721617557" xfId="45473" xr:uid="{93FCD94D-6ED9-4150-9C81-B6DF0FC9B7EF}"/>
    <cellStyle name="style1542721617685" xfId="45474" xr:uid="{57BDEB15-D64D-4D58-9960-B4E4DA711049}"/>
    <cellStyle name="style1542721617825" xfId="45475" xr:uid="{DDF15FED-B1E7-4C18-A8E1-FCCBED3EF3B8}"/>
    <cellStyle name="style1542721620073" xfId="45476" xr:uid="{642A059F-F06D-4580-BBE5-27D2264A3897}"/>
    <cellStyle name="style1542721620199" xfId="45477" xr:uid="{A28F4911-D2FA-46FD-A270-4CCF7561B8B8}"/>
    <cellStyle name="style1542721620311" xfId="45482" xr:uid="{2F5FA827-CF6A-4390-ACF2-821E18F12A8B}"/>
    <cellStyle name="style1542721620459" xfId="45483" xr:uid="{75057BE7-106D-440A-ADEA-F1338607C6DC}"/>
    <cellStyle name="style1542721620763" xfId="45479" xr:uid="{45D518EE-1A59-4BA1-9084-6F0174A6612F}"/>
    <cellStyle name="style1542721620880" xfId="45480" xr:uid="{C38806BA-B68E-4DA4-A905-96269165666C}"/>
    <cellStyle name="style1542721621002" xfId="45478" xr:uid="{603ADF66-0AC5-49CB-B8E9-6D195570F160}"/>
    <cellStyle name="style1542721621126" xfId="45481" xr:uid="{3DB3D9A6-0CA2-4F74-A3C2-53BA3998BBD0}"/>
    <cellStyle name="style1542721621251" xfId="45484" xr:uid="{D54601F1-3765-4833-9545-82CF342C3ADD}"/>
    <cellStyle name="style1542721621368" xfId="45485" xr:uid="{7E3FC132-B55C-4666-AF50-66DFC642415C}"/>
    <cellStyle name="style1542721621486" xfId="45486" xr:uid="{B9FDADC1-08A8-455B-BCB1-98029F640CE5}"/>
    <cellStyle name="style1542721621618" xfId="45487" xr:uid="{45D0C1E1-05CF-4568-B8CD-8A8F79A291FF}"/>
    <cellStyle name="style1542721621729" xfId="45488" xr:uid="{52C13A0E-E659-4293-86F8-773C48A5FC01}"/>
    <cellStyle name="style1542721621851" xfId="45494" xr:uid="{25DA5646-A8E0-4C16-9B95-72F69C28DADA}"/>
    <cellStyle name="style1542721621970" xfId="45489" xr:uid="{EB55C9B0-A9C6-455C-AE11-FCD019714145}"/>
    <cellStyle name="style1542721622093" xfId="45495" xr:uid="{AE52010D-9D90-4158-AF26-B6676199829B}"/>
    <cellStyle name="style1542721622259" xfId="45499" xr:uid="{FC3857DA-A132-46A8-A529-45FB43F70A39}"/>
    <cellStyle name="style1542721622373" xfId="45500" xr:uid="{55BAE05F-D1E2-431F-A88B-D7D9F5B83ED3}"/>
    <cellStyle name="style1542721622487" xfId="45490" xr:uid="{22C4B093-0EAC-44A2-A443-0F3BB9678D98}"/>
    <cellStyle name="style1542721622600" xfId="45491" xr:uid="{8ED08687-66E6-4A9C-9469-8A6424581C34}"/>
    <cellStyle name="style1542721622770" xfId="45492" xr:uid="{F13D4D21-7D54-4281-B847-33123E531DBA}"/>
    <cellStyle name="style1542721622963" xfId="45493" xr:uid="{60DE58A2-81C9-4AE3-A5C1-A1D8CD497E14}"/>
    <cellStyle name="style1542721623081" xfId="44981" xr:uid="{E3A9E64D-889B-4057-AFDE-A0965F4FF75D}"/>
    <cellStyle name="style1542721623204" xfId="45496" xr:uid="{56C91047-37E9-492B-9AED-0F38006C78BC}"/>
    <cellStyle name="style1542721623319" xfId="45497" xr:uid="{0A1FA8A3-7450-4508-8A26-4C9825981011}"/>
    <cellStyle name="style1542721623434" xfId="45498" xr:uid="{F43171F0-D776-4E4E-A861-FB842191E493}"/>
    <cellStyle name="style1542721623624" xfId="44984" xr:uid="{128D566F-1390-4DCA-8DE5-C6D327417463}"/>
    <cellStyle name="style1542721626552" xfId="45501" xr:uid="{1D469F35-3561-4DC9-BFA1-17AAD1982015}"/>
    <cellStyle name="style1542721626683" xfId="45502" xr:uid="{0B3E2E36-ECE1-416B-A12B-47654EFB380B}"/>
    <cellStyle name="style1542721626802" xfId="45507" xr:uid="{E6F77B9E-11A0-4D19-90F5-25F26EA9D942}"/>
    <cellStyle name="style1542721626921" xfId="45508" xr:uid="{C3F69379-C91F-42A4-AA62-C5E6C93F3CC4}"/>
    <cellStyle name="style1542721627184" xfId="45504" xr:uid="{59CDB690-34A3-41E8-A004-7AC7E9AE4D6B}"/>
    <cellStyle name="style1542721627301" xfId="45505" xr:uid="{36C2EC0F-7AE4-4A86-A4FD-406FE87AEEC0}"/>
    <cellStyle name="style1542721627423" xfId="45503" xr:uid="{4C2FAE6E-513B-4863-945C-32266FCF496A}"/>
    <cellStyle name="style1542721627540" xfId="45506" xr:uid="{46FAF490-9BB9-455C-97D3-9C88EA57794C}"/>
    <cellStyle name="style1542721627662" xfId="45509" xr:uid="{8A9740C2-AF7F-4F87-8F6C-0F8624D97C9F}"/>
    <cellStyle name="style1542721627781" xfId="45510" xr:uid="{178678F2-243F-4C35-BB64-4704807E0592}"/>
    <cellStyle name="style1542721627898" xfId="45511" xr:uid="{296724EE-41BF-4795-876C-EB121629FFE2}"/>
    <cellStyle name="style1542721628021" xfId="45512" xr:uid="{5D157CB1-3D83-4306-B8FA-0AE82E604ABE}"/>
    <cellStyle name="style1542721628145" xfId="45513" xr:uid="{467AAE76-589A-47DB-A0DA-5453768E07A8}"/>
    <cellStyle name="style1542721628271" xfId="45519" xr:uid="{9DAD56F8-0782-4FCE-B135-101030F7C998}"/>
    <cellStyle name="style1542721628389" xfId="45514" xr:uid="{AFFC9508-1F62-4867-9B0D-69FB282C073A}"/>
    <cellStyle name="style1542721628532" xfId="45520" xr:uid="{7B4C741F-373C-49EC-ACA1-BEBEB07FF3EC}"/>
    <cellStyle name="style1542721628653" xfId="45525" xr:uid="{04843C19-AEF6-4240-8296-44D6FCA703C1}"/>
    <cellStyle name="style1542721628773" xfId="45526" xr:uid="{47062AA9-A749-4814-81FB-C3B1EBD7DB20}"/>
    <cellStyle name="style1542721628886" xfId="45515" xr:uid="{B5361AF6-CC6D-49DE-9D5B-E9FB3C4BA7A5}"/>
    <cellStyle name="style1542721629080" xfId="45516" xr:uid="{DD88AEE8-E673-481E-BD6F-95509DFD26AA}"/>
    <cellStyle name="style1542721629249" xfId="45517" xr:uid="{D5292048-13BF-44E9-A974-A4C103815BC8}"/>
    <cellStyle name="style1542721629363" xfId="45518" xr:uid="{8B5E2D60-261F-498E-8C16-AC21CE64EA60}"/>
    <cellStyle name="style1542721629498" xfId="45521" xr:uid="{35B5871F-1F6E-4A58-9FA2-6F04379AB268}"/>
    <cellStyle name="style1542721629627" xfId="45522" xr:uid="{1B037E6F-4F09-47DD-8616-E8BA4EF47ABC}"/>
    <cellStyle name="style1542721629742" xfId="45523" xr:uid="{97435A2B-3BFE-4FC9-A5C7-6A59F36A773B}"/>
    <cellStyle name="style1542721629862" xfId="45524" xr:uid="{AE937373-3308-4D4D-BB04-D8EEBBB76B12}"/>
    <cellStyle name="style1542721630111" xfId="45527" xr:uid="{68626318-4095-4FD5-AAE0-09C4469A7442}"/>
    <cellStyle name="style1542721630229" xfId="45528" xr:uid="{1481A5FB-6538-47FA-B6C4-A7EF66EF7A9F}"/>
    <cellStyle name="style1542721630352" xfId="45529" xr:uid="{E9F72CBD-BADD-4771-B904-80DC9C0084DA}"/>
    <cellStyle name="style1542721630468" xfId="45530" xr:uid="{18717848-0553-494F-AC16-AA64421A576E}"/>
    <cellStyle name="style1542721633619" xfId="45531" xr:uid="{19E573F5-1280-4CC3-A864-AFC62DE19465}"/>
    <cellStyle name="style1542721633755" xfId="45532" xr:uid="{3928ECD9-D6F1-4D5B-AED2-430B6E66F75C}"/>
    <cellStyle name="style1542721633868" xfId="45537" xr:uid="{D0A25B77-3A54-412F-89C8-FF2110857162}"/>
    <cellStyle name="style1542721633984" xfId="45538" xr:uid="{058D25EF-E5A7-48C2-A2EF-79153718CE77}"/>
    <cellStyle name="style1542721634230" xfId="45534" xr:uid="{0DDCB0B7-528E-4EC8-B516-31E8C52D26B8}"/>
    <cellStyle name="style1542721634342" xfId="45535" xr:uid="{38325497-4AAA-4BE7-AFDA-609E139AA68C}"/>
    <cellStyle name="style1542721634467" xfId="45533" xr:uid="{C0FA5DA2-E2C6-428D-91EA-5E2D9726B54F}"/>
    <cellStyle name="style1542721634582" xfId="45536" xr:uid="{314839EB-C802-4562-8D1D-B37B5856406F}"/>
    <cellStyle name="style1542721634728" xfId="45539" xr:uid="{19263E29-4740-4340-AC50-0C801DDB94D7}"/>
    <cellStyle name="style1542721634851" xfId="45540" xr:uid="{22833BD1-481E-4746-B648-1B408A0882B2}"/>
    <cellStyle name="style1542721634971" xfId="45541" xr:uid="{D28853E5-08DB-45E2-87E7-7FDC1A2D505C}"/>
    <cellStyle name="style1542721635108" xfId="45542" xr:uid="{CF529A07-0F28-46DF-B2B0-5D09C91CD8C9}"/>
    <cellStyle name="style1542721635317" xfId="45543" xr:uid="{BDB0B478-8B81-4F6F-BE6B-8B43504DC9A3}"/>
    <cellStyle name="style1542721635461" xfId="45549" xr:uid="{0B773AFF-8767-4C7B-926E-2BEB4C995489}"/>
    <cellStyle name="style1542721635574" xfId="45544" xr:uid="{4495FC89-DBF5-42C3-9BF6-52D6E82FBF47}"/>
    <cellStyle name="style1542721635690" xfId="45550" xr:uid="{3484CA79-9187-4A5A-A180-92E7F8B0E854}"/>
    <cellStyle name="style1542721635809" xfId="45555" xr:uid="{897E6D4B-B580-493A-AA9D-2904E0EA1602}"/>
    <cellStyle name="style1542721635921" xfId="45556" xr:uid="{036D217A-9563-465D-BB9B-CD3869625E87}"/>
    <cellStyle name="style1542721636036" xfId="45545" xr:uid="{810CC601-C9E4-4D5B-B180-806325874372}"/>
    <cellStyle name="style1542721636155" xfId="45546" xr:uid="{12BE8099-9DB3-4A98-B451-EBCDAA5233BD}"/>
    <cellStyle name="style1542721636267" xfId="45547" xr:uid="{09AA15A9-79BD-4D92-A4C6-E592FF0A19C4}"/>
    <cellStyle name="style1542721636387" xfId="45548" xr:uid="{93AC14C2-8E2C-4770-A891-BA6FD5EBABA6}"/>
    <cellStyle name="style1542721636515" xfId="45551" xr:uid="{25DEFF11-9924-41FE-9B09-91DC9581E2CB}"/>
    <cellStyle name="style1542721636633" xfId="45552" xr:uid="{978360BC-FDA2-4707-A39D-13A413F91FA0}"/>
    <cellStyle name="style1542721636747" xfId="45553" xr:uid="{1428B5E1-DA86-4445-ABDB-DCFD5C5FA5F0}"/>
    <cellStyle name="style1542721636864" xfId="45554" xr:uid="{744C5260-BB5D-48CE-B117-D6418623FCF4}"/>
    <cellStyle name="style1542721636996" xfId="45557" xr:uid="{EF9F717F-A001-4EE8-832B-B043F28CDE31}"/>
    <cellStyle name="style1542721637113" xfId="45558" xr:uid="{D92F1477-E457-4F13-9213-8D91C8EF127B}"/>
    <cellStyle name="style1542721637224" xfId="45559" xr:uid="{12F8D6B4-0189-47D9-84A2-71FF1BDF5C3B}"/>
    <cellStyle name="style1542721637345" xfId="45560" xr:uid="{53267895-9500-49C8-9C09-11F9F7862B02}"/>
    <cellStyle name="style1542721640190" xfId="45561" xr:uid="{77CAC020-DE93-4BB0-A719-7B6276A48B98}"/>
    <cellStyle name="style1542721640314" xfId="45562" xr:uid="{C618DB28-E2C9-4668-A42D-CA1D4FCFA902}"/>
    <cellStyle name="style1542721640445" xfId="45567" xr:uid="{2FE45358-FEB6-46D9-B0AB-29E21C8EE94E}"/>
    <cellStyle name="style1542721640574" xfId="45568" xr:uid="{88ADCC7B-2D50-4226-A9AA-1BC6FB2B609D}"/>
    <cellStyle name="style1542721640815" xfId="45564" xr:uid="{D61EBA09-C121-4B96-8884-F21126C1748B}"/>
    <cellStyle name="style1542721640928" xfId="45565" xr:uid="{F267B1FE-8BFA-4F24-926A-13079359F5DD}"/>
    <cellStyle name="style1542721641044" xfId="45563" xr:uid="{B7691DFD-B5E5-4A8F-8672-6FD9A2B18751}"/>
    <cellStyle name="style1542721641173" xfId="45566" xr:uid="{8427F319-6E24-4828-9394-499A52292E6D}"/>
    <cellStyle name="style1542721641328" xfId="45569" xr:uid="{7CC9C25D-7FB4-4F43-A349-EA922AE697EA}"/>
    <cellStyle name="style1542721641447" xfId="45570" xr:uid="{4EB9A979-7046-44F1-9FA9-84A93D43B64B}"/>
    <cellStyle name="style1542721641580" xfId="45571" xr:uid="{E8C75D0C-4CAD-42F9-8D51-66C5F0E140BD}"/>
    <cellStyle name="style1542721641719" xfId="45572" xr:uid="{869C89D0-C61B-4C0A-A81D-1A7E484A9BBC}"/>
    <cellStyle name="style1542721641938" xfId="45573" xr:uid="{6FCF4606-BDF9-46C4-BB00-10E8CAAE374B}"/>
    <cellStyle name="style1542721642086" xfId="45579" xr:uid="{E0CE2F9F-05A6-438C-A001-EDA62BE31496}"/>
    <cellStyle name="style1542721642208" xfId="45574" xr:uid="{BDBAD537-9E1D-43E3-B36E-BA172E75BFBD}"/>
    <cellStyle name="style1542721642326" xfId="45580" xr:uid="{97D7FD43-3FC7-426A-841E-100BA9C7045B}"/>
    <cellStyle name="style1542721642445" xfId="45585" xr:uid="{37263F70-201D-47A7-B56E-53EF565408BE}"/>
    <cellStyle name="style1542721642573" xfId="45599" xr:uid="{55CB87E4-6C4C-4C1F-9E19-1B7D6ECD4034}"/>
    <cellStyle name="style1542721642688" xfId="45586" xr:uid="{4FE6FA52-38AC-4E5A-9752-18C70DF2EF42}"/>
    <cellStyle name="style1542721642791" xfId="45575" xr:uid="{A1CE5544-589D-4CE2-B8A3-6D79319E717D}"/>
    <cellStyle name="style1542721642909" xfId="45576" xr:uid="{8FA0AADF-51C9-450D-AF9F-9074E49BA7C8}"/>
    <cellStyle name="style1542721643032" xfId="45577" xr:uid="{E0B98DF1-CCBB-4611-A3D6-282F04462E05}"/>
    <cellStyle name="style1542721643173" xfId="45578" xr:uid="{275BD465-6727-4A14-90DB-8142F1C5F957}"/>
    <cellStyle name="style1542721643297" xfId="45581" xr:uid="{FCD72D51-EC19-4170-B669-C5042828D286}"/>
    <cellStyle name="style1542721643419" xfId="45582" xr:uid="{83DAF462-7E9C-4D6A-B7FC-0CD52459E679}"/>
    <cellStyle name="style1542721643536" xfId="45583" xr:uid="{274AF270-062F-44BB-AE21-F9E1C854D45F}"/>
    <cellStyle name="style1542721643660" xfId="45584" xr:uid="{7D77783A-B520-4483-BFD6-C9BC44B4F8B4}"/>
    <cellStyle name="style1542721643862" xfId="45587" xr:uid="{748D7F7F-253F-49E6-8D5F-A36F79D7A4A7}"/>
    <cellStyle name="style1542721643980" xfId="45588" xr:uid="{7EE8DAF1-ED50-4916-845F-A5B808AB8DF7}"/>
    <cellStyle name="style1542721644103" xfId="45589" xr:uid="{FCEEAE73-4347-4337-96BD-1028253973F9}"/>
    <cellStyle name="style1542721644226" xfId="45590" xr:uid="{85B8291E-99D7-4D49-AFBD-59F6126F42F5}"/>
    <cellStyle name="style1542721644387" xfId="45591" xr:uid="{9D119F36-F3A6-47D3-A70C-0F3B4E7D2486}"/>
    <cellStyle name="style1542721644504" xfId="45592" xr:uid="{A12FAA7C-9165-47D1-8A29-D0FD9C65F2F1}"/>
    <cellStyle name="style1542721644610" xfId="45593" xr:uid="{46F7E7F3-450F-41A3-AC2F-C62862628399}"/>
    <cellStyle name="style1542721644712" xfId="45594" xr:uid="{45BE9716-6AD4-45D8-B5A2-4EB5FBA57661}"/>
    <cellStyle name="style1542721644819" xfId="45595" xr:uid="{0F807579-E478-496B-B18A-08979BCB6803}"/>
    <cellStyle name="style1542721644925" xfId="45596" xr:uid="{042E226D-C4B0-402F-A69E-AA1C4217DFC7}"/>
    <cellStyle name="style1542721645031" xfId="45597" xr:uid="{3B6A8514-5F73-430F-9474-867DA4A7C2F7}"/>
    <cellStyle name="style1542721645145" xfId="45598" xr:uid="{F15CFB97-BDD5-49EB-A760-FFEC42B3E6DF}"/>
    <cellStyle name="style1542721645325" xfId="45600" xr:uid="{1FBE3B71-FE00-4E12-9C94-C827E41C28FF}"/>
    <cellStyle name="style1542721645433" xfId="45601" xr:uid="{1779CACB-69C7-4978-8FBE-89FAB30B46BA}"/>
    <cellStyle name="style1542721645539" xfId="45602" xr:uid="{8972A129-D501-4B91-9090-5A122CAD105A}"/>
    <cellStyle name="style1542721645649" xfId="45603" xr:uid="{0D85776D-953C-4A8C-A723-2064FD53D022}"/>
    <cellStyle name="style1542721649052" xfId="45604" xr:uid="{45DCCDCE-B5CA-4627-975C-0F87D791EB1D}"/>
    <cellStyle name="style1542721649178" xfId="45605" xr:uid="{9B598DE4-4409-4999-80AA-5639D6089279}"/>
    <cellStyle name="style1542721649294" xfId="45610" xr:uid="{F925BBE9-FAF6-4BEA-88D3-03EA429C0776}"/>
    <cellStyle name="style1542721649410" xfId="45611" xr:uid="{63D3EA0D-4A56-4BC4-A114-AE8C40332019}"/>
    <cellStyle name="style1542721649645" xfId="45607" xr:uid="{4F81C32F-88C4-4B15-B86E-E5EEF9B57F2F}"/>
    <cellStyle name="style1542721649761" xfId="45608" xr:uid="{9444E916-2A03-4D19-AF5B-2DC50F4531BA}"/>
    <cellStyle name="style1542721649874" xfId="45606" xr:uid="{ABDDFC36-8798-4EB1-A5B6-E74048123AB9}"/>
    <cellStyle name="style1542721649989" xfId="45609" xr:uid="{51D5F03B-B6DB-4026-9366-70D271C6A693}"/>
    <cellStyle name="style1542721650138" xfId="45612" xr:uid="{43D0915F-1807-439F-9B2A-1E12A7C75296}"/>
    <cellStyle name="style1542721650251" xfId="45613" xr:uid="{EA36DA9B-CE86-4C2F-A5C1-7462E43BBBCB}"/>
    <cellStyle name="style1542721650363" xfId="45614" xr:uid="{4722C355-7988-40DD-9754-7A748164FF6A}"/>
    <cellStyle name="style1542721650481" xfId="45615" xr:uid="{0D066D12-2597-4C39-8CDE-E1C540CC4908}"/>
    <cellStyle name="style1542721650626" xfId="45616" xr:uid="{5AB9FBAD-72C7-48FE-98CE-221336583ED6}"/>
    <cellStyle name="style1542721650844" xfId="45622" xr:uid="{32301E8D-686C-4AA3-BAC4-C1E093F90F23}"/>
    <cellStyle name="style1542721650956" xfId="45617" xr:uid="{189171CB-96A9-45AB-BDE4-56228EE074B5}"/>
    <cellStyle name="style1542721651078" xfId="45623" xr:uid="{C7A514C3-8503-4072-B8C5-2C9296FC9624}"/>
    <cellStyle name="style1542721651190" xfId="45628" xr:uid="{7F8C8698-278C-4DC0-AEB6-A9338A83C49C}"/>
    <cellStyle name="style1542721651302" xfId="45629" xr:uid="{19DC2CDE-669D-4F7D-856F-39DFA220D47B}"/>
    <cellStyle name="style1542721651415" xfId="45618" xr:uid="{66BB3DE3-D58B-44DE-B62C-E5C8797E9A7E}"/>
    <cellStyle name="style1542721651529" xfId="45619" xr:uid="{622CF432-FF8A-4BE4-A5DC-0AB69BC07160}"/>
    <cellStyle name="style1542721651645" xfId="45620" xr:uid="{1EB77F79-887F-4A48-8EC9-DAF17B55DD6F}"/>
    <cellStyle name="style1542721651764" xfId="45621" xr:uid="{F31F1F27-ED33-4F78-ACD2-A9360E4EFFD6}"/>
    <cellStyle name="style1542721651879" xfId="45624" xr:uid="{E028D0CB-754F-4396-A51F-0431AEF43E71}"/>
    <cellStyle name="style1542721651995" xfId="45625" xr:uid="{CD8B1FFF-A6F8-4FED-A3CD-17C6FAA6ACE4}"/>
    <cellStyle name="style1542721652114" xfId="45626" xr:uid="{24881AD0-A73C-4712-84E7-C965FEDE6B3E}"/>
    <cellStyle name="style1542721652242" xfId="45627" xr:uid="{D671460D-7318-4C67-A52D-2227AAF6EE47}"/>
    <cellStyle name="style1542721652373" xfId="45630" xr:uid="{14DA2E8F-D573-4D3A-B7E5-EE5366AA3E2C}"/>
    <cellStyle name="style1542721652482" xfId="45631" xr:uid="{C4522D20-24DB-4A4A-8E1E-DE9897E4C909}"/>
    <cellStyle name="style1542721652594" xfId="45632" xr:uid="{247776F0-C237-4E80-BAB9-6F83E52FF27A}"/>
    <cellStyle name="style1542721652706" xfId="45633" xr:uid="{2E3CDB64-1695-4414-8075-02CE6B28CA2B}"/>
    <cellStyle name="style1542721652844" xfId="45634" xr:uid="{E4C03959-83E1-42EC-AD0D-73BD724E5DE6}"/>
    <cellStyle name="style1542721652945" xfId="45635" xr:uid="{AC8C1729-38FB-4557-9F42-348E450F02F3}"/>
    <cellStyle name="style1542721653056" xfId="45636" xr:uid="{FE8F79B3-0BBC-498F-B4F8-A249D422A19E}"/>
    <cellStyle name="style1542721653164" xfId="45637" xr:uid="{077B83FE-2AC4-4B80-89C3-D67B50DED1F7}"/>
    <cellStyle name="style1542721653273" xfId="45638" xr:uid="{0387720A-15AA-4EF5-92F5-F1544780E497}"/>
    <cellStyle name="style1542721653381" xfId="45639" xr:uid="{8F74F2D6-B714-488F-86CB-B233FFA07E32}"/>
    <cellStyle name="style1542721653478" xfId="45640" xr:uid="{15A6C0F5-1543-4466-9C0E-BAA65E173AFE}"/>
    <cellStyle name="style1542721653598" xfId="45641" xr:uid="{17CB1161-DC67-4957-92FA-C171C1958BEF}"/>
    <cellStyle name="style1542721653721" xfId="45642" xr:uid="{E8E90E24-AF9D-4F98-AAD0-0456FB16C957}"/>
    <cellStyle name="style1542721653834" xfId="45643" xr:uid="{B122628B-080E-44A0-A587-E14F01F66FCC}"/>
    <cellStyle name="style1542721653936" xfId="45644" xr:uid="{D21B897F-E145-433A-B5C0-A202F86DD7D0}"/>
    <cellStyle name="style1542721654045" xfId="45645" xr:uid="{B06B9F16-BE57-43DC-8E3B-0914D1643ADE}"/>
    <cellStyle name="style1542721656760" xfId="45647" xr:uid="{CB4A75C1-06BC-4625-91C8-F6CC56AD8B19}"/>
    <cellStyle name="style1542721656894" xfId="45648" xr:uid="{48BCFEDC-9FD7-44ED-A470-BB63C455E7DF}"/>
    <cellStyle name="style1542721657026" xfId="45646" xr:uid="{1AB18D93-4BA8-4B71-B3E5-EA020DC5020A}"/>
    <cellStyle name="style1542721657195" xfId="45649" xr:uid="{9DD74961-A8A3-4B3C-8CAE-94F6A1A97A25}"/>
    <cellStyle name="style1542721657340" xfId="45650" xr:uid="{D1A54D08-B790-40BC-8B58-E4CC77E0DC8E}"/>
    <cellStyle name="style1542721657468" xfId="45651" xr:uid="{AB2A15B1-1248-4988-AF8D-C5EC2FE165A1}"/>
    <cellStyle name="style1542721657603" xfId="45652" xr:uid="{CA2514A6-4628-4342-906B-B47BA84DEA57}"/>
    <cellStyle name="style1542721657731" xfId="45653" xr:uid="{B4471093-8304-41B9-BE90-88588A825B11}"/>
    <cellStyle name="style1542721657846" xfId="45655" xr:uid="{70DFC984-D4A1-4480-AC90-A920E2FD9320}"/>
    <cellStyle name="style1542721657957" xfId="45656" xr:uid="{3A10B54B-658A-44D2-BF37-3A157D8F21BD}"/>
    <cellStyle name="style1542721658077" xfId="45658" xr:uid="{4FDF257E-FA15-426E-96FA-9B716F2C20A9}"/>
    <cellStyle name="style1542721658191" xfId="45659" xr:uid="{24A1650E-5AD6-4B4E-9322-AE43793EEDC3}"/>
    <cellStyle name="style1542721658304" xfId="45654" xr:uid="{80FB8CD8-CF91-4FA7-BB73-A2289789326F}"/>
    <cellStyle name="style1542721658441" xfId="45657" xr:uid="{25AA0667-EB5F-4B5B-A17E-5F0E789EE982}"/>
    <cellStyle name="style1542721658590" xfId="45660" xr:uid="{FB55A229-9D26-41B1-AD29-CB6FFD5ABAA0}"/>
    <cellStyle name="style1542721658843" xfId="45662" xr:uid="{6BD12677-4F36-4DDF-83AC-EA648686228B}"/>
    <cellStyle name="style1542721658979" xfId="45663" xr:uid="{F28119C6-0DB1-4119-8734-8BECBFC149A7}"/>
    <cellStyle name="style1542721659215" xfId="45661" xr:uid="{DF114355-8A5B-4091-802E-BC1079E28D1C}"/>
    <cellStyle name="style1542728752582" xfId="45126" xr:uid="{007F9E40-F1CB-4BE0-8720-3EAFFD963F6E}"/>
    <cellStyle name="style1542728752836" xfId="45129" xr:uid="{9D4048C6-1B78-493D-96CD-999610D72A54}"/>
    <cellStyle name="style1542728753715" xfId="45132" xr:uid="{0841CE00-7493-46A0-BCEA-971EE40BC77E}"/>
    <cellStyle name="style1542728753864" xfId="45135" xr:uid="{C4D061AC-0B75-4C03-AD61-9F01FC3FD660}"/>
    <cellStyle name="style1542728754069" xfId="45140" xr:uid="{5D3EFCD6-3C4B-4DBD-8C0A-6DFE6E173ECD}"/>
    <cellStyle name="style1542728754424" xfId="45143" xr:uid="{0962785E-A6F5-472F-9498-2D55582B4516}"/>
    <cellStyle name="style1542728755022" xfId="45163" xr:uid="{E100E740-8EF6-4A2D-97C7-1A4426F3057E}"/>
    <cellStyle name="style1542728755172" xfId="45164" xr:uid="{54C4A76B-32A9-465A-A200-B0D6490B4A41}"/>
    <cellStyle name="style1542728755339" xfId="45162" xr:uid="{3B78D1E0-D4DA-48CC-B4D9-75C74CA680D0}"/>
    <cellStyle name="style1542728755508" xfId="45165" xr:uid="{6180E321-1B13-478E-B5BE-F2FEED9EFE8D}"/>
    <cellStyle name="style1542728755659" xfId="45166" xr:uid="{B623DAEC-58D3-403E-9CDC-A7EC93FE6A66}"/>
    <cellStyle name="style1542728755882" xfId="45167" xr:uid="{16E8E180-63AF-48B1-AE2C-AAA8EDB8AB2B}"/>
    <cellStyle name="style1542728756409" xfId="45168" xr:uid="{74068AA6-5E77-4C20-8F99-D0D19685C115}"/>
    <cellStyle name="style1542728756617" xfId="45169" xr:uid="{486BD927-1D21-4CE9-8D31-00AA2C2F50B3}"/>
    <cellStyle name="style1542728756811" xfId="45170" xr:uid="{6F559949-FF99-4A13-B317-AC834B521D52}"/>
    <cellStyle name="style1542728757067" xfId="45175" xr:uid="{9BE6F315-791D-4CBD-BD91-7FB2A97C2D91}"/>
    <cellStyle name="style1542728757219" xfId="45176" xr:uid="{9586408B-2FC9-4E54-872E-C4C77FF36E28}"/>
    <cellStyle name="style1542728761329" xfId="45127" xr:uid="{6803BA32-51FE-4807-8BC8-F351C0D3193D}"/>
    <cellStyle name="style1542728761575" xfId="45130" xr:uid="{079CAE51-2172-45E2-A7A0-0A3443CC67EB}"/>
    <cellStyle name="style1542728762060" xfId="45133" xr:uid="{473DCD79-1017-463D-8F47-358941CDA0F6}"/>
    <cellStyle name="style1542728762155" xfId="45136" xr:uid="{FFE4858C-991A-4841-B9D8-40967E31FCE7}"/>
    <cellStyle name="style1542728762300" xfId="45139" xr:uid="{1B008D1E-8400-45E2-A81A-641A1146C24F}"/>
    <cellStyle name="style1542728762536" xfId="45142" xr:uid="{01452DAE-EA4E-4E15-8FB4-325CF83775AF}"/>
    <cellStyle name="style1542728762911" xfId="45154" xr:uid="{E1C29479-120B-4C7B-821D-3F2FDE127449}"/>
    <cellStyle name="style1542728763025" xfId="45155" xr:uid="{068FA78C-E9F5-476E-A381-75AAFABC89D7}"/>
    <cellStyle name="style1542728763142" xfId="45153" xr:uid="{DD60ED0C-1617-4098-934C-4C53002C8741}"/>
    <cellStyle name="style1542728763259" xfId="45156" xr:uid="{8C7CD5B0-4102-4C6C-8F74-3F2F2439A0BD}"/>
    <cellStyle name="style1542728763372" xfId="45157" xr:uid="{1E568B17-8CB6-4D11-ADCF-13668CA7968F}"/>
    <cellStyle name="style1542728763499" xfId="45158" xr:uid="{2436D7C3-389A-4617-8960-9268DD48ED70}"/>
    <cellStyle name="style1542728763824" xfId="45159" xr:uid="{70EC53BB-25BD-4C4B-8CB0-D2A9F2316F84}"/>
    <cellStyle name="style1542728763935" xfId="45160" xr:uid="{218AC35C-A775-41D0-A642-B3AE35E11F4C}"/>
    <cellStyle name="style1542728764057" xfId="45161" xr:uid="{6472B53E-4872-4161-B59D-E82A4AF674DD}"/>
    <cellStyle name="style1542728764218" xfId="45173" xr:uid="{EBBCC581-D46D-4A56-98CE-AA02058327B2}"/>
    <cellStyle name="style1542728764316" xfId="45174" xr:uid="{195A869F-93D9-4FE3-95B5-7E3C93FC7CA4}"/>
    <cellStyle name="style1542728766959" xfId="45128" xr:uid="{C5310727-AADD-4D35-82B6-55C53330B120}"/>
    <cellStyle name="style1542728767189" xfId="45131" xr:uid="{E628A4C3-44C8-4867-9B86-9BC8359D2AB0}"/>
    <cellStyle name="style1542728767659" xfId="45134" xr:uid="{DED096EA-E895-412E-8BC5-E3675763FD17}"/>
    <cellStyle name="style1542728767754" xfId="45137" xr:uid="{26CB798A-A593-4958-BB32-7DBADAC38769}"/>
    <cellStyle name="style1542728767861" xfId="45138" xr:uid="{80B710D2-28B5-4B34-BE24-224B325F9F6A}"/>
    <cellStyle name="style1542728768074" xfId="45141" xr:uid="{12DD3287-2DDD-463D-8629-921F6BDEDBE1}"/>
    <cellStyle name="style1542728768450" xfId="45145" xr:uid="{AC46991E-148A-402B-92C9-E55CBFA6E227}"/>
    <cellStyle name="style1542728768563" xfId="45146" xr:uid="{2287F9EA-2433-46AB-8FA1-F67FBDC55D7F}"/>
    <cellStyle name="style1542728768695" xfId="45144" xr:uid="{D94AD31C-933A-4516-9EF0-1AC366495715}"/>
    <cellStyle name="style1542728768803" xfId="45147" xr:uid="{A3A35233-250F-4C54-9403-05E70B8C9366}"/>
    <cellStyle name="style1542728768915" xfId="45148" xr:uid="{E53642C3-0CB8-4242-BC9F-7C6817F7BFC4}"/>
    <cellStyle name="style1542728769026" xfId="45149" xr:uid="{AB2B5CD3-8AC1-4189-86C9-73E76F6A1FE3}"/>
    <cellStyle name="style1542728769391" xfId="45150" xr:uid="{657E8C7C-84BF-4C7E-A410-19554E1F544F}"/>
    <cellStyle name="style1542728769511" xfId="45151" xr:uid="{2DE3B418-FFCF-451D-AC6B-1B4C7A00802A}"/>
    <cellStyle name="style1542728769627" xfId="45152" xr:uid="{29D8DD9A-A276-4C9D-BED2-480D35AAF1E4}"/>
    <cellStyle name="style1542728769795" xfId="45171" xr:uid="{D50155D7-42BA-4326-B7B6-53A67D7FE24F}"/>
    <cellStyle name="style1542728769904" xfId="45172" xr:uid="{21DD1477-947D-4C44-906F-9FBA9D0C4462}"/>
    <cellStyle name="style1542729359587" xfId="44927" xr:uid="{8183313A-CFC5-4F74-B2A7-81973140E113}"/>
    <cellStyle name="style1542729359725" xfId="44928" xr:uid="{569C1043-C000-4D67-ABB8-52831FC944B8}"/>
    <cellStyle name="style1542729359844" xfId="44933" xr:uid="{C11DDCC3-FFD7-4C52-BE4F-EAE7EA713126}"/>
    <cellStyle name="style1542729359967" xfId="44934" xr:uid="{E755EDF7-C04A-4827-A649-CBEFE5F66D59}"/>
    <cellStyle name="style1542729360267" xfId="44930" xr:uid="{5E3A287D-E043-44CF-8A40-020782D9EA7B}"/>
    <cellStyle name="style1542729360384" xfId="44931" xr:uid="{AF0A2937-2E28-4EDC-B010-14A4F797F9FE}"/>
    <cellStyle name="style1542729360507" xfId="44929" xr:uid="{5EE559FD-82A0-452A-8319-2818E7D7BDD2}"/>
    <cellStyle name="style1542729360641" xfId="44932" xr:uid="{D1E99A5F-6627-4E37-813F-91D25589E9D3}"/>
    <cellStyle name="style1542729360806" xfId="44935" xr:uid="{4E8B00D9-8815-4BA5-A959-1C9234EB631D}"/>
    <cellStyle name="style1542729360928" xfId="44936" xr:uid="{5F4D1C1E-0C4B-4471-BC84-BF5FEA5DB5DB}"/>
    <cellStyle name="style1542729361048" xfId="44937" xr:uid="{E5A73ED1-6CBA-486E-B320-9118BB370108}"/>
    <cellStyle name="style1542729361174" xfId="44938" xr:uid="{128ED18E-E836-4906-9246-E52F07F3D008}"/>
    <cellStyle name="style1542729361294" xfId="44939" xr:uid="{97753380-3A97-4DDA-B7A7-E208F12FD357}"/>
    <cellStyle name="style1542729361441" xfId="44945" xr:uid="{F1EA0E7C-EABA-4DCF-B847-A0423034942F}"/>
    <cellStyle name="style1542729361565" xfId="44940" xr:uid="{297A53C4-367A-49F0-955B-2942E2A38F87}"/>
    <cellStyle name="style1542729361687" xfId="44946" xr:uid="{393F5E51-DAB0-486F-8C0B-C62A45263BF9}"/>
    <cellStyle name="style1542729361812" xfId="44951" xr:uid="{97CE45B3-66DF-408C-8DFB-591D6C28D351}"/>
    <cellStyle name="style1542729361929" xfId="44952" xr:uid="{A2AF9AED-AB99-4C98-9F85-D38DC6C8551E}"/>
    <cellStyle name="style1542729362048" xfId="44941" xr:uid="{3A9B1193-EA5F-4559-B555-6EC257D91DFD}"/>
    <cellStyle name="style1542729362168" xfId="44942" xr:uid="{8C989578-8124-4EF6-98B6-DF342C19A43C}"/>
    <cellStyle name="style1542729362288" xfId="44943" xr:uid="{0EC6115D-F180-43C5-BCAF-720D49AA7D84}"/>
    <cellStyle name="style1542729362409" xfId="44944" xr:uid="{F5EC2F82-C31D-4333-9F73-06AA24349AF3}"/>
    <cellStyle name="style1542729362533" xfId="44947" xr:uid="{BDB65685-B3B4-468C-90ED-FD7843294864}"/>
    <cellStyle name="style1542729362651" xfId="44948" xr:uid="{3E831C7C-3319-408B-88C8-182F10757AF9}"/>
    <cellStyle name="style1542729362777" xfId="44949" xr:uid="{64B58CA0-D456-48EB-9D89-882873A48D64}"/>
    <cellStyle name="style1542729362896" xfId="44950" xr:uid="{9B685444-D3A9-4030-AFC0-AF405F9CF1CC}"/>
    <cellStyle name="style1542729363043" xfId="44953" xr:uid="{E0B67A83-D812-4EC7-93D3-3E85C2785D1A}"/>
    <cellStyle name="style1542729363161" xfId="44954" xr:uid="{464C38BE-DDBF-477B-81DA-82DC8CF125D5}"/>
    <cellStyle name="style1542729363286" xfId="44955" xr:uid="{4FEF1A20-7AD4-4E83-B0D3-E45E9C8FFB54}"/>
    <cellStyle name="style1542729363406" xfId="44956" xr:uid="{71173C92-5679-42D3-A495-5D66CA637A12}"/>
    <cellStyle name="style1542729365487" xfId="44957" xr:uid="{C4B4EC2C-7823-4891-9385-4CD0AD6D2E29}"/>
    <cellStyle name="style1542729365599" xfId="44958" xr:uid="{053756F2-8348-4C49-B503-4BBCC96E9C59}"/>
    <cellStyle name="style1542729365703" xfId="44963" xr:uid="{35862099-0291-4855-ABA9-F03C25D7AF6D}"/>
    <cellStyle name="style1542729365808" xfId="44964" xr:uid="{C3A4BB3A-E2AA-4D64-BAF6-AD108DD06207}"/>
    <cellStyle name="style1542729366016" xfId="44960" xr:uid="{FBFB5DD0-A05C-4630-8685-354173C48FF2}"/>
    <cellStyle name="style1542729366120" xfId="44961" xr:uid="{CE65412D-A699-4833-9335-F642E8EC5664}"/>
    <cellStyle name="style1542729366223" xfId="44959" xr:uid="{8DF7BB96-4B83-47AE-95C8-077FFDDF84AD}"/>
    <cellStyle name="style1542729366330" xfId="44962" xr:uid="{52E9C27B-9243-4678-9B8D-195A0F0868DF}"/>
    <cellStyle name="style1542729366437" xfId="44965" xr:uid="{B529581E-F6B5-4AC7-9FAF-BB6ED865E132}"/>
    <cellStyle name="style1542729366546" xfId="44966" xr:uid="{9A83644E-D5CB-4422-8B9C-B4E28C2C08D3}"/>
    <cellStyle name="style1542729366651" xfId="44967" xr:uid="{3A032987-B111-4DE6-BC0A-E69DD36E3F97}"/>
    <cellStyle name="style1542729366765" xfId="44968" xr:uid="{246474A0-696E-4FB9-9781-506A530D9BBF}"/>
    <cellStyle name="style1542729366869" xfId="44969" xr:uid="{1746D3AE-8E00-4DBC-8AD8-26088DB5EE77}"/>
    <cellStyle name="style1542729366989" xfId="44975" xr:uid="{E0A50A2F-DE10-4809-A515-6D81247A0AC7}"/>
    <cellStyle name="style1542729367093" xfId="44970" xr:uid="{A0B0FDC1-BE06-4901-A3A0-208F6C275070}"/>
    <cellStyle name="style1542729367204" xfId="44976" xr:uid="{F4CA0E19-D201-4E8E-9E51-F241918722BE}"/>
    <cellStyle name="style1542729367345" xfId="44982" xr:uid="{E573B8D3-B7D6-4A36-A72F-953CD5A8C58A}"/>
    <cellStyle name="style1542729367451" xfId="44983" xr:uid="{07E80A1A-6D52-4579-814A-FCC55ADA7C0A}"/>
    <cellStyle name="style1542729367560" xfId="44971" xr:uid="{30A4A795-482A-4AEA-899F-01FF9C558DE7}"/>
    <cellStyle name="style1542729367671" xfId="44972" xr:uid="{75FA820E-25F3-48C0-BFFF-72206391B146}"/>
    <cellStyle name="style1542729367787" xfId="44973" xr:uid="{B122D8CB-2706-44E2-82B6-13B4F4DB2BF1}"/>
    <cellStyle name="style1542729367894" xfId="44974" xr:uid="{063C4F44-C954-4D0C-B3A1-5BB5F5EA8A2F}"/>
    <cellStyle name="style1542729368000" xfId="44977" xr:uid="{39C8BC87-0A31-4D6C-A44D-394EEA9DFBE8}"/>
    <cellStyle name="style1542729368103" xfId="44978" xr:uid="{127B0E82-BED0-41A9-8B2F-CEEDEC2D1B53}"/>
    <cellStyle name="style1542729368222" xfId="44979" xr:uid="{591AE320-D668-4E1D-934E-841971449774}"/>
    <cellStyle name="style1542729368375" xfId="44980" xr:uid="{82417543-7B66-49E2-9F82-A9D227BAF396}"/>
    <cellStyle name="style1542729370925" xfId="44985" xr:uid="{EA0ABDA7-5DFE-4A78-87FD-5603358948FB}"/>
    <cellStyle name="style1542729371038" xfId="44986" xr:uid="{F1CA9148-92C2-4980-9885-1CC666692F3D}"/>
    <cellStyle name="style1542729371142" xfId="44991" xr:uid="{1816D4CA-79FF-4092-A27A-E029D4DD3D68}"/>
    <cellStyle name="style1542729371246" xfId="44992" xr:uid="{72196B6A-E86F-4D54-878A-B25288855FD2}"/>
    <cellStyle name="style1542729371452" xfId="44988" xr:uid="{37B10F4D-144E-47D7-924F-7D2097C6F0D3}"/>
    <cellStyle name="style1542729371565" xfId="44989" xr:uid="{4EDD0AFC-70B4-4E15-8BF5-B675678DC9BF}"/>
    <cellStyle name="style1542729371678" xfId="44987" xr:uid="{D4E4771B-D16B-49E9-BF05-EF00619EB1CA}"/>
    <cellStyle name="style1542729371785" xfId="44990" xr:uid="{F6B7B2E9-B701-47E1-B8A7-81D9BA1D4204}"/>
    <cellStyle name="style1542729371893" xfId="44993" xr:uid="{8E9FC917-21BD-4D49-B135-AD1EFDC6FC4E}"/>
    <cellStyle name="style1542729371997" xfId="44994" xr:uid="{A9E23E07-8A48-4B01-A3F2-9E43F1F85BC4}"/>
    <cellStyle name="style1542729372102" xfId="44995" xr:uid="{EC37824A-E4D6-44A5-B53C-6E1802208522}"/>
    <cellStyle name="style1542729372211" xfId="44996" xr:uid="{85E367C7-BA11-4C8D-85CB-5707629A891B}"/>
    <cellStyle name="style1542729372323" xfId="44997" xr:uid="{2F68F6E2-8093-403E-B6C2-4E84B310B453}"/>
    <cellStyle name="style1542729372444" xfId="45003" xr:uid="{425E02BC-AAE8-46B7-9CD0-7B8FB73A0430}"/>
    <cellStyle name="style1542729372559" xfId="44998" xr:uid="{F550FF06-6616-45A5-AAD9-DCAF517FFDFF}"/>
    <cellStyle name="style1542729372669" xfId="45004" xr:uid="{B5AA0F58-2146-4CE2-8CBF-971E0260E68B}"/>
    <cellStyle name="style1542729372780" xfId="45009" xr:uid="{3EDE9DEC-A06A-4D74-8644-9A19A7146D5E}"/>
    <cellStyle name="style1542729372884" xfId="45010" xr:uid="{F7FC24D9-7CFA-4216-9785-E3F4102ACB9A}"/>
    <cellStyle name="style1542729372987" xfId="44999" xr:uid="{80B19CF5-80FB-4E31-BE12-F2E3BADBD7FC}"/>
    <cellStyle name="style1542729373092" xfId="45000" xr:uid="{A203119B-9020-477E-A5E0-A9B7998BB83D}"/>
    <cellStyle name="style1542729373207" xfId="45001" xr:uid="{B424EFCB-9638-4EEE-9D2D-72B03F8DAD8E}"/>
    <cellStyle name="style1542729373314" xfId="45002" xr:uid="{F293139F-E01F-4527-B046-78ACDA763554}"/>
    <cellStyle name="style1542729373418" xfId="45005" xr:uid="{0E304B0B-8E60-466A-9AF4-0477DC262BBA}"/>
    <cellStyle name="style1542729373528" xfId="45006" xr:uid="{890D73AC-3F9C-4326-A336-2B12178EE9F2}"/>
    <cellStyle name="style1542729373632" xfId="45007" xr:uid="{59ECC1FF-4791-418F-B5E5-9226FEFFB342}"/>
    <cellStyle name="style1542729373781" xfId="45008" xr:uid="{0E5DC82A-3B3F-4F14-9F2B-7A5A8D6C3860}"/>
    <cellStyle name="style1542729373981" xfId="45011" xr:uid="{6C5F72A4-A1AF-4317-83EC-26B588B4010A}"/>
    <cellStyle name="style1542729374102" xfId="45012" xr:uid="{5A4B96F8-48A7-471A-AFB8-BA6D24E44516}"/>
    <cellStyle name="style1542729374207" xfId="45013" xr:uid="{BACBF9EC-13D6-492D-A2F3-56A2E787CD0C}"/>
    <cellStyle name="style1542729374313" xfId="45014" xr:uid="{4D9BB16B-C1FC-4155-8A10-64DF18B9E833}"/>
    <cellStyle name="style1542729376902" xfId="45015" xr:uid="{F114E70B-3132-466D-92DE-F65D515F1D09}"/>
    <cellStyle name="style1542729377016" xfId="45016" xr:uid="{28D93D60-9AC0-425E-A7ED-C1123A1C76AF}"/>
    <cellStyle name="style1542729377132" xfId="45021" xr:uid="{88BFEEF1-8354-4D23-B367-7CA65C400932}"/>
    <cellStyle name="style1542729377235" xfId="45022" xr:uid="{5FF2BBEB-13A8-43F6-ADB7-142AA4796777}"/>
    <cellStyle name="style1542729377447" xfId="45018" xr:uid="{B7FF34C2-79B8-4EC9-A834-C749E291BF1D}"/>
    <cellStyle name="style1542729377563" xfId="45019" xr:uid="{E79FA37D-F871-4745-9A0E-6A488B8A3BDE}"/>
    <cellStyle name="style1542729377667" xfId="45017" xr:uid="{2C9A1197-1434-4350-A512-C45F579D0C99}"/>
    <cellStyle name="style1542729377773" xfId="45020" xr:uid="{7A304DD7-4EA3-4D5F-A846-682A2804EDB1}"/>
    <cellStyle name="style1542729377878" xfId="45023" xr:uid="{034FCD64-3AD8-47A2-9430-518A14F0CFF7}"/>
    <cellStyle name="style1542729377992" xfId="45024" xr:uid="{C0208A64-A9A5-4A0A-8D28-9808C4A05DCA}"/>
    <cellStyle name="style1542729378101" xfId="45025" xr:uid="{AF6A4814-74A7-4E12-9B23-D87A58459894}"/>
    <cellStyle name="style1542729378209" xfId="45026" xr:uid="{65B4F30E-22C4-4C68-8E63-8863857FB3DF}"/>
    <cellStyle name="style1542729378313" xfId="45027" xr:uid="{4322E46E-6A04-4209-9DE7-7999B9904317}"/>
    <cellStyle name="style1542729378450" xfId="45033" xr:uid="{3317853D-5E14-4FCF-B800-0148DA0E9717}"/>
    <cellStyle name="style1542729378580" xfId="45028" xr:uid="{C04ABC5D-E7BD-4075-931B-92A75B306F6B}"/>
    <cellStyle name="style1542729378697" xfId="45034" xr:uid="{B2001D1B-3F89-4AD2-8414-6A11DF3E2174}"/>
    <cellStyle name="style1542729378804" xfId="45039" xr:uid="{AC03B83E-D45A-4FE9-AD12-369F9905F59E}"/>
    <cellStyle name="style1542729378942" xfId="45040" xr:uid="{739F31B6-AB96-4A57-BA80-F660B04AA81A}"/>
    <cellStyle name="style1542729379048" xfId="45029" xr:uid="{D29C7E40-4D88-454C-9F1C-07237C9443D6}"/>
    <cellStyle name="style1542729379156" xfId="45030" xr:uid="{0D78CFCC-BF40-4A70-B1D0-3CD53DD287D6}"/>
    <cellStyle name="style1542729379283" xfId="45031" xr:uid="{2BA92B3C-4D38-41D4-A583-B35B2599ACE9}"/>
    <cellStyle name="style1542729379398" xfId="45032" xr:uid="{F06B5F88-961B-4AAA-BC2F-51C1D331F3C2}"/>
    <cellStyle name="style1542729379521" xfId="45035" xr:uid="{A8C045BB-DDC2-4A18-AC57-49E77B491A96}"/>
    <cellStyle name="style1542729379628" xfId="45036" xr:uid="{092F4A8B-9E8B-4A76-A270-9A4829609706}"/>
    <cellStyle name="style1542729379748" xfId="45037" xr:uid="{6ACFA7B4-709B-4DE7-92FF-C79723DC9373}"/>
    <cellStyle name="style1542729379875" xfId="45038" xr:uid="{B447F801-6600-4759-B04F-41CAED9FEE44}"/>
    <cellStyle name="style1542729380002" xfId="45041" xr:uid="{4497BCFF-58D5-48CF-9A9C-2596E979893D}"/>
    <cellStyle name="style1542729380116" xfId="45042" xr:uid="{22CB07E7-400F-4DCC-9C88-C4F1BB897374}"/>
    <cellStyle name="style1542729380222" xfId="45043" xr:uid="{B54ADE49-F022-4933-9F62-812A0F06BFDF}"/>
    <cellStyle name="style1542729380342" xfId="45044" xr:uid="{C0E395DD-B2EB-4A6E-B285-23E6495795CA}"/>
    <cellStyle name="style1542729382616" xfId="45045" xr:uid="{AE49D2E6-8181-4B8D-9C77-73B1139C8C5A}"/>
    <cellStyle name="style1542729382730" xfId="45046" xr:uid="{BACDEA31-E74A-4E15-9FF1-91B2E3D6A455}"/>
    <cellStyle name="style1542729382835" xfId="45051" xr:uid="{19960DFA-4F3F-477F-9311-8EDFC96CB618}"/>
    <cellStyle name="style1542729382940" xfId="45052" xr:uid="{7919C1B8-5F41-4A9E-8E82-A88673769FF0}"/>
    <cellStyle name="style1542729383150" xfId="45048" xr:uid="{40F06A87-3017-4E27-A0F5-B77417FE9FFA}"/>
    <cellStyle name="style1542729383255" xfId="45049" xr:uid="{D8A0CA2D-5AEF-4565-B995-FD37619C7B56}"/>
    <cellStyle name="style1542729383361" xfId="45047" xr:uid="{A966A478-59E6-417C-93FD-4DCC055ADDCA}"/>
    <cellStyle name="style1542729383475" xfId="45050" xr:uid="{547967F5-BD75-4F22-BB47-C2C99AF25F80}"/>
    <cellStyle name="style1542729383581" xfId="45053" xr:uid="{1023ACCE-A9C8-45D6-8125-2C8F7CA138F5}"/>
    <cellStyle name="style1542729383692" xfId="45054" xr:uid="{7FDF8A27-E122-4718-BB0C-2DD6E28364F2}"/>
    <cellStyle name="style1542729383808" xfId="45055" xr:uid="{F3A849FF-1213-46B3-88A2-CA100B570B19}"/>
    <cellStyle name="style1542729383918" xfId="45056" xr:uid="{BBF5703F-3F68-416D-8EBE-23320EB64DF2}"/>
    <cellStyle name="style1542729384023" xfId="45057" xr:uid="{BD141F1B-7488-4AFF-B95C-932B6CC83FC6}"/>
    <cellStyle name="style1542729384139" xfId="45063" xr:uid="{59350DA6-90BF-437B-871A-4BB83C0C01DD}"/>
    <cellStyle name="style1542729384244" xfId="45058" xr:uid="{5A20DFA9-8255-4111-912B-BA041D76BCBF}"/>
    <cellStyle name="style1542729384349" xfId="45064" xr:uid="{D4C07255-B559-45CC-BF52-6FA5AEF17B0A}"/>
    <cellStyle name="style1542729384463" xfId="45069" xr:uid="{2C73A5B5-D581-4944-913C-AC8A0760E1A2}"/>
    <cellStyle name="style1542729384570" xfId="45070" xr:uid="{B5AD97B5-A69A-4FE3-9358-8BEBCA7DE335}"/>
    <cellStyle name="style1542729384677" xfId="45059" xr:uid="{7AF42DC5-82FC-4CAF-BBCE-CA79EDF79E26}"/>
    <cellStyle name="style1542729384801" xfId="45060" xr:uid="{E2638F70-341C-4794-B996-ECA9B8A0C67F}"/>
    <cellStyle name="style1542729384924" xfId="45061" xr:uid="{10FE98A9-F447-4BE3-9B66-F2AA596C0C1F}"/>
    <cellStyle name="style1542729385031" xfId="45062" xr:uid="{FE36E1F5-8A36-4557-8BF2-F18CE7086C67}"/>
    <cellStyle name="style1542729385141" xfId="45065" xr:uid="{31338AEB-4A46-4358-B363-10B5884BE373}"/>
    <cellStyle name="style1542729385275" xfId="45066" xr:uid="{4CE40AA8-84F7-4597-836F-C7403076672D}"/>
    <cellStyle name="style1542729385412" xfId="45067" xr:uid="{3500731C-6499-45FA-BF84-DFF8EE27D0A0}"/>
    <cellStyle name="style1542729385531" xfId="45068" xr:uid="{1E22FF7D-E477-48BB-AD5D-DACA30E3DC8A}"/>
    <cellStyle name="style1542729385703" xfId="45071" xr:uid="{1BD46C42-3178-416C-AC0F-34AC90B7A578}"/>
    <cellStyle name="style1542729385810" xfId="45072" xr:uid="{4F1F1B05-C358-4031-8A0F-C839237DEFB8}"/>
    <cellStyle name="style1542729385918" xfId="45073" xr:uid="{412AF71E-3D5D-42FE-96D3-ECD4B418A9BA}"/>
    <cellStyle name="style1542729386029" xfId="45074" xr:uid="{0499BA65-0B2B-4FFC-A546-B87ED29DFCED}"/>
    <cellStyle name="style1542729386154" xfId="45075" xr:uid="{D6F9C79E-5617-4488-8715-23436AA45068}"/>
    <cellStyle name="style1542729386243" xfId="45076" xr:uid="{BFBF5F61-95AA-4CE0-885B-75EE0CB6257B}"/>
    <cellStyle name="style1542729386333" xfId="45077" xr:uid="{7644F306-1AD7-4766-BE44-C28024CE0B73}"/>
    <cellStyle name="style1542729386424" xfId="45078" xr:uid="{5EDC864B-B87E-47E8-9DD7-62E62F42AAB0}"/>
    <cellStyle name="style1542729386521" xfId="45079" xr:uid="{8060DE11-6FB3-4997-90E2-AB5947503EF5}"/>
    <cellStyle name="style1542729386611" xfId="45080" xr:uid="{F32FD7A8-1492-47AA-AF94-4B697C84CB38}"/>
    <cellStyle name="style1542729386714" xfId="45081" xr:uid="{FC11E801-AA98-481B-AFBF-24F349BA4277}"/>
    <cellStyle name="style1542729386809" xfId="45082" xr:uid="{AC0AD476-9548-432F-A018-8FA74CC36E18}"/>
    <cellStyle name="style1542729386951" xfId="45083" xr:uid="{B7DB9C53-5A45-4037-803A-99C382F11533}"/>
    <cellStyle name="style1542729387042" xfId="45084" xr:uid="{7B05B6A4-F7D4-47E7-BEE2-B054BAFA7F94}"/>
    <cellStyle name="style1542729387132" xfId="45085" xr:uid="{D06FACB1-41A9-4426-BCED-0C842B90F1F2}"/>
    <cellStyle name="style1542729387228" xfId="45086" xr:uid="{826B474F-C53F-4EBB-8DE0-C9B4ACD559D7}"/>
    <cellStyle name="style1542729389620" xfId="45087" xr:uid="{F0813CCC-B0B4-4B39-9F88-72D7C9C941A9}"/>
    <cellStyle name="style1542729389753" xfId="45088" xr:uid="{60A33A43-1942-43EB-BAF4-A1BCEAB0F74B}"/>
    <cellStyle name="style1542729389856" xfId="45093" xr:uid="{3CF354F9-EA84-4F82-ADCB-75D02E4FF55A}"/>
    <cellStyle name="style1542729389959" xfId="45094" xr:uid="{45E7CFC9-4720-4B2D-BA75-CB889A68E486}"/>
    <cellStyle name="style1542729390168" xfId="45090" xr:uid="{5FAD3F38-1686-4892-ACD7-CB613CBB3EA2}"/>
    <cellStyle name="style1542729390273" xfId="45091" xr:uid="{8EDB2A1D-B4A2-4225-9639-0C9B58176680}"/>
    <cellStyle name="style1542729390376" xfId="45089" xr:uid="{48E8019D-8E66-46EF-A27B-D2002C5924B3}"/>
    <cellStyle name="style1542729390487" xfId="45092" xr:uid="{4F2C0089-2FBA-4C2A-8559-C329C917731B}"/>
    <cellStyle name="style1542729390591" xfId="45095" xr:uid="{781A62B0-9C8D-411C-B1A1-9CF0E581077E}"/>
    <cellStyle name="style1542729390698" xfId="45096" xr:uid="{D7F7F816-AFC6-4541-9DD5-5F18506C9387}"/>
    <cellStyle name="style1542729390805" xfId="45097" xr:uid="{2B38A97B-F412-4A34-B810-66BE4DE6D452}"/>
    <cellStyle name="style1542729390915" xfId="45098" xr:uid="{FE6269E0-D661-4BE7-ABAA-4BEA18B3279B}"/>
    <cellStyle name="style1542729391018" xfId="45099" xr:uid="{349949A9-2A2C-49BA-9BA8-70A04B0E6B7E}"/>
    <cellStyle name="style1542729391147" xfId="45102" xr:uid="{4ECC55C2-EE56-4494-A54F-089DC818A4A8}"/>
    <cellStyle name="style1542729391262" xfId="45105" xr:uid="{A569C34C-930D-4DBB-AD27-AD2136B7CCEC}"/>
    <cellStyle name="style1542729391378" xfId="45100" xr:uid="{8169D66A-F092-4C2F-896B-7B96E49D9D99}"/>
    <cellStyle name="style1542729391504" xfId="45103" xr:uid="{6192345B-5623-4BF4-B757-BB9C52812A3E}"/>
    <cellStyle name="style1542729391627" xfId="45106" xr:uid="{ED864F54-02B4-446E-B468-6FFD4667820E}"/>
    <cellStyle name="style1542729391747" xfId="45101" xr:uid="{B992316B-4550-459D-A796-EA94BF347E72}"/>
    <cellStyle name="style1542729392276" xfId="45104" xr:uid="{C794D279-1043-4B74-A1E7-13A01FD30E47}"/>
    <cellStyle name="style1542729392732" xfId="45107" xr:uid="{E6D689FD-D7F8-434D-A775-5D873D66E879}"/>
    <cellStyle name="style1542729396733" xfId="45109" xr:uid="{514781C0-9BCD-462E-9E0A-37C25FCC54AA}"/>
    <cellStyle name="style1542729396861" xfId="45110" xr:uid="{1EEEBF1A-A0D5-4883-98A6-2DDC7A1088BA}"/>
    <cellStyle name="style1542729396996" xfId="45108" xr:uid="{6BB31FA0-5C43-40A1-995F-7B6A041A4B50}"/>
    <cellStyle name="style1542729397144" xfId="45111" xr:uid="{B984F5B8-F9A2-4783-8061-3911B4D05EC3}"/>
    <cellStyle name="style1542729397303" xfId="45112" xr:uid="{0F293079-C519-4742-AC2B-4EE521273743}"/>
    <cellStyle name="style1542729397487" xfId="45113" xr:uid="{00E1A9B4-90DD-4138-9F8A-81C072718EB7}"/>
    <cellStyle name="style1542729397621" xfId="45114" xr:uid="{064C8896-69DA-44BA-BD16-955DE02DA7B9}"/>
    <cellStyle name="style1542729397754" xfId="45115" xr:uid="{3821416E-D5C4-4267-BDE6-F8D31B333E50}"/>
    <cellStyle name="style1542729397869" xfId="45117" xr:uid="{C74D0863-801B-4693-84C0-C0033B9FAE70}"/>
    <cellStyle name="style1542729397987" xfId="45118" xr:uid="{3F076B84-704E-4E53-A90A-F52129CC5855}"/>
    <cellStyle name="style1542729398105" xfId="45120" xr:uid="{586B3151-5DC7-4AC1-803F-CBD3A1DCA629}"/>
    <cellStyle name="style1542729398222" xfId="45121" xr:uid="{BB002DD9-0187-47B3-9B01-CEE48A2ADF68}"/>
    <cellStyle name="style1542729398349" xfId="45116" xr:uid="{371D195B-44A2-4798-93A5-62660B57B094}"/>
    <cellStyle name="style1542729398490" xfId="45119" xr:uid="{E16A903A-3FF9-4EDE-A391-BC2A8A174FC8}"/>
    <cellStyle name="style1542729398624" xfId="45122" xr:uid="{4E676F4B-5B85-4AD6-8F27-7861D7D0DC95}"/>
    <cellStyle name="style1542729398901" xfId="45124" xr:uid="{C20BD0E6-6C37-43C3-B5BD-A4F0CF418563}"/>
    <cellStyle name="style1542729399030" xfId="45125" xr:uid="{4609E909-BE7F-4B21-8BC0-112A02C8E76B}"/>
    <cellStyle name="style1542729399155" xfId="45123" xr:uid="{55736BC3-75E4-481E-A8B8-F321F59D7369}"/>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2011</c:v>
                </c:pt>
                <c:pt idx="2">
                  <c:v>2015</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2011</c:v>
                </c:pt>
                <c:pt idx="2">
                  <c:v>2015</c:v>
                </c:pt>
              </c:numCache>
            </c:numRef>
          </c:xVal>
          <c:yVal>
            <c:numRef>
              <c:f>Water!$W$105:$W$116</c:f>
              <c:numCache>
                <c:formatCode>0.0</c:formatCode>
                <c:ptCount val="12"/>
                <c:pt idx="0">
                  <c:v>0.34846973033811784</c:v>
                </c:pt>
                <c:pt idx="1">
                  <c:v>0.3</c:v>
                </c:pt>
                <c:pt idx="2">
                  <c:v>5.2379130641906226E-2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2011</c:v>
                </c:pt>
                <c:pt idx="2">
                  <c:v>2015</c:v>
                </c:pt>
              </c:numCache>
            </c:numRef>
          </c:xVal>
          <c:yVal>
            <c:numRef>
              <c:f>Water!$R$105:$R$116</c:f>
              <c:numCache>
                <c:formatCode>0.0</c:formatCode>
                <c:ptCount val="12"/>
                <c:pt idx="0">
                  <c:v>0.87953576812121426</c:v>
                </c:pt>
                <c:pt idx="1">
                  <c:v>0.6</c:v>
                </c:pt>
                <c:pt idx="2">
                  <c:v>0.13629926776093446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2011</c:v>
                </c:pt>
                <c:pt idx="2">
                  <c:v>2015</c:v>
                </c:pt>
              </c:numCache>
            </c:numRef>
          </c:xVal>
          <c:yVal>
            <c:numRef>
              <c:f>Water!$M$105:$M$116</c:f>
              <c:numCache>
                <c:formatCode>0.0</c:formatCode>
                <c:ptCount val="12"/>
                <c:pt idx="0">
                  <c:v>2.3843656684788321</c:v>
                </c:pt>
                <c:pt idx="1">
                  <c:v>1.7</c:v>
                </c:pt>
                <c:pt idx="2">
                  <c:v>0.10054010525338071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2011</c:v>
                </c:pt>
                <c:pt idx="2">
                  <c:v>2015</c:v>
                </c:pt>
              </c:numCache>
            </c:numRef>
          </c:xVal>
          <c:yVal>
            <c:numRef>
              <c:f>Water!$H$105:$H$116</c:f>
              <c:numCache>
                <c:formatCode>0.0</c:formatCode>
                <c:ptCount val="12"/>
                <c:pt idx="0">
                  <c:v>4.3271495908007696</c:v>
                </c:pt>
                <c:pt idx="1">
                  <c:v>2.5</c:v>
                </c:pt>
                <c:pt idx="2">
                  <c:v>0.23226251389803423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2011</c:v>
                </c:pt>
                <c:pt idx="2">
                  <c:v>2015</c:v>
                </c:pt>
              </c:numCache>
            </c:numRef>
          </c:xVal>
          <c:yVal>
            <c:numRef>
              <c:f>Water!$X$105:$X$116</c:f>
              <c:numCache>
                <c:formatCode>0.0</c:formatCode>
                <c:ptCount val="12"/>
                <c:pt idx="0">
                  <c:v>99.847890996179672</c:v>
                </c:pt>
                <c:pt idx="1">
                  <c:v>99.6</c:v>
                </c:pt>
                <c:pt idx="2">
                  <c:v>99.910977112389148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2011</c:v>
                </c:pt>
                <c:pt idx="2">
                  <c:v>2015</c:v>
                </c:pt>
              </c:numCache>
            </c:numRef>
          </c:xVal>
          <c:yVal>
            <c:numRef>
              <c:f>Water!$S$105:$S$116</c:f>
              <c:numCache>
                <c:formatCode>0.0</c:formatCode>
                <c:ptCount val="12"/>
                <c:pt idx="0">
                  <c:v>98.363419685125592</c:v>
                </c:pt>
                <c:pt idx="1">
                  <c:v>98.7</c:v>
                </c:pt>
                <c:pt idx="2">
                  <c:v>99.906372822208823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2011</c:v>
                </c:pt>
                <c:pt idx="2">
                  <c:v>2015</c:v>
                </c:pt>
              </c:numCache>
            </c:numRef>
          </c:xVal>
          <c:yVal>
            <c:numRef>
              <c:f>Water!$N$105:$N$116</c:f>
              <c:numCache>
                <c:formatCode>0.0</c:formatCode>
                <c:ptCount val="12"/>
                <c:pt idx="0">
                  <c:v>95.563056246579407</c:v>
                </c:pt>
                <c:pt idx="1">
                  <c:v>98.1</c:v>
                </c:pt>
                <c:pt idx="2">
                  <c:v>99.653131888120484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2011</c:v>
                </c:pt>
                <c:pt idx="2">
                  <c:v>2015</c:v>
                </c:pt>
              </c:numCache>
            </c:numRef>
          </c:xVal>
          <c:yVal>
            <c:numRef>
              <c:f>Water!$I$105:$I$116</c:f>
              <c:numCache>
                <c:formatCode>0.0</c:formatCode>
                <c:ptCount val="12"/>
                <c:pt idx="0">
                  <c:v>93.412842080873943</c:v>
                </c:pt>
                <c:pt idx="1">
                  <c:v>96.5</c:v>
                </c:pt>
                <c:pt idx="2">
                  <c:v>98.262287367766746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2011</c:v>
                </c:pt>
                <c:pt idx="2">
                  <c:v>2015</c:v>
                </c:pt>
              </c:numCache>
            </c:numRef>
          </c:xVal>
          <c:yVal>
            <c:numRef>
              <c:f>Water!$D$105:$D$116</c:f>
              <c:numCache>
                <c:formatCode>0.0</c:formatCode>
                <c:ptCount val="12"/>
                <c:pt idx="0">
                  <c:v>91.097212806414646</c:v>
                </c:pt>
                <c:pt idx="1">
                  <c:v>93.9</c:v>
                </c:pt>
                <c:pt idx="2">
                  <c:v>98.895921395954801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86.565624606768395</c:v>
                </c:pt>
                <c:pt idx="1">
                  <c:v>97.33274761402447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2.372196146064578</c:v>
                </c:pt>
                <c:pt idx="1">
                  <c:v>2.6672523859755302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5.7002614641505716</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5.3619177830164517</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90.729085997703692</c:v>
                </c:pt>
                <c:pt idx="1">
                  <c:v>97.644944942853797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1.715632198360584</c:v>
                </c:pt>
                <c:pt idx="1">
                  <c:v>1.8464069125015363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4.5005264372594098</c:v>
                </c:pt>
                <c:pt idx="1">
                  <c:v>0.5086481446446669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3.0547553666763179</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93.028669563604055</c:v>
                </c:pt>
                <c:pt idx="1">
                  <c:v>98.184076103173453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1.6992441264622642</c:v>
                </c:pt>
                <c:pt idx="1">
                  <c:v>1.7934118096397496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4.1902172393497494</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1.0818690705839344</c:v>
                </c:pt>
                <c:pt idx="1">
                  <c:v>2.2512087186811382E-2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96.893139025103977</c:v>
                </c:pt>
                <c:pt idx="1">
                  <c:v>98.965408987618787</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0.98231251575847978</c:v>
                </c:pt>
                <c:pt idx="1">
                  <c:v>1.0033213997794759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1.6779459685163971</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0.44660249062114588</c:v>
                </c:pt>
                <c:pt idx="1">
                  <c:v>3.1269612601738141E-2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99.390099444339995</c:v>
                </c:pt>
                <c:pt idx="1">
                  <c:v>99.45085155651735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0.36492060744831467</c:v>
                </c:pt>
                <c:pt idx="1">
                  <c:v>0.36514366485346345</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0.244979948211693</c:v>
                </c:pt>
                <c:pt idx="1">
                  <c:v>0.18400477862918763</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2011</c:v>
                </c:pt>
                <c:pt idx="2">
                  <c:v>2015</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2011</c:v>
                </c:pt>
                <c:pt idx="2">
                  <c:v>2015</c:v>
                </c:pt>
              </c:numCache>
            </c:numRef>
          </c:xVal>
          <c:yVal>
            <c:numRef>
              <c:f>Water!$W$205:$W$216</c:f>
              <c:numCache>
                <c:formatCode>0.0</c:formatCode>
                <c:ptCount val="12"/>
                <c:pt idx="0">
                  <c:v>1.7669687581917403E-2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2011</c:v>
                </c:pt>
                <c:pt idx="2">
                  <c:v>2015</c:v>
                </c:pt>
              </c:numCache>
            </c:numRef>
          </c:xVal>
          <c:yVal>
            <c:numRef>
              <c:f>Water!$R$205:$R$216</c:f>
              <c:numCache>
                <c:formatCode>0.0</c:formatCode>
                <c:ptCount val="12"/>
                <c:pt idx="0">
                  <c:v>0.11501883597670401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2011</c:v>
                </c:pt>
                <c:pt idx="2">
                  <c:v>2015</c:v>
                </c:pt>
              </c:numCache>
            </c:numRef>
          </c:xVal>
          <c:yVal>
            <c:numRef>
              <c:f>Water!$M$205:$M$216</c:f>
              <c:numCache>
                <c:formatCode>0.0</c:formatCode>
                <c:ptCount val="12"/>
                <c:pt idx="0">
                  <c:v>0.42755694731553767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2011</c:v>
                </c:pt>
                <c:pt idx="2">
                  <c:v>2015</c:v>
                </c:pt>
              </c:numCache>
            </c:numRef>
          </c:xVal>
          <c:yVal>
            <c:numRef>
              <c:f>Water!$H$205:$H$216</c:f>
              <c:numCache>
                <c:formatCode>0.0</c:formatCode>
                <c:ptCount val="12"/>
                <c:pt idx="0">
                  <c:v>0.6899579353999189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2011</c:v>
                </c:pt>
                <c:pt idx="2">
                  <c:v>2015</c:v>
                </c:pt>
              </c:numCache>
            </c:numRef>
          </c:xVal>
          <c:yVal>
            <c:numRef>
              <c:f>Water!$X$205:$X$216</c:f>
              <c:numCache>
                <c:formatCode>0.0</c:formatCode>
                <c:ptCount val="12"/>
                <c:pt idx="0">
                  <c:v>99.900655978359723</c:v>
                </c:pt>
                <c:pt idx="1">
                  <c:v>99.6</c:v>
                </c:pt>
                <c:pt idx="2">
                  <c:v>99.892644768239663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2011</c:v>
                </c:pt>
                <c:pt idx="2">
                  <c:v>2015</c:v>
                </c:pt>
              </c:numCache>
            </c:numRef>
          </c:xVal>
          <c:yVal>
            <c:numRef>
              <c:f>Water!$S$205:$S$216</c:f>
              <c:numCache>
                <c:formatCode>0.0</c:formatCode>
                <c:ptCount val="12"/>
                <c:pt idx="0">
                  <c:v>99.90575298678236</c:v>
                </c:pt>
                <c:pt idx="1">
                  <c:v>99.6</c:v>
                </c:pt>
                <c:pt idx="2">
                  <c:v>99.940029664204062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2011</c:v>
                </c:pt>
                <c:pt idx="2">
                  <c:v>2015</c:v>
                </c:pt>
              </c:numCache>
            </c:numRef>
          </c:xVal>
          <c:yVal>
            <c:numRef>
              <c:f>Water!$N$205:$N$216</c:f>
              <c:numCache>
                <c:formatCode>0.0</c:formatCode>
                <c:ptCount val="12"/>
                <c:pt idx="0">
                  <c:v>99.747836802141506</c:v>
                </c:pt>
                <c:pt idx="1">
                  <c:v>99.5</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2011</c:v>
                </c:pt>
                <c:pt idx="2">
                  <c:v>2015</c:v>
                </c:pt>
              </c:numCache>
            </c:numRef>
          </c:xVal>
          <c:yVal>
            <c:numRef>
              <c:f>Water!$I$205:$I$216</c:f>
              <c:numCache>
                <c:formatCode>0.0</c:formatCode>
                <c:ptCount val="12"/>
                <c:pt idx="0">
                  <c:v>99.081215914367249</c:v>
                </c:pt>
                <c:pt idx="1">
                  <c:v>99.1</c:v>
                </c:pt>
                <c:pt idx="2">
                  <c:v>99.922411410853471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2011</c:v>
                </c:pt>
                <c:pt idx="2">
                  <c:v>2015</c:v>
                </c:pt>
              </c:numCache>
            </c:numRef>
          </c:xVal>
          <c:yVal>
            <c:numRef>
              <c:f>Water!$D$205:$D$216</c:f>
              <c:numCache>
                <c:formatCode>0.0</c:formatCode>
                <c:ptCount val="12"/>
                <c:pt idx="0">
                  <c:v>98.470058904927598</c:v>
                </c:pt>
                <c:pt idx="1">
                  <c:v>99.3</c:v>
                </c:pt>
                <c:pt idx="2">
                  <c:v>99.894845128325926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96.550988706307578</c:v>
                </c:pt>
                <c:pt idx="1">
                  <c:v>98.3566801597146</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1.6131507802276688</c:v>
                </c:pt>
                <c:pt idx="1">
                  <c:v>1.6433198402854003</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1.0780378631074541</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0.75782265035729779</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97.846864330633963</c:v>
                </c:pt>
                <c:pt idx="1">
                  <c:v>99.003227351144105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0.92241442039844712</c:v>
                </c:pt>
                <c:pt idx="1">
                  <c:v>0.93331559676859399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0.76110951994887444</c:v>
                </c:pt>
                <c:pt idx="1">
                  <c:v>6.3457052087301236E-2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0.46961172901870896</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98.925198899919764</c:v>
                </c:pt>
                <c:pt idx="1">
                  <c:v>99.24596294668423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0.65849070243236962</c:v>
                </c:pt>
                <c:pt idx="1">
                  <c:v>0.6606258524731865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0.28997823354229979</c:v>
                </c:pt>
                <c:pt idx="1">
                  <c:v>9.3411200842581366E-2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0.12633216410555903</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99.500073102690763</c:v>
                </c:pt>
                <c:pt idx="1">
                  <c:v>99.51492857634193</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0.30754604218996795</c:v>
                </c:pt>
                <c:pt idx="1">
                  <c:v>0.30759195916252691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0.17297316548011565</c:v>
                </c:pt>
                <c:pt idx="1">
                  <c:v>0.17747946449554775</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1.9407689639155734E-2</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99.43410509000627</c:v>
                </c:pt>
                <c:pt idx="1">
                  <c:v>99.391137187445111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0.38578213754438989</c:v>
                </c:pt>
                <c:pt idx="1">
                  <c:v>0.38561543167138146</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0.1801127724493341</c:v>
                </c:pt>
                <c:pt idx="1">
                  <c:v>0.22324738088350671</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2011</c:v>
                </c:pt>
                <c:pt idx="2">
                  <c:v>2015</c:v>
                </c:pt>
              </c:numCache>
            </c:numRef>
          </c:xVal>
          <c:yVal>
            <c:numRef>
              <c:f>Water!$AB$305:$AB$316</c:f>
              <c:numCache>
                <c:formatCode>0.0</c:formatCode>
                <c:ptCount val="12"/>
                <c:pt idx="0">
                  <c:v>0.99914157294409345</c:v>
                </c:pt>
                <c:pt idx="1">
                  <c:v>1.1000000000000001</c:v>
                </c:pt>
                <c:pt idx="2">
                  <c:v>0.40373323094551417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2011</c:v>
                </c:pt>
                <c:pt idx="2">
                  <c:v>2015</c:v>
                </c:pt>
              </c:numCache>
            </c:numRef>
          </c:xVal>
          <c:yVal>
            <c:numRef>
              <c:f>Water!$W$305:$W$316</c:f>
              <c:numCache>
                <c:formatCode>0.0</c:formatCode>
                <c:ptCount val="12"/>
                <c:pt idx="0">
                  <c:v>2.7957774491712297</c:v>
                </c:pt>
                <c:pt idx="1">
                  <c:v>1.4</c:v>
                </c:pt>
                <c:pt idx="2">
                  <c:v>0.13443523254520573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2011</c:v>
                </c:pt>
                <c:pt idx="2">
                  <c:v>2015</c:v>
                </c:pt>
              </c:numCache>
            </c:numRef>
          </c:xVal>
          <c:yVal>
            <c:numRef>
              <c:f>Water!$R$305:$R$316</c:f>
              <c:numCache>
                <c:formatCode>0.0</c:formatCode>
                <c:ptCount val="12"/>
                <c:pt idx="0">
                  <c:v>3.152448881979609</c:v>
                </c:pt>
                <c:pt idx="1">
                  <c:v>2.7</c:v>
                </c:pt>
                <c:pt idx="2">
                  <c:v>2.6570013929259825E-2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2011</c:v>
                </c:pt>
                <c:pt idx="2">
                  <c:v>2015</c:v>
                </c:pt>
              </c:numCache>
            </c:numRef>
          </c:xVal>
          <c:yVal>
            <c:numRef>
              <c:f>Water!$M$305:$M$316</c:f>
              <c:numCache>
                <c:formatCode>0.0</c:formatCode>
                <c:ptCount val="12"/>
                <c:pt idx="0">
                  <c:v>3.9025162964011346</c:v>
                </c:pt>
                <c:pt idx="1">
                  <c:v>1.6</c:v>
                </c:pt>
                <c:pt idx="2">
                  <c:v>9.3909476100352357E-2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2011</c:v>
                </c:pt>
                <c:pt idx="2">
                  <c:v>2015</c:v>
                </c:pt>
              </c:numCache>
            </c:numRef>
          </c:xVal>
          <c:yVal>
            <c:numRef>
              <c:f>Water!$H$305:$H$316</c:f>
              <c:numCache>
                <c:formatCode>0.0</c:formatCode>
                <c:ptCount val="12"/>
                <c:pt idx="0">
                  <c:v>5.9240221757566021</c:v>
                </c:pt>
                <c:pt idx="1">
                  <c:v>4.3</c:v>
                </c:pt>
                <c:pt idx="2">
                  <c:v>0.45755178459700818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2011</c:v>
                </c:pt>
                <c:pt idx="2">
                  <c:v>2015</c:v>
                </c:pt>
              </c:numCache>
            </c:numRef>
          </c:xVal>
          <c:yVal>
            <c:numRef>
              <c:f>Water!$X$305:$X$316</c:f>
              <c:numCache>
                <c:formatCode>0.0</c:formatCode>
                <c:ptCount val="12"/>
                <c:pt idx="0">
                  <c:v>91.247305440190587</c:v>
                </c:pt>
                <c:pt idx="1">
                  <c:v>97.1</c:v>
                </c:pt>
                <c:pt idx="2">
                  <c:v>99.420889356658961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2011</c:v>
                </c:pt>
                <c:pt idx="2">
                  <c:v>2015</c:v>
                </c:pt>
              </c:numCache>
            </c:numRef>
          </c:xVal>
          <c:yVal>
            <c:numRef>
              <c:f>Water!$S$305:$S$316</c:f>
              <c:numCache>
                <c:formatCode>0.0</c:formatCode>
                <c:ptCount val="12"/>
                <c:pt idx="0">
                  <c:v>91.673172403350705</c:v>
                </c:pt>
                <c:pt idx="1">
                  <c:v>96.6</c:v>
                </c:pt>
                <c:pt idx="2">
                  <c:v>98.827139082719057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2011</c:v>
                </c:pt>
                <c:pt idx="2">
                  <c:v>2015</c:v>
                </c:pt>
              </c:numCache>
            </c:numRef>
          </c:xVal>
          <c:yVal>
            <c:numRef>
              <c:f>Water!$N$305:$N$316</c:f>
              <c:numCache>
                <c:formatCode>0.0</c:formatCode>
                <c:ptCount val="12"/>
                <c:pt idx="0">
                  <c:v>91.111552293252444</c:v>
                </c:pt>
                <c:pt idx="1">
                  <c:v>95.1</c:v>
                </c:pt>
                <c:pt idx="2">
                  <c:v>97.859461157559934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2011</c:v>
                </c:pt>
                <c:pt idx="2">
                  <c:v>2015</c:v>
                </c:pt>
              </c:numCache>
            </c:numRef>
          </c:xVal>
          <c:yVal>
            <c:numRef>
              <c:f>Water!$I$305:$I$316</c:f>
              <c:numCache>
                <c:formatCode>0.0</c:formatCode>
                <c:ptCount val="12"/>
                <c:pt idx="0">
                  <c:v>91.371035307169606</c:v>
                </c:pt>
                <c:pt idx="1">
                  <c:v>94.4</c:v>
                </c:pt>
                <c:pt idx="2">
                  <c:v>99.032825468943145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2011</c:v>
                </c:pt>
                <c:pt idx="2">
                  <c:v>2015</c:v>
                </c:pt>
              </c:numCache>
            </c:numRef>
          </c:xVal>
          <c:yVal>
            <c:numRef>
              <c:f>Water!$D$305:$D$316</c:f>
              <c:numCache>
                <c:formatCode>0.0</c:formatCode>
                <c:ptCount val="12"/>
                <c:pt idx="0">
                  <c:v>88.023107453111535</c:v>
                </c:pt>
                <c:pt idx="1">
                  <c:v>91.6</c:v>
                </c:pt>
                <c:pt idx="2">
                  <c:v>98.051847413929153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82.417907155769583</c:v>
                </c:pt>
                <c:pt idx="1">
                  <c:v>96.218987409178538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2.8207110219041542</c:v>
                </c:pt>
                <c:pt idx="1">
                  <c:v>3.2930459856080851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7.2288278103594621</c:v>
                </c:pt>
                <c:pt idx="1">
                  <c:v>0.48796660521337287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7.5325540119667949</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87.398538019169663</c:v>
                </c:pt>
                <c:pt idx="1">
                  <c:v>97.841886140242039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1.9277632889394598</c:v>
                </c:pt>
                <c:pt idx="1">
                  <c:v>2.158113859757961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5.9768351851930674</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4.6968635066978095</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87.933667483248968</c:v>
                </c:pt>
                <c:pt idx="1">
                  <c:v>97.51600858299085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1.7451259105877452</c:v>
                </c:pt>
                <c:pt idx="1">
                  <c:v>1.9352964358923446</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6.1162399705524422</c:v>
                </c:pt>
                <c:pt idx="1">
                  <c:v>0.54869498111681025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4.2049666356108446</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88.102968912173139</c:v>
                </c:pt>
                <c:pt idx="1">
                  <c:v>97.514238263312677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2.2458565324488329</c:v>
                </c:pt>
                <c:pt idx="1">
                  <c:v>2.4857617366873228</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6.2409273628217221</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3.4102471925563123</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87.537250958176372</c:v>
                </c:pt>
                <c:pt idx="1">
                  <c:v>97.059153943487686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2.2592901777188881</c:v>
                </c:pt>
                <c:pt idx="1">
                  <c:v>2.5050454607832875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8.9517109776210049</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1.2517478864837415</c:v>
                </c:pt>
                <c:pt idx="1">
                  <c:v>0.43580059572901791</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82.417907155769583</c:v>
                </c:pt>
                <c:pt idx="1">
                  <c:v>96.218987409178538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2.8207110219041542</c:v>
                </c:pt>
                <c:pt idx="1">
                  <c:v>3.2930459856080851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7.2288278103594621</c:v>
                </c:pt>
                <c:pt idx="1">
                  <c:v>0.48796660521337287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7.5325540119667949</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87.398538019169663</c:v>
                </c:pt>
                <c:pt idx="1">
                  <c:v>97.841886140242039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1.9277632889394598</c:v>
                </c:pt>
                <c:pt idx="1">
                  <c:v>2.158113859757961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5.9768351851930674</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4.6968635066978095</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87.933667483248968</c:v>
                </c:pt>
                <c:pt idx="1">
                  <c:v>97.51600858299085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1.7451259105877452</c:v>
                </c:pt>
                <c:pt idx="1">
                  <c:v>1.9352964358923446</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6.1162399705524422</c:v>
                </c:pt>
                <c:pt idx="1">
                  <c:v>0.54869498111681025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4.2049666356108446</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88.102968912173139</c:v>
                </c:pt>
                <c:pt idx="1">
                  <c:v>97.514238263312677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2.2458565324488329</c:v>
                </c:pt>
                <c:pt idx="1">
                  <c:v>2.4857617366873228</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6.2409273628217221</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3.4102471925563123</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87.537250958176372</c:v>
                </c:pt>
                <c:pt idx="1">
                  <c:v>97.059153943487686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2.2592901777188881</c:v>
                </c:pt>
                <c:pt idx="1">
                  <c:v>2.5050454607832875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8.9517109776210049</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1.2517478864837415</c:v>
                </c:pt>
                <c:pt idx="1">
                  <c:v>0.43580059572901791</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86.565624606768395</c:v>
                </c:pt>
                <c:pt idx="1">
                  <c:v>97.33274761402447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2.372196146064578</c:v>
                </c:pt>
                <c:pt idx="1">
                  <c:v>2.6672523859755302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5.7002614641505716</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5.3619177830164517</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90.729085997703692</c:v>
                </c:pt>
                <c:pt idx="1">
                  <c:v>97.644944942853797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1.715632198360584</c:v>
                </c:pt>
                <c:pt idx="1">
                  <c:v>1.8464069125015363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4.5005264372594098</c:v>
                </c:pt>
                <c:pt idx="1">
                  <c:v>0.5086481446446669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3.0547553666763179</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93.028669563604055</c:v>
                </c:pt>
                <c:pt idx="1">
                  <c:v>98.184076103173453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1.6992441264622642</c:v>
                </c:pt>
                <c:pt idx="1">
                  <c:v>1.7934118096397496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4.1902172393497494</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1.0818690705839344</c:v>
                </c:pt>
                <c:pt idx="1">
                  <c:v>2.2512087186811382E-2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96.893139025103977</c:v>
                </c:pt>
                <c:pt idx="1">
                  <c:v>98.965408987618787</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0.98231251575847978</c:v>
                </c:pt>
                <c:pt idx="1">
                  <c:v>1.0033213997794759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1.6779459685163971</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0.44660249062114588</c:v>
                </c:pt>
                <c:pt idx="1">
                  <c:v>3.1269612601738141E-2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99.390099444339995</c:v>
                </c:pt>
                <c:pt idx="1">
                  <c:v>99.45085155651735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0.36492060744831467</c:v>
                </c:pt>
                <c:pt idx="1">
                  <c:v>0.36514366485346345</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0.244979948211693</c:v>
                </c:pt>
                <c:pt idx="1">
                  <c:v>0.18400477862918763</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96.550988706307578</c:v>
                </c:pt>
                <c:pt idx="1">
                  <c:v>98.3566801597146</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1.6131507802276688</c:v>
                </c:pt>
                <c:pt idx="1">
                  <c:v>1.6433198402854003</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1.0780378631074541</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0.75782265035729779</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97.846864330633963</c:v>
                </c:pt>
                <c:pt idx="1">
                  <c:v>99.003227351144105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0.92241442039844712</c:v>
                </c:pt>
                <c:pt idx="1">
                  <c:v>0.93331559676859399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0.76110951994887444</c:v>
                </c:pt>
                <c:pt idx="1">
                  <c:v>6.3457052087301236E-2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0.46961172901870896</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98.925198899919764</c:v>
                </c:pt>
                <c:pt idx="1">
                  <c:v>99.24596294668423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0.65849070243236962</c:v>
                </c:pt>
                <c:pt idx="1">
                  <c:v>0.6606258524731865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0.28997823354229979</c:v>
                </c:pt>
                <c:pt idx="1">
                  <c:v>9.3411200842581366E-2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0.12633216410555903</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99.500073102690763</c:v>
                </c:pt>
                <c:pt idx="1">
                  <c:v>99.51492857634193</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0.30754604218996795</c:v>
                </c:pt>
                <c:pt idx="1">
                  <c:v>0.30759195916252691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0.17297316548011565</c:v>
                </c:pt>
                <c:pt idx="1">
                  <c:v>0.17747946449554775</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1.9407689639155734E-2</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99.43410509000627</c:v>
                </c:pt>
                <c:pt idx="1">
                  <c:v>99.391137187445111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0.38578213754438989</c:v>
                </c:pt>
                <c:pt idx="1">
                  <c:v>0.38561543167138146</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0.1801127724493341</c:v>
                </c:pt>
                <c:pt idx="1">
                  <c:v>0.22324738088350671</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2011</c:v>
                </c:pt>
                <c:pt idx="2">
                  <c:v>2015</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2011</c:v>
                </c:pt>
                <c:pt idx="2">
                  <c:v>2015</c:v>
                </c:pt>
              </c:numCache>
            </c:numRef>
          </c:xVal>
          <c:yVal>
            <c:numRef>
              <c:f>Sanitation!$W$105:$W$116</c:f>
              <c:numCache>
                <c:formatCode>0.0</c:formatCode>
                <c:ptCount val="12"/>
                <c:pt idx="0">
                  <c:v>0</c:v>
                </c:pt>
                <c:pt idx="1">
                  <c:v>9.605785806133367E-3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2011</c:v>
                </c:pt>
                <c:pt idx="2">
                  <c:v>2015</c:v>
                </c:pt>
              </c:numCache>
            </c:numRef>
          </c:xVal>
          <c:yVal>
            <c:numRef>
              <c:f>Sanitation!$R$105:$R$116</c:f>
              <c:numCache>
                <c:formatCode>0.0</c:formatCode>
                <c:ptCount val="12"/>
                <c:pt idx="0">
                  <c:v>2.8342409004773323E-2</c:v>
                </c:pt>
                <c:pt idx="1">
                  <c:v>3.618393661029691E-2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2011</c:v>
                </c:pt>
                <c:pt idx="2">
                  <c:v>2015</c:v>
                </c:pt>
              </c:numCache>
            </c:numRef>
          </c:xVal>
          <c:yVal>
            <c:numRef>
              <c:f>Sanitation!$M$105:$M$116</c:f>
              <c:numCache>
                <c:formatCode>0.0</c:formatCode>
                <c:ptCount val="12"/>
                <c:pt idx="0">
                  <c:v>0</c:v>
                </c:pt>
                <c:pt idx="1">
                  <c:v>1.6424942363015442E-2</c:v>
                </c:pt>
                <c:pt idx="2">
                  <c:v>2.3189889084829385E-2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2011</c:v>
                </c:pt>
                <c:pt idx="2">
                  <c:v>2015</c:v>
                </c:pt>
              </c:numCache>
            </c:numRef>
          </c:xVal>
          <c:yVal>
            <c:numRef>
              <c:f>Sanitation!$H$105:$H$116</c:f>
              <c:numCache>
                <c:formatCode>0.0</c:formatCode>
                <c:ptCount val="12"/>
                <c:pt idx="0">
                  <c:v>8.9347685773212671E-2</c:v>
                </c:pt>
                <c:pt idx="1">
                  <c:v>6.2558578009893451E-2</c:v>
                </c:pt>
                <c:pt idx="2">
                  <c:v>8.0460955353585856E-2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2011</c:v>
                </c:pt>
                <c:pt idx="2">
                  <c:v>2015</c:v>
                </c:pt>
              </c:numCache>
            </c:numRef>
          </c:xVal>
          <c:yVal>
            <c:numRef>
              <c:f>Sanitation!$X$105:$X$116</c:f>
              <c:numCache>
                <c:formatCode>0.0</c:formatCode>
                <c:ptCount val="12"/>
                <c:pt idx="0">
                  <c:v>99.594380965612359</c:v>
                </c:pt>
                <c:pt idx="1">
                  <c:v>99.729017925734084</c:v>
                </c:pt>
                <c:pt idx="2">
                  <c:v>99.903749578482433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2011</c:v>
                </c:pt>
                <c:pt idx="2">
                  <c:v>2015</c:v>
                </c:pt>
              </c:numCache>
            </c:numRef>
          </c:xVal>
          <c:yVal>
            <c:numRef>
              <c:f>Sanitation!$S$105:$S$116</c:f>
              <c:numCache>
                <c:formatCode>0.0</c:formatCode>
                <c:ptCount val="12"/>
                <c:pt idx="0">
                  <c:v>99.381115377993098</c:v>
                </c:pt>
                <c:pt idx="1">
                  <c:v>99.425350069162761</c:v>
                </c:pt>
                <c:pt idx="2">
                  <c:v>99.956601340727573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2011</c:v>
                </c:pt>
                <c:pt idx="2">
                  <c:v>2015</c:v>
                </c:pt>
              </c:numCache>
            </c:numRef>
          </c:xVal>
          <c:yVal>
            <c:numRef>
              <c:f>Sanitation!$N$105:$N$116</c:f>
              <c:numCache>
                <c:formatCode>0.0</c:formatCode>
                <c:ptCount val="12"/>
                <c:pt idx="0">
                  <c:v>99.521511186724553</c:v>
                </c:pt>
                <c:pt idx="1">
                  <c:v>99.20430174490366</c:v>
                </c:pt>
                <c:pt idx="2">
                  <c:v>99.948059779238477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2011</c:v>
                </c:pt>
                <c:pt idx="2">
                  <c:v>2015</c:v>
                </c:pt>
              </c:numCache>
            </c:numRef>
          </c:xVal>
          <c:yVal>
            <c:numRef>
              <c:f>Sanitation!$I$105:$I$116</c:f>
              <c:numCache>
                <c:formatCode>0.0</c:formatCode>
                <c:ptCount val="12"/>
                <c:pt idx="0">
                  <c:v>98.894220247138421</c:v>
                </c:pt>
                <c:pt idx="1">
                  <c:v>99.355769008223902</c:v>
                </c:pt>
                <c:pt idx="2">
                  <c:v>99.836726352477342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2011</c:v>
                </c:pt>
                <c:pt idx="2">
                  <c:v>2015</c:v>
                </c:pt>
              </c:numCache>
            </c:numRef>
          </c:xVal>
          <c:yVal>
            <c:numRef>
              <c:f>Sanitation!$D$105:$D$116</c:f>
              <c:numCache>
                <c:formatCode>0.0</c:formatCode>
                <c:ptCount val="12"/>
                <c:pt idx="0">
                  <c:v>98.858259782486286</c:v>
                </c:pt>
                <c:pt idx="1">
                  <c:v>99.097299250801569</c:v>
                </c:pt>
                <c:pt idx="2">
                  <c:v>99.85880959538801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95.67085485518956</c:v>
                </c:pt>
                <c:pt idx="1">
                  <c:v>97.012834189970548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2.8767659972085204</c:v>
                </c:pt>
                <c:pt idx="1">
                  <c:v>2.9171185217584252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1.3671465443258342</c:v>
                </c:pt>
                <c:pt idx="1">
                  <c:v>0</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8.5232603276081065E-2</c:v>
                </c:pt>
                <c:pt idx="1">
                  <c:v>7.0047288271025979E-2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96.086370647265355</c:v>
                </c:pt>
                <c:pt idx="1">
                  <c:v>97.355113006821725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2.5811067886543548</c:v>
                </c:pt>
                <c:pt idx="1">
                  <c:v>2.6151882041063543</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1.3325225640802927</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2.9698789071927592E-2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97.026761020906946</c:v>
                </c:pt>
                <c:pt idx="1">
                  <c:v>97.571233816731052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2.245517737313091</c:v>
                </c:pt>
                <c:pt idx="1">
                  <c:v>2.2581186250232768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0.68650700693250144</c:v>
                </c:pt>
                <c:pt idx="1">
                  <c:v>0.16785895670096806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4.1214234847457121E-2</c:v>
                </c:pt>
                <c:pt idx="1">
                  <c:v>2.7886015447116108E-3</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97.65700555544079</c:v>
                </c:pt>
                <c:pt idx="1">
                  <c:v>98.446622956500178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1.5194510128308492</c:v>
                </c:pt>
                <c:pt idx="1">
                  <c:v>1.53173671576598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0.82086640945452416</c:v>
                </c:pt>
                <c:pt idx="1">
                  <c:v>1.7939738120006155E-2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2.6770222738404514E-3</c:v>
                </c:pt>
                <c:pt idx="1">
                  <c:v>3.7005896138382899E-3</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98.689416199131841</c:v>
                </c:pt>
                <c:pt idx="1">
                  <c:v>99.128638919652673</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0.82583936035030003</c:v>
                </c:pt>
                <c:pt idx="1">
                  <c:v>0.82951480422803403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0.48474444051785781</c:v>
                </c:pt>
                <c:pt idx="1">
                  <c:v>4.184627611928704E-2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2011</c:v>
                </c:pt>
                <c:pt idx="2">
                  <c:v>2015</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2011</c:v>
                </c:pt>
                <c:pt idx="2">
                  <c:v>2015</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2011</c:v>
                </c:pt>
                <c:pt idx="2">
                  <c:v>2015</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2011</c:v>
                </c:pt>
                <c:pt idx="2">
                  <c:v>2015</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2011</c:v>
                </c:pt>
                <c:pt idx="2">
                  <c:v>2015</c:v>
                </c:pt>
              </c:numCache>
            </c:numRef>
          </c:xVal>
          <c:yVal>
            <c:numRef>
              <c:f>Sanitation!$H$205:$H$216</c:f>
              <c:numCache>
                <c:formatCode>0.0</c:formatCode>
                <c:ptCount val="12"/>
                <c:pt idx="0">
                  <c:v>0</c:v>
                </c:pt>
                <c:pt idx="1">
                  <c:v>1.4517641600131349E-2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2011</c:v>
                </c:pt>
                <c:pt idx="2">
                  <c:v>2015</c:v>
                </c:pt>
              </c:numCache>
            </c:numRef>
          </c:xVal>
          <c:yVal>
            <c:numRef>
              <c:f>Sanitation!$X$205:$X$216</c:f>
              <c:numCache>
                <c:formatCode>0.0</c:formatCode>
                <c:ptCount val="12"/>
                <c:pt idx="0">
                  <c:v>100</c:v>
                </c:pt>
                <c:pt idx="1">
                  <c:v>99.946917752704053</c:v>
                </c:pt>
                <c:pt idx="2">
                  <c:v>99.819093454212847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2011</c:v>
                </c:pt>
                <c:pt idx="2">
                  <c:v>2015</c:v>
                </c:pt>
              </c:numCache>
            </c:numRef>
          </c:xVal>
          <c:yVal>
            <c:numRef>
              <c:f>Sanitation!$S$205:$S$216</c:f>
              <c:numCache>
                <c:formatCode>0.0</c:formatCode>
                <c:ptCount val="12"/>
                <c:pt idx="0">
                  <c:v>99.364370866463275</c:v>
                </c:pt>
                <c:pt idx="1">
                  <c:v>99.780339455361201</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2011</c:v>
                </c:pt>
                <c:pt idx="2">
                  <c:v>2015</c:v>
                </c:pt>
              </c:numCache>
            </c:numRef>
          </c:xVal>
          <c:yVal>
            <c:numRef>
              <c:f>Sanitation!$N$205:$N$216</c:f>
              <c:numCache>
                <c:formatCode>0.0</c:formatCode>
                <c:ptCount val="12"/>
                <c:pt idx="0">
                  <c:v>99.151558575243115</c:v>
                </c:pt>
                <c:pt idx="1">
                  <c:v>99.849050686700139</c:v>
                </c:pt>
                <c:pt idx="2">
                  <c:v>99.927430290881219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2011</c:v>
                </c:pt>
                <c:pt idx="2">
                  <c:v>2015</c:v>
                </c:pt>
              </c:numCache>
            </c:numRef>
          </c:xVal>
          <c:yVal>
            <c:numRef>
              <c:f>Sanitation!$I$205:$I$216</c:f>
              <c:numCache>
                <c:formatCode>0.0</c:formatCode>
                <c:ptCount val="12"/>
                <c:pt idx="0">
                  <c:v>99.456564355800154</c:v>
                </c:pt>
                <c:pt idx="1">
                  <c:v>99.81425576145962</c:v>
                </c:pt>
                <c:pt idx="2">
                  <c:v>99.990988267988442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2011</c:v>
                </c:pt>
                <c:pt idx="2">
                  <c:v>2015</c:v>
                </c:pt>
              </c:numCache>
            </c:numRef>
          </c:xVal>
          <c:yVal>
            <c:numRef>
              <c:f>Sanitation!$D$205:$D$216</c:f>
              <c:numCache>
                <c:formatCode>0.0</c:formatCode>
                <c:ptCount val="12"/>
                <c:pt idx="0">
                  <c:v>99.516391834434771</c:v>
                </c:pt>
                <c:pt idx="1">
                  <c:v>99.71967757237654</c:v>
                </c:pt>
                <c:pt idx="2">
                  <c:v>99.821564846187115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92.145314689967165</c:v>
                </c:pt>
                <c:pt idx="1">
                  <c:v>92.55704126880913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7.3126653129054127</c:v>
                </c:pt>
                <c:pt idx="1">
                  <c:v>7.3453399929108913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0.53797409700935361</c:v>
                </c:pt>
                <c:pt idx="1">
                  <c:v>9.2025876352053615E-2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4.0459001180693788E-3</c:v>
                </c:pt>
                <c:pt idx="1">
                  <c:v>5.5928619279194403E-3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95.813794884579963</c:v>
                </c:pt>
                <c:pt idx="1">
                  <c:v>96.436053585291972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3.540949863283803</c:v>
                </c:pt>
                <c:pt idx="1">
                  <c:v>3.5639464147080275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0.6452552521362378</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97.296430866598087</c:v>
                </c:pt>
                <c:pt idx="1">
                  <c:v>98.226240629069494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1.7569689616793323</c:v>
                </c:pt>
                <c:pt idx="1">
                  <c:v>1.773759370930506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0.94660017172257938</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98.089375347347953</c:v>
                </c:pt>
                <c:pt idx="1">
                  <c:v>98.839933088156826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1.1512577476386114</c:v>
                </c:pt>
                <c:pt idx="1">
                  <c:v>1.1600669118431597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0.75936690501343662</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99.532885602335725</c:v>
                </c:pt>
                <c:pt idx="1">
                  <c:v>99.330993988450189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0.46711439766427532</c:v>
                </c:pt>
                <c:pt idx="1">
                  <c:v>0.46616690700284313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0.20283910454696752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2011</c:v>
                </c:pt>
                <c:pt idx="2">
                  <c:v>2015</c:v>
                </c:pt>
              </c:numCache>
            </c:numRef>
          </c:xVal>
          <c:yVal>
            <c:numRef>
              <c:f>Sanitation!$AB$305:$AB$316</c:f>
              <c:numCache>
                <c:formatCode>0.0</c:formatCode>
                <c:ptCount val="12"/>
                <c:pt idx="0">
                  <c:v>6.5750241506672608E-2</c:v>
                </c:pt>
                <c:pt idx="1">
                  <c:v>2.0752587445185586E-2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2011</c:v>
                </c:pt>
                <c:pt idx="2">
                  <c:v>2015</c:v>
                </c:pt>
              </c:numCache>
            </c:numRef>
          </c:xVal>
          <c:yVal>
            <c:numRef>
              <c:f>Sanitation!$W$305:$W$316</c:f>
              <c:numCache>
                <c:formatCode>0.0</c:formatCode>
                <c:ptCount val="12"/>
                <c:pt idx="0">
                  <c:v>0</c:v>
                </c:pt>
                <c:pt idx="1">
                  <c:v>6.1263315807895832E-2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2011</c:v>
                </c:pt>
                <c:pt idx="2">
                  <c:v>2015</c:v>
                </c:pt>
              </c:numCache>
            </c:numRef>
          </c:xVal>
          <c:yVal>
            <c:numRef>
              <c:f>Sanitation!$R$305:$R$316</c:f>
              <c:numCache>
                <c:formatCode>0.0</c:formatCode>
                <c:ptCount val="12"/>
                <c:pt idx="0">
                  <c:v>0</c:v>
                </c:pt>
                <c:pt idx="1">
                  <c:v>3.5402832097810144E-2</c:v>
                </c:pt>
                <c:pt idx="2">
                  <c:v>4.9553260306136909E-2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2011</c:v>
                </c:pt>
                <c:pt idx="2">
                  <c:v>2015</c:v>
                </c:pt>
              </c:numCache>
            </c:numRef>
          </c:xVal>
          <c:yVal>
            <c:numRef>
              <c:f>Sanitation!$M$305:$M$316</c:f>
              <c:numCache>
                <c:formatCode>0.0</c:formatCode>
                <c:ptCount val="12"/>
                <c:pt idx="0">
                  <c:v>0</c:v>
                </c:pt>
                <c:pt idx="1">
                  <c:v>0.10924948048525016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2011</c:v>
                </c:pt>
                <c:pt idx="2">
                  <c:v>2015</c:v>
                </c:pt>
              </c:numCache>
            </c:numRef>
          </c:xVal>
          <c:yVal>
            <c:numRef>
              <c:f>Sanitation!$H$305:$H$316</c:f>
              <c:numCache>
                <c:formatCode>0.0</c:formatCode>
                <c:ptCount val="12"/>
                <c:pt idx="0">
                  <c:v>0.20726859874710338</c:v>
                </c:pt>
                <c:pt idx="1">
                  <c:v>2.5521546186327494E-2</c:v>
                </c:pt>
                <c:pt idx="2">
                  <c:v>0.17209208586920777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2011</c:v>
                </c:pt>
                <c:pt idx="2">
                  <c:v>2015</c:v>
                </c:pt>
              </c:numCache>
            </c:numRef>
          </c:xVal>
          <c:yVal>
            <c:numRef>
              <c:f>Sanitation!$X$305:$X$316</c:f>
              <c:numCache>
                <c:formatCode>0.0</c:formatCode>
                <c:ptCount val="12"/>
                <c:pt idx="0">
                  <c:v>99.566312486757468</c:v>
                </c:pt>
                <c:pt idx="1">
                  <c:v>98.251462723152201</c:v>
                </c:pt>
                <c:pt idx="2">
                  <c:v>99.937739370067149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2011</c:v>
                </c:pt>
                <c:pt idx="2">
                  <c:v>2015</c:v>
                </c:pt>
              </c:numCache>
            </c:numRef>
          </c:xVal>
          <c:yVal>
            <c:numRef>
              <c:f>Sanitation!$S$305:$S$316</c:f>
              <c:numCache>
                <c:formatCode>0.0</c:formatCode>
                <c:ptCount val="12"/>
                <c:pt idx="0">
                  <c:v>99.048587583167915</c:v>
                </c:pt>
                <c:pt idx="1">
                  <c:v>98.655191751460706</c:v>
                </c:pt>
                <c:pt idx="2">
                  <c:v>99.88439948196627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2011</c:v>
                </c:pt>
                <c:pt idx="2">
                  <c:v>2015</c:v>
                </c:pt>
              </c:numCache>
            </c:numRef>
          </c:xVal>
          <c:yVal>
            <c:numRef>
              <c:f>Sanitation!$N$305:$N$316</c:f>
              <c:numCache>
                <c:formatCode>0.0</c:formatCode>
                <c:ptCount val="12"/>
                <c:pt idx="0">
                  <c:v>98.721271810560907</c:v>
                </c:pt>
                <c:pt idx="1">
                  <c:v>99.298449902391724</c:v>
                </c:pt>
                <c:pt idx="2">
                  <c:v>99.950446739693859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2011</c:v>
                </c:pt>
                <c:pt idx="2">
                  <c:v>2015</c:v>
                </c:pt>
              </c:numCache>
            </c:numRef>
          </c:xVal>
          <c:yVal>
            <c:numRef>
              <c:f>Sanitation!$I$305:$I$316</c:f>
              <c:numCache>
                <c:formatCode>0.0</c:formatCode>
                <c:ptCount val="12"/>
                <c:pt idx="0">
                  <c:v>98.473592427940787</c:v>
                </c:pt>
                <c:pt idx="1">
                  <c:v>98.466448841819599</c:v>
                </c:pt>
                <c:pt idx="2">
                  <c:v>99.901142036477225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2011</c:v>
                </c:pt>
                <c:pt idx="2">
                  <c:v>2015</c:v>
                </c:pt>
              </c:numCache>
            </c:numRef>
          </c:xVal>
          <c:yVal>
            <c:numRef>
              <c:f>Sanitation!$D$305:$D$316</c:f>
              <c:numCache>
                <c:formatCode>0.0</c:formatCode>
                <c:ptCount val="12"/>
                <c:pt idx="0">
                  <c:v>98.801875255094146</c:v>
                </c:pt>
                <c:pt idx="1">
                  <c:v>99.480864280694959</c:v>
                </c:pt>
                <c:pt idx="2">
                  <c:v>99.767297452866828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96.937280329345583</c:v>
                </c:pt>
                <c:pt idx="1">
                  <c:v>98.186726983713285</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1.6898097271656627</c:v>
                </c:pt>
                <c:pt idx="1">
                  <c:v>1.7115900690831571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1.2030288873210111</c:v>
                </c:pt>
                <c:pt idx="1">
                  <c:v>0</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0.16988105616773375</c:v>
                </c:pt>
                <c:pt idx="1">
                  <c:v>0.10168294720354806</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96.802617965422598</c:v>
                </c:pt>
                <c:pt idx="1">
                  <c:v>98.756540724213792</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1.1307272172657594</c:v>
                </c:pt>
                <c:pt idx="1">
                  <c:v>1.1535505012867491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2.0362082407829689</c:v>
                </c:pt>
                <c:pt idx="1">
                  <c:v>4.7820859886286371E-2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3.0446576528676106E-2</c:v>
                </c:pt>
                <c:pt idx="1">
                  <c:v>4.2087914613170074E-2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97.138066369770385</c:v>
                </c:pt>
                <c:pt idx="1">
                  <c:v>98.636094307596153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1.280598952119498</c:v>
                </c:pt>
                <c:pt idx="1">
                  <c:v>1.3003478835026165</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1.5813346781101103</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6.3557808901215374E-2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98.081693513173974</c:v>
                </c:pt>
                <c:pt idx="1">
                  <c:v>99.19144547335182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0.54211697472533826</c:v>
                </c:pt>
                <c:pt idx="1">
                  <c:v>0.54825079393051257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1.3591161290066935</c:v>
                </c:pt>
                <c:pt idx="1">
                  <c:v>0.23670229138184595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1.7073383094003747E-2</c:v>
                </c:pt>
                <c:pt idx="1">
                  <c:v>2.3601441335828754E-2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98.615843903205672</c:v>
                </c:pt>
                <c:pt idx="1">
                  <c:v>98.988576410526605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0.44398884097126934</c:v>
                </c:pt>
                <c:pt idx="1">
                  <c:v>0.44566695949023843</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0.86216626947035024</c:v>
                </c:pt>
                <c:pt idx="1">
                  <c:v>0.56575662998315579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7.8000986352707358E-2</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96.937280329345583</c:v>
                </c:pt>
                <c:pt idx="1">
                  <c:v>98.186726983713285</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1.6898097271656627</c:v>
                </c:pt>
                <c:pt idx="1">
                  <c:v>1.7115900690831571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1.2030288873210111</c:v>
                </c:pt>
                <c:pt idx="1">
                  <c:v>0</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0.16988105616773375</c:v>
                </c:pt>
                <c:pt idx="1">
                  <c:v>0.10168294720354806</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96.802617965422598</c:v>
                </c:pt>
                <c:pt idx="1">
                  <c:v>98.756540724213792</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1.1307272172657594</c:v>
                </c:pt>
                <c:pt idx="1">
                  <c:v>1.1535505012867491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2.0362082407829689</c:v>
                </c:pt>
                <c:pt idx="1">
                  <c:v>4.7820859886286371E-2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3.0446576528676106E-2</c:v>
                </c:pt>
                <c:pt idx="1">
                  <c:v>4.2087914613170074E-2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97.138066369770385</c:v>
                </c:pt>
                <c:pt idx="1">
                  <c:v>98.636094307596153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1.280598952119498</c:v>
                </c:pt>
                <c:pt idx="1">
                  <c:v>1.3003478835026165</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1.5813346781101103</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6.3557808901215374E-2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98.081693513173974</c:v>
                </c:pt>
                <c:pt idx="1">
                  <c:v>99.19144547335182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0.54211697472533826</c:v>
                </c:pt>
                <c:pt idx="1">
                  <c:v>0.54825079393051257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1.3591161290066935</c:v>
                </c:pt>
                <c:pt idx="1">
                  <c:v>0.23670229138184595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1.7073383094003747E-2</c:v>
                </c:pt>
                <c:pt idx="1">
                  <c:v>2.3601441335828754E-2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98.615843903205672</c:v>
                </c:pt>
                <c:pt idx="1">
                  <c:v>98.988576410526605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0.44398884097126934</c:v>
                </c:pt>
                <c:pt idx="1">
                  <c:v>0.44566695949023843</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0.86216626947035024</c:v>
                </c:pt>
                <c:pt idx="1">
                  <c:v>0.56575662998315579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7.8000986352707358E-2</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95.67085485518956</c:v>
                </c:pt>
                <c:pt idx="1">
                  <c:v>97.012834189970548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2.8767659972085204</c:v>
                </c:pt>
                <c:pt idx="1">
                  <c:v>2.9171185217584252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1.3671465443258342</c:v>
                </c:pt>
                <c:pt idx="1">
                  <c:v>0</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8.5232603276081065E-2</c:v>
                </c:pt>
                <c:pt idx="1">
                  <c:v>7.0047288271025979E-2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96.086370647265355</c:v>
                </c:pt>
                <c:pt idx="1">
                  <c:v>97.355113006821725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2.5811067886543548</c:v>
                </c:pt>
                <c:pt idx="1">
                  <c:v>2.6151882041063543</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1.3325225640802927</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2.9698789071927592E-2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97.026761020906946</c:v>
                </c:pt>
                <c:pt idx="1">
                  <c:v>97.571233816731052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2.245517737313091</c:v>
                </c:pt>
                <c:pt idx="1">
                  <c:v>2.2581186250232768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0.68650700693250144</c:v>
                </c:pt>
                <c:pt idx="1">
                  <c:v>0.16785895670096806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4.1214234847457121E-2</c:v>
                </c:pt>
                <c:pt idx="1">
                  <c:v>2.7886015447116108E-3</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97.65700555544079</c:v>
                </c:pt>
                <c:pt idx="1">
                  <c:v>98.446622956500178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1.5194510128308492</c:v>
                </c:pt>
                <c:pt idx="1">
                  <c:v>1.53173671576598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0.82086640945452416</c:v>
                </c:pt>
                <c:pt idx="1">
                  <c:v>1.7939738120006155E-2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2.6770222738404514E-3</c:v>
                </c:pt>
                <c:pt idx="1">
                  <c:v>3.7005896138382899E-3</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98.689416199131841</c:v>
                </c:pt>
                <c:pt idx="1">
                  <c:v>99.128638919652673</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0.82583936035030003</c:v>
                </c:pt>
                <c:pt idx="1">
                  <c:v>0.82951480422803403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0.48474444051785781</c:v>
                </c:pt>
                <c:pt idx="1">
                  <c:v>4.184627611928704E-2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92.145314689967165</c:v>
                </c:pt>
                <c:pt idx="1">
                  <c:v>92.55704126880913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7.3126653129054127</c:v>
                </c:pt>
                <c:pt idx="1">
                  <c:v>7.3453399929108913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0.53797409700935361</c:v>
                </c:pt>
                <c:pt idx="1">
                  <c:v>9.2025876352053615E-2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4.0459001180693788E-3</c:v>
                </c:pt>
                <c:pt idx="1">
                  <c:v>5.5928619279194403E-3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95.813794884579963</c:v>
                </c:pt>
                <c:pt idx="1">
                  <c:v>96.436053585291972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3.540949863283803</c:v>
                </c:pt>
                <c:pt idx="1">
                  <c:v>3.5639464147080275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0.6452552521362378</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97.296430866598087</c:v>
                </c:pt>
                <c:pt idx="1">
                  <c:v>98.226240629069494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1.7569689616793323</c:v>
                </c:pt>
                <c:pt idx="1">
                  <c:v>1.773759370930506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0.94660017172257938</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98.089375347347953</c:v>
                </c:pt>
                <c:pt idx="1">
                  <c:v>98.839933088156826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1.1512577476386114</c:v>
                </c:pt>
                <c:pt idx="1">
                  <c:v>1.1600669118431597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0.75936690501343662</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99.532885602335725</c:v>
                </c:pt>
                <c:pt idx="1">
                  <c:v>99.330993988450189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0.46711439766427532</c:v>
                </c:pt>
                <c:pt idx="1">
                  <c:v>0.46616690700284313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0.20283910454696752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98.090692492558745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1.3297782921660455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0.57952921527517909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98.541313464081085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0.88866908381000309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0.57001745210890742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98.698707161561913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0.87333006105846156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0.42796277737961308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99.42528036236223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0.53244561014129199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4.2274027496451289E-2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98.773062367214806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0.85761686947894189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0.36932076330622055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97.519014701768725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1.9276623880631889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0.55332291016811941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98.706183992081307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1.0609755804729897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0.23284042744566058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99.21970515276881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0.54637464472261721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0.23392020250858747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99.676574081324716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0.14785717775567378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0.17556874091961952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99.77304815188333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0.17692900080735291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5.0022847309320502E-2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97.071250077720322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2.8270544787356782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0.10169544354396837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99.80443292284879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0.11923210598880475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7.6334971162390325E-2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99.615800731097153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7.0702036139449406E-2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0.31349723276338315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99.800540716021274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0.15480708808577834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4.4652195892944675E-2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99.801005226343278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0.15160659189387851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4.7388181762865994E-2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84.284517411047958</c:v>
                </c:pt>
                <c:pt idx="1">
                  <c:v>88.473580758379498</c:v>
                </c:pt>
                <c:pt idx="2">
                  <c:v>88.516411959587202</c:v>
                </c:pt>
                <c:pt idx="3">
                  <c:v>87.896739996370826</c:v>
                </c:pt>
                <c:pt idx="4">
                  <c:v>86.823949095172807</c:v>
                </c:pt>
              </c:numCache>
            </c:numRef>
          </c:val>
          <c:extLst>
            <c:ext xmlns:c16="http://schemas.microsoft.com/office/drawing/2014/chart" uri="{C3380CC4-5D6E-409C-BE32-E72D297353CC}">
              <c16:uniqueId val="{00000000-C511-49F0-8569-BA5E19D8985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3.7385900420637235</c:v>
                </c:pt>
                <c:pt idx="1">
                  <c:v>2.8974545487900865</c:v>
                </c:pt>
                <c:pt idx="2">
                  <c:v>2.5951403336652379</c:v>
                </c:pt>
                <c:pt idx="3">
                  <c:v>3.7764324069798607</c:v>
                </c:pt>
                <c:pt idx="4">
                  <c:v>4.4233563450177922</c:v>
                </c:pt>
              </c:numCache>
            </c:numRef>
          </c:val>
          <c:extLst>
            <c:ext xmlns:c16="http://schemas.microsoft.com/office/drawing/2014/chart" uri="{C3380CC4-5D6E-409C-BE32-E72D297353CC}">
              <c16:uniqueId val="{00000001-C511-49F0-8569-BA5E19D8985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6.0528703711320979</c:v>
                </c:pt>
                <c:pt idx="1">
                  <c:v>4.7264483964294222</c:v>
                </c:pt>
                <c:pt idx="2">
                  <c:v>5.7359988247682638</c:v>
                </c:pt>
                <c:pt idx="3">
                  <c:v>5.5310501474784273</c:v>
                </c:pt>
                <c:pt idx="4">
                  <c:v>7.7535529868655804</c:v>
                </c:pt>
              </c:numCache>
            </c:numRef>
          </c:val>
          <c:extLst>
            <c:ext xmlns:c16="http://schemas.microsoft.com/office/drawing/2014/chart" uri="{C3380CC4-5D6E-409C-BE32-E72D297353CC}">
              <c16:uniqueId val="{00000002-C511-49F0-8569-BA5E19D8985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5.9240221757566021</c:v>
                </c:pt>
                <c:pt idx="1">
                  <c:v>3.9025162964011346</c:v>
                </c:pt>
                <c:pt idx="2">
                  <c:v>3.152448881979609</c:v>
                </c:pt>
                <c:pt idx="3">
                  <c:v>2.7957774491712297</c:v>
                </c:pt>
                <c:pt idx="4">
                  <c:v>0.99914157294409345</c:v>
                </c:pt>
              </c:numCache>
            </c:numRef>
          </c:val>
          <c:extLst>
            <c:ext xmlns:c16="http://schemas.microsoft.com/office/drawing/2014/chart" uri="{C3380CC4-5D6E-409C-BE32-E72D297353CC}">
              <c16:uniqueId val="{00000003-C511-49F0-8569-BA5E19D8985F}"/>
            </c:ext>
          </c:extLst>
        </c:ser>
        <c:dLbls>
          <c:showLegendKey val="0"/>
          <c:showVal val="0"/>
          <c:showCatName val="0"/>
          <c:showSerName val="0"/>
          <c:showPercent val="0"/>
          <c:showBubbleSize val="0"/>
        </c:dLbls>
        <c:gapWidth val="50"/>
        <c:overlap val="100"/>
        <c:axId val="229966592"/>
        <c:axId val="229968128"/>
      </c:barChart>
      <c:catAx>
        <c:axId val="229966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68128"/>
        <c:crosses val="autoZero"/>
        <c:auto val="1"/>
        <c:lblAlgn val="ctr"/>
        <c:lblOffset val="100"/>
        <c:tickLblSkip val="1"/>
        <c:tickMarkSkip val="1"/>
        <c:noMultiLvlLbl val="0"/>
      </c:catAx>
      <c:valAx>
        <c:axId val="229968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66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MICS06!$R$15:$AG$15</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MICS06!$R$18:$AG$18</c:f>
              <c:numCache>
                <c:formatCode>###0.0</c:formatCode>
                <c:ptCount val="16"/>
                <c:pt idx="0">
                  <c:v>94.899595342666615</c:v>
                </c:pt>
                <c:pt idx="1">
                  <c:v>94.653630255108567</c:v>
                </c:pt>
                <c:pt idx="2">
                  <c:v>99.890510948905103</c:v>
                </c:pt>
                <c:pt idx="3">
                  <c:v>96.792728142419421</c:v>
                </c:pt>
                <c:pt idx="4">
                  <c:v>100</c:v>
                </c:pt>
                <c:pt idx="5">
                  <c:v>89.339072693908022</c:v>
                </c:pt>
                <c:pt idx="6">
                  <c:v>91.95259924374146</c:v>
                </c:pt>
                <c:pt idx="7">
                  <c:v>98.663433498744197</c:v>
                </c:pt>
                <c:pt idx="8">
                  <c:v>78.940042368470046</c:v>
                </c:pt>
                <c:pt idx="9">
                  <c:v>93.580590972756525</c:v>
                </c:pt>
                <c:pt idx="10">
                  <c:v>99.767460187789979</c:v>
                </c:pt>
                <c:pt idx="11">
                  <c:v>90.023179377070335</c:v>
                </c:pt>
                <c:pt idx="12">
                  <c:v>95.626682343295954</c:v>
                </c:pt>
                <c:pt idx="13">
                  <c:v>94.486647345246084</c:v>
                </c:pt>
                <c:pt idx="14">
                  <c:v>82.951859602412497</c:v>
                </c:pt>
                <c:pt idx="15">
                  <c:v>98.675707063499488</c:v>
                </c:pt>
              </c:numCache>
            </c:numRef>
          </c:val>
          <c:extLst>
            <c:ext xmlns:c16="http://schemas.microsoft.com/office/drawing/2014/chart" uri="{C3380CC4-5D6E-409C-BE32-E72D297353CC}">
              <c16:uniqueId val="{00000000-940F-4181-9DFD-A166831DE709}"/>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MICS06!$R$15:$AG$15</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MICS06!$R$19:$AG$19</c:f>
              <c:numCache>
                <c:formatCode>###0.0</c:formatCode>
                <c:ptCount val="16"/>
                <c:pt idx="0">
                  <c:v>4.1450358366897797</c:v>
                </c:pt>
                <c:pt idx="1">
                  <c:v>1.0253311839517427</c:v>
                </c:pt>
                <c:pt idx="2">
                  <c:v>0.10948905109489063</c:v>
                </c:pt>
                <c:pt idx="3">
                  <c:v>1.5716738967520203</c:v>
                </c:pt>
                <c:pt idx="4">
                  <c:v>0</c:v>
                </c:pt>
                <c:pt idx="5">
                  <c:v>0.42789518586997999</c:v>
                </c:pt>
                <c:pt idx="6">
                  <c:v>3.4923866687843237</c:v>
                </c:pt>
                <c:pt idx="7">
                  <c:v>1.1403075893066861</c:v>
                </c:pt>
                <c:pt idx="8">
                  <c:v>6.707057213745439</c:v>
                </c:pt>
                <c:pt idx="9">
                  <c:v>5.8938620100084522</c:v>
                </c:pt>
                <c:pt idx="10">
                  <c:v>0</c:v>
                </c:pt>
                <c:pt idx="11">
                  <c:v>0.81631837443449839</c:v>
                </c:pt>
                <c:pt idx="12">
                  <c:v>0.78233640849876929</c:v>
                </c:pt>
                <c:pt idx="13">
                  <c:v>1.9318546352444608</c:v>
                </c:pt>
                <c:pt idx="14">
                  <c:v>4.8264377228044264</c:v>
                </c:pt>
                <c:pt idx="15">
                  <c:v>1.0420665729840339</c:v>
                </c:pt>
              </c:numCache>
            </c:numRef>
          </c:val>
          <c:extLst>
            <c:ext xmlns:c16="http://schemas.microsoft.com/office/drawing/2014/chart" uri="{C3380CC4-5D6E-409C-BE32-E72D297353CC}">
              <c16:uniqueId val="{00000001-940F-4181-9DFD-A166831DE709}"/>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MICS06!$R$15:$AG$15</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MICS06!$R$20:$AG$20</c:f>
              <c:numCache>
                <c:formatCode>###0.0</c:formatCode>
                <c:ptCount val="16"/>
                <c:pt idx="0">
                  <c:v>0.95536882064366313</c:v>
                </c:pt>
                <c:pt idx="1">
                  <c:v>4.3210385609394892</c:v>
                </c:pt>
                <c:pt idx="2">
                  <c:v>0</c:v>
                </c:pt>
                <c:pt idx="3">
                  <c:v>1.1430355612741969</c:v>
                </c:pt>
                <c:pt idx="4">
                  <c:v>0</c:v>
                </c:pt>
                <c:pt idx="5">
                  <c:v>2.1353758774166374</c:v>
                </c:pt>
                <c:pt idx="6">
                  <c:v>4.3617710655814133</c:v>
                </c:pt>
                <c:pt idx="7">
                  <c:v>0.1526458204048762</c:v>
                </c:pt>
                <c:pt idx="8">
                  <c:v>12.291549803114064</c:v>
                </c:pt>
                <c:pt idx="9">
                  <c:v>0.52554701723503661</c:v>
                </c:pt>
                <c:pt idx="10">
                  <c:v>0.23253981221000095</c:v>
                </c:pt>
                <c:pt idx="11">
                  <c:v>2.4040426140990823</c:v>
                </c:pt>
                <c:pt idx="12">
                  <c:v>3.3201724914173827</c:v>
                </c:pt>
                <c:pt idx="13">
                  <c:v>1.8987312637156941</c:v>
                </c:pt>
                <c:pt idx="14">
                  <c:v>11.212059014131835</c:v>
                </c:pt>
                <c:pt idx="15">
                  <c:v>6.5129160811502121E-2</c:v>
                </c:pt>
              </c:numCache>
            </c:numRef>
          </c:val>
          <c:extLst>
            <c:ext xmlns:c16="http://schemas.microsoft.com/office/drawing/2014/chart" uri="{C3380CC4-5D6E-409C-BE32-E72D297353CC}">
              <c16:uniqueId val="{00000002-940F-4181-9DFD-A166831DE709}"/>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MICS06!$R$15:$AG$15</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MICS06!$R$21:$AG$21</c:f>
              <c:numCache>
                <c:formatCode>###0.0</c:formatCode>
                <c:ptCount val="16"/>
                <c:pt idx="0">
                  <c:v>0</c:v>
                </c:pt>
                <c:pt idx="1">
                  <c:v>0</c:v>
                </c:pt>
                <c:pt idx="2">
                  <c:v>0</c:v>
                </c:pt>
                <c:pt idx="3">
                  <c:v>0.49256239955428344</c:v>
                </c:pt>
                <c:pt idx="4">
                  <c:v>0</c:v>
                </c:pt>
                <c:pt idx="5">
                  <c:v>8.0976562428050869</c:v>
                </c:pt>
                <c:pt idx="6">
                  <c:v>0.19324302189284742</c:v>
                </c:pt>
                <c:pt idx="7">
                  <c:v>4.3613091544250346E-2</c:v>
                </c:pt>
                <c:pt idx="8">
                  <c:v>2.0613506146704612</c:v>
                </c:pt>
                <c:pt idx="9">
                  <c:v>0</c:v>
                </c:pt>
                <c:pt idx="10">
                  <c:v>0</c:v>
                </c:pt>
                <c:pt idx="11">
                  <c:v>6.7564596343961174</c:v>
                </c:pt>
                <c:pt idx="12">
                  <c:v>0.27080875678803551</c:v>
                </c:pt>
                <c:pt idx="13">
                  <c:v>1.6827667557938755</c:v>
                </c:pt>
                <c:pt idx="14">
                  <c:v>1.0096436606511616</c:v>
                </c:pt>
                <c:pt idx="15">
                  <c:v>0.21709720270500707</c:v>
                </c:pt>
              </c:numCache>
            </c:numRef>
          </c:val>
          <c:extLst>
            <c:ext xmlns:c16="http://schemas.microsoft.com/office/drawing/2014/chart" uri="{C3380CC4-5D6E-409C-BE32-E72D297353CC}">
              <c16:uniqueId val="{00000003-940F-4181-9DFD-A166831DE709}"/>
            </c:ext>
          </c:extLst>
        </c:ser>
        <c:dLbls>
          <c:showLegendKey val="0"/>
          <c:showVal val="0"/>
          <c:showCatName val="0"/>
          <c:showSerName val="0"/>
          <c:showPercent val="0"/>
          <c:showBubbleSize val="0"/>
        </c:dLbls>
        <c:gapWidth val="50"/>
        <c:overlap val="100"/>
        <c:axId val="230172928"/>
        <c:axId val="230191104"/>
      </c:barChart>
      <c:catAx>
        <c:axId val="23017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1104"/>
        <c:crosses val="autoZero"/>
        <c:auto val="1"/>
        <c:lblAlgn val="ctr"/>
        <c:lblOffset val="100"/>
        <c:tickLblSkip val="1"/>
        <c:tickMarkSkip val="1"/>
        <c:noMultiLvlLbl val="0"/>
      </c:catAx>
      <c:valAx>
        <c:axId val="230191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2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87.666319929691511</c:v>
                </c:pt>
                <c:pt idx="1">
                  <c:v>90.764390769561061</c:v>
                </c:pt>
                <c:pt idx="2">
                  <c:v>92.617831520388876</c:v>
                </c:pt>
                <c:pt idx="3">
                  <c:v>97.16838245306306</c:v>
                </c:pt>
                <c:pt idx="4">
                  <c:v>99.735654287002376</c:v>
                </c:pt>
              </c:numCache>
            </c:numRef>
          </c:val>
          <c:extLst>
            <c:ext xmlns:c16="http://schemas.microsoft.com/office/drawing/2014/chart" uri="{C3380CC4-5D6E-409C-BE32-E72D297353CC}">
              <c16:uniqueId val="{00000000-8AE4-4AF3-ACB2-F8F86FE04055}"/>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3.4308928767229627</c:v>
                </c:pt>
                <c:pt idx="1">
                  <c:v>2.6484513113128614</c:v>
                </c:pt>
                <c:pt idx="2">
                  <c:v>2.9452247261907685</c:v>
                </c:pt>
                <c:pt idx="3">
                  <c:v>1.195037232062595</c:v>
                </c:pt>
                <c:pt idx="4">
                  <c:v>0.11223670917731969</c:v>
                </c:pt>
              </c:numCache>
            </c:numRef>
          </c:val>
          <c:extLst>
            <c:ext xmlns:c16="http://schemas.microsoft.com/office/drawing/2014/chart" uri="{C3380CC4-5D6E-409C-BE32-E72D297353CC}">
              <c16:uniqueId val="{00000001-8AE4-4AF3-ACB2-F8F86FE04055}"/>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4.5756376027850223</c:v>
                </c:pt>
                <c:pt idx="1">
                  <c:v>4.2027922506465396</c:v>
                </c:pt>
                <c:pt idx="2">
                  <c:v>3.5574079852992853</c:v>
                </c:pt>
                <c:pt idx="3">
                  <c:v>1.2881105845363217</c:v>
                </c:pt>
                <c:pt idx="4">
                  <c:v>0.15210900382034814</c:v>
                </c:pt>
              </c:numCache>
            </c:numRef>
          </c:val>
          <c:extLst>
            <c:ext xmlns:c16="http://schemas.microsoft.com/office/drawing/2014/chart" uri="{C3380CC4-5D6E-409C-BE32-E72D297353CC}">
              <c16:uniqueId val="{00000002-8AE4-4AF3-ACB2-F8F86FE04055}"/>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4.3271495908007696</c:v>
                </c:pt>
                <c:pt idx="1">
                  <c:v>2.3843656684788321</c:v>
                </c:pt>
                <c:pt idx="2">
                  <c:v>0.87953576812121426</c:v>
                </c:pt>
                <c:pt idx="3">
                  <c:v>0.34846973033811784</c:v>
                </c:pt>
                <c:pt idx="4">
                  <c:v>0</c:v>
                </c:pt>
              </c:numCache>
            </c:numRef>
          </c:val>
          <c:extLst>
            <c:ext xmlns:c16="http://schemas.microsoft.com/office/drawing/2014/chart" uri="{C3380CC4-5D6E-409C-BE32-E72D297353CC}">
              <c16:uniqueId val="{00000003-8AE4-4AF3-ACB2-F8F86FE04055}"/>
            </c:ext>
          </c:extLst>
        </c:ser>
        <c:dLbls>
          <c:showLegendKey val="0"/>
          <c:showVal val="0"/>
          <c:showCatName val="0"/>
          <c:showSerName val="0"/>
          <c:showPercent val="0"/>
          <c:showBubbleSize val="0"/>
        </c:dLbls>
        <c:gapWidth val="50"/>
        <c:overlap val="100"/>
        <c:axId val="230236544"/>
        <c:axId val="230238080"/>
      </c:barChart>
      <c:catAx>
        <c:axId val="23023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8080"/>
        <c:crosses val="autoZero"/>
        <c:auto val="1"/>
        <c:lblAlgn val="ctr"/>
        <c:lblOffset val="100"/>
        <c:tickLblSkip val="1"/>
        <c:tickMarkSkip val="1"/>
        <c:noMultiLvlLbl val="0"/>
      </c:catAx>
      <c:valAx>
        <c:axId val="23023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6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MICS06!$R$121:$AG$121</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MICS06!$R$124:$AG$124</c:f>
              <c:numCache>
                <c:formatCode>###0.0</c:formatCode>
                <c:ptCount val="16"/>
                <c:pt idx="0">
                  <c:v>97.047370218161362</c:v>
                </c:pt>
                <c:pt idx="1">
                  <c:v>93.254533435981685</c:v>
                </c:pt>
                <c:pt idx="2">
                  <c:v>96.861313868613138</c:v>
                </c:pt>
                <c:pt idx="3">
                  <c:v>98.755434770933775</c:v>
                </c:pt>
                <c:pt idx="4">
                  <c:v>92.964196502914263</c:v>
                </c:pt>
                <c:pt idx="5">
                  <c:v>98.178921330421247</c:v>
                </c:pt>
                <c:pt idx="6">
                  <c:v>95.479949456864276</c:v>
                </c:pt>
                <c:pt idx="7">
                  <c:v>99.026690408943821</c:v>
                </c:pt>
                <c:pt idx="8">
                  <c:v>99.484068457983682</c:v>
                </c:pt>
                <c:pt idx="9">
                  <c:v>96.547109185517755</c:v>
                </c:pt>
                <c:pt idx="10">
                  <c:v>96.922012117302387</c:v>
                </c:pt>
                <c:pt idx="11">
                  <c:v>97.788713623519712</c:v>
                </c:pt>
                <c:pt idx="12">
                  <c:v>97.480806297478225</c:v>
                </c:pt>
                <c:pt idx="13">
                  <c:v>96.812162940947317</c:v>
                </c:pt>
                <c:pt idx="14">
                  <c:v>94.517320437512069</c:v>
                </c:pt>
                <c:pt idx="15">
                  <c:v>96.82286119694264</c:v>
                </c:pt>
              </c:numCache>
            </c:numRef>
          </c:val>
          <c:extLst>
            <c:ext xmlns:c16="http://schemas.microsoft.com/office/drawing/2014/chart" uri="{C3380CC4-5D6E-409C-BE32-E72D297353CC}">
              <c16:uniqueId val="{00000000-9E27-4D6B-A9B1-73A0E102E174}"/>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MICS06!$R$121:$AG$121</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MICS06!$R$125:$AG$125</c:f>
              <c:numCache>
                <c:formatCode>###0.0</c:formatCode>
                <c:ptCount val="16"/>
                <c:pt idx="0">
                  <c:v>1.839402438213658</c:v>
                </c:pt>
                <c:pt idx="1">
                  <c:v>0.30102082537866726</c:v>
                </c:pt>
                <c:pt idx="2">
                  <c:v>1.4233576642335783</c:v>
                </c:pt>
                <c:pt idx="3">
                  <c:v>0.63275182856250189</c:v>
                </c:pt>
                <c:pt idx="4">
                  <c:v>7.0358034970857926</c:v>
                </c:pt>
                <c:pt idx="5">
                  <c:v>1.8210786695786783</c:v>
                </c:pt>
                <c:pt idx="6">
                  <c:v>4.2715952292735055</c:v>
                </c:pt>
                <c:pt idx="7">
                  <c:v>0.26327035155454631</c:v>
                </c:pt>
                <c:pt idx="8">
                  <c:v>0.51593154201632219</c:v>
                </c:pt>
                <c:pt idx="9">
                  <c:v>3.4528908144822728</c:v>
                </c:pt>
                <c:pt idx="10">
                  <c:v>2.9949379497654571</c:v>
                </c:pt>
                <c:pt idx="11">
                  <c:v>2.1484355891835825</c:v>
                </c:pt>
                <c:pt idx="12">
                  <c:v>2.5191937025218247</c:v>
                </c:pt>
                <c:pt idx="13">
                  <c:v>3.1878370590528187</c:v>
                </c:pt>
                <c:pt idx="14">
                  <c:v>4.6916111705947818</c:v>
                </c:pt>
                <c:pt idx="15">
                  <c:v>1.9357740916417225</c:v>
                </c:pt>
              </c:numCache>
            </c:numRef>
          </c:val>
          <c:extLst>
            <c:ext xmlns:c16="http://schemas.microsoft.com/office/drawing/2014/chart" uri="{C3380CC4-5D6E-409C-BE32-E72D297353CC}">
              <c16:uniqueId val="{00000001-9E27-4D6B-A9B1-73A0E102E174}"/>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MICS06!$R$121:$AG$121</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MICS06!$R$126:$AG$126</c:f>
              <c:numCache>
                <c:formatCode>###0.0</c:formatCode>
                <c:ptCount val="16"/>
                <c:pt idx="0">
                  <c:v>1.0138809598653817</c:v>
                </c:pt>
                <c:pt idx="1">
                  <c:v>6.4444457386393914</c:v>
                </c:pt>
                <c:pt idx="2">
                  <c:v>1.7153284671532865</c:v>
                </c:pt>
                <c:pt idx="3">
                  <c:v>0.61181340050367572</c:v>
                </c:pt>
                <c:pt idx="4">
                  <c:v>0</c:v>
                </c:pt>
                <c:pt idx="5">
                  <c:v>0</c:v>
                </c:pt>
                <c:pt idx="6">
                  <c:v>0.24845531386223238</c:v>
                </c:pt>
                <c:pt idx="7">
                  <c:v>0.55739341909672868</c:v>
                </c:pt>
                <c:pt idx="8">
                  <c:v>0</c:v>
                </c:pt>
                <c:pt idx="9">
                  <c:v>0</c:v>
                </c:pt>
                <c:pt idx="10">
                  <c:v>8.3049932932143217E-2</c:v>
                </c:pt>
                <c:pt idx="11">
                  <c:v>6.2850787296708038E-2</c:v>
                </c:pt>
                <c:pt idx="12">
                  <c:v>0</c:v>
                </c:pt>
                <c:pt idx="13">
                  <c:v>0</c:v>
                </c:pt>
                <c:pt idx="14">
                  <c:v>0.72593009120600915</c:v>
                </c:pt>
                <c:pt idx="15">
                  <c:v>1.2413647114156117</c:v>
                </c:pt>
              </c:numCache>
            </c:numRef>
          </c:val>
          <c:extLst>
            <c:ext xmlns:c16="http://schemas.microsoft.com/office/drawing/2014/chart" uri="{C3380CC4-5D6E-409C-BE32-E72D297353CC}">
              <c16:uniqueId val="{00000002-9E27-4D6B-A9B1-73A0E102E174}"/>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MICS06!$R$121:$AG$121</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MICS06!$R$127:$AG$127</c:f>
              <c:numCache>
                <c:formatCode>###0.0</c:formatCode>
                <c:ptCount val="16"/>
                <c:pt idx="0">
                  <c:v>9.9346383759641999E-2</c:v>
                </c:pt>
                <c:pt idx="1">
                  <c:v>0</c:v>
                </c:pt>
                <c:pt idx="2">
                  <c:v>0</c:v>
                </c:pt>
                <c:pt idx="3">
                  <c:v>0</c:v>
                </c:pt>
                <c:pt idx="4">
                  <c:v>0</c:v>
                </c:pt>
                <c:pt idx="5">
                  <c:v>0</c:v>
                </c:pt>
                <c:pt idx="6">
                  <c:v>0</c:v>
                </c:pt>
                <c:pt idx="7">
                  <c:v>0.1526458204048762</c:v>
                </c:pt>
                <c:pt idx="8">
                  <c:v>0</c:v>
                </c:pt>
                <c:pt idx="9">
                  <c:v>0</c:v>
                </c:pt>
                <c:pt idx="10">
                  <c:v>0</c:v>
                </c:pt>
                <c:pt idx="11">
                  <c:v>0</c:v>
                </c:pt>
                <c:pt idx="12">
                  <c:v>0</c:v>
                </c:pt>
                <c:pt idx="13">
                  <c:v>0</c:v>
                </c:pt>
                <c:pt idx="14">
                  <c:v>6.5138300687171719E-2</c:v>
                </c:pt>
                <c:pt idx="15">
                  <c:v>0</c:v>
                </c:pt>
              </c:numCache>
            </c:numRef>
          </c:val>
          <c:extLst>
            <c:ext xmlns:c16="http://schemas.microsoft.com/office/drawing/2014/chart" uri="{C3380CC4-5D6E-409C-BE32-E72D297353CC}">
              <c16:uniqueId val="{00000003-9E27-4D6B-A9B1-73A0E102E174}"/>
            </c:ext>
          </c:extLst>
        </c:ser>
        <c:dLbls>
          <c:showLegendKey val="0"/>
          <c:showVal val="0"/>
          <c:showCatName val="0"/>
          <c:showSerName val="0"/>
          <c:showPercent val="0"/>
          <c:showBubbleSize val="0"/>
        </c:dLbls>
        <c:gapWidth val="50"/>
        <c:overlap val="100"/>
        <c:axId val="231173504"/>
        <c:axId val="231183488"/>
      </c:barChart>
      <c:catAx>
        <c:axId val="23117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83488"/>
        <c:crosses val="autoZero"/>
        <c:auto val="1"/>
        <c:lblAlgn val="ctr"/>
        <c:lblOffset val="100"/>
        <c:tickLblSkip val="1"/>
        <c:tickMarkSkip val="1"/>
        <c:noMultiLvlLbl val="0"/>
      </c:catAx>
      <c:valAx>
        <c:axId val="23118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D60-4E63-B88C-3A4F42EDD8B4}"/>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D60-4E63-B88C-3A4F42EDD8B4}"/>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D60-4E63-B88C-3A4F42EDD8B4}"/>
            </c:ext>
          </c:extLst>
        </c:ser>
        <c:dLbls>
          <c:showLegendKey val="0"/>
          <c:showVal val="0"/>
          <c:showCatName val="0"/>
          <c:showSerName val="0"/>
          <c:showPercent val="0"/>
          <c:showBubbleSize val="0"/>
        </c:dLbls>
        <c:gapWidth val="50"/>
        <c:overlap val="100"/>
        <c:axId val="231462400"/>
        <c:axId val="231463936"/>
      </c:barChart>
      <c:catAx>
        <c:axId val="231462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3936"/>
        <c:crosses val="autoZero"/>
        <c:auto val="1"/>
        <c:lblAlgn val="ctr"/>
        <c:lblOffset val="100"/>
        <c:tickLblSkip val="1"/>
        <c:tickMarkSkip val="1"/>
        <c:noMultiLvlLbl val="0"/>
      </c:catAx>
      <c:valAx>
        <c:axId val="231463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2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MICS06!$R$221:$AG$221</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MICS06!$R$222:$AG$222</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D3C6-4361-B305-009AA829C5DC}"/>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MICS06!$R$221:$AG$221</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MICS06!$R$223:$AG$223</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D3C6-4361-B305-009AA829C5DC}"/>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MICS06!$R$221:$AG$221</c:f>
              <c:strCache>
                <c:ptCount val="16"/>
                <c:pt idx="0">
                  <c:v>Akmola oblysy</c:v>
                </c:pt>
                <c:pt idx="1">
                  <c:v>Aktobe oblysy</c:v>
                </c:pt>
                <c:pt idx="2">
                  <c:v>Almati city</c:v>
                </c:pt>
                <c:pt idx="3">
                  <c:v>Almaty oblysy</c:v>
                </c:pt>
                <c:pt idx="4">
                  <c:v>Astana city</c:v>
                </c:pt>
                <c:pt idx="5">
                  <c:v>Atyrau oblysy</c:v>
                </c:pt>
                <c:pt idx="6">
                  <c:v>Batys-Kazakhstan oblysy</c:v>
                </c:pt>
                <c:pt idx="7">
                  <c:v>Karagandy oblysy</c:v>
                </c:pt>
                <c:pt idx="8">
                  <c:v>Kostanai oblysy</c:v>
                </c:pt>
                <c:pt idx="9">
                  <c:v>Kyzylorda oblysy</c:v>
                </c:pt>
                <c:pt idx="10">
                  <c:v>Mangystau oblysy</c:v>
                </c:pt>
                <c:pt idx="11">
                  <c:v>Ontustik-Kazakhstan oblysy</c:v>
                </c:pt>
                <c:pt idx="12">
                  <c:v>Pavlodar oblysy</c:v>
                </c:pt>
                <c:pt idx="13">
                  <c:v>Shygys-Kazakhstan oblysy</c:v>
                </c:pt>
                <c:pt idx="14">
                  <c:v>Soltustik-Kazakhstan oblysy</c:v>
                </c:pt>
                <c:pt idx="15">
                  <c:v>Zhambyl oblysy</c:v>
                </c:pt>
              </c:strCache>
            </c:strRef>
          </c:cat>
          <c:val>
            <c:numRef>
              <c:f>MICS06!$R$224:$AG$224</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D3C6-4361-B305-009AA829C5DC}"/>
            </c:ext>
          </c:extLst>
        </c:ser>
        <c:dLbls>
          <c:showLegendKey val="0"/>
          <c:showVal val="0"/>
          <c:showCatName val="0"/>
          <c:showSerName val="0"/>
          <c:showPercent val="0"/>
          <c:showBubbleSize val="0"/>
        </c:dLbls>
        <c:gapWidth val="50"/>
        <c:overlap val="100"/>
        <c:axId val="231499648"/>
        <c:axId val="231501184"/>
      </c:barChart>
      <c:catAx>
        <c:axId val="23149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1184"/>
        <c:crosses val="autoZero"/>
        <c:auto val="1"/>
        <c:lblAlgn val="ctr"/>
        <c:lblOffset val="100"/>
        <c:tickLblSkip val="1"/>
        <c:tickMarkSkip val="1"/>
        <c:noMultiLvlLbl val="0"/>
      </c:catAx>
      <c:valAx>
        <c:axId val="23150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BFD-4330-94DC-7BE644EBB517}"/>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BFD-4330-94DC-7BE644EBB517}"/>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BFD-4330-94DC-7BE644EBB517}"/>
            </c:ext>
          </c:extLst>
        </c:ser>
        <c:dLbls>
          <c:showLegendKey val="0"/>
          <c:showVal val="0"/>
          <c:showCatName val="0"/>
          <c:showSerName val="0"/>
          <c:showPercent val="0"/>
          <c:showBubbleSize val="0"/>
        </c:dLbls>
        <c:gapWidth val="50"/>
        <c:overlap val="100"/>
        <c:axId val="231528704"/>
        <c:axId val="231530496"/>
      </c:barChart>
      <c:catAx>
        <c:axId val="231528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0496"/>
        <c:crosses val="autoZero"/>
        <c:auto val="1"/>
        <c:lblAlgn val="ctr"/>
        <c:lblOffset val="100"/>
        <c:tickLblSkip val="1"/>
        <c:tickMarkSkip val="1"/>
        <c:noMultiLvlLbl val="0"/>
      </c:catAx>
      <c:valAx>
        <c:axId val="23153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28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95.733403410503541</c:v>
                </c:pt>
                <c:pt idx="1">
                  <c:v>97.56277839281131</c:v>
                </c:pt>
                <c:pt idx="2">
                  <c:v>99.172077050893151</c:v>
                </c:pt>
                <c:pt idx="3">
                  <c:v>99.781673519354229</c:v>
                </c:pt>
                <c:pt idx="4">
                  <c:v>99.900655978359723</c:v>
                </c:pt>
              </c:numCache>
            </c:numRef>
          </c:val>
          <c:extLst>
            <c:ext xmlns:c16="http://schemas.microsoft.com/office/drawing/2014/chart" uri="{C3380CC4-5D6E-409C-BE32-E72D297353CC}">
              <c16:uniqueId val="{00000000-31C9-4613-9B23-BCC1B959AC51}"/>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2.7366554944240011</c:v>
                </c:pt>
                <c:pt idx="1">
                  <c:v>1.5184375215559176</c:v>
                </c:pt>
                <c:pt idx="2">
                  <c:v>0.57575975124837653</c:v>
                </c:pt>
                <c:pt idx="3">
                  <c:v>0.12407946742813815</c:v>
                </c:pt>
                <c:pt idx="4">
                  <c:v>0</c:v>
                </c:pt>
              </c:numCache>
            </c:numRef>
          </c:val>
          <c:extLst>
            <c:ext xmlns:c16="http://schemas.microsoft.com/office/drawing/2014/chart" uri="{C3380CC4-5D6E-409C-BE32-E72D297353CC}">
              <c16:uniqueId val="{00000001-31C9-4613-9B23-BCC1B959AC51}"/>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0.83998315967246906</c:v>
                </c:pt>
                <c:pt idx="1">
                  <c:v>0.49122713831719483</c:v>
                </c:pt>
                <c:pt idx="2">
                  <c:v>0.13714436188178558</c:v>
                </c:pt>
                <c:pt idx="3">
                  <c:v>7.6577325635729887E-2</c:v>
                </c:pt>
                <c:pt idx="4">
                  <c:v>9.934402164026869E-2</c:v>
                </c:pt>
              </c:numCache>
            </c:numRef>
          </c:val>
          <c:extLst>
            <c:ext xmlns:c16="http://schemas.microsoft.com/office/drawing/2014/chart" uri="{C3380CC4-5D6E-409C-BE32-E72D297353CC}">
              <c16:uniqueId val="{00000002-31C9-4613-9B23-BCC1B959AC51}"/>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0.6899579353999189</c:v>
                </c:pt>
                <c:pt idx="1">
                  <c:v>0.42755694731553767</c:v>
                </c:pt>
                <c:pt idx="2">
                  <c:v>0.11501883597670401</c:v>
                </c:pt>
                <c:pt idx="3">
                  <c:v>1.7669687581917403E-2</c:v>
                </c:pt>
                <c:pt idx="4">
                  <c:v>0</c:v>
                </c:pt>
              </c:numCache>
            </c:numRef>
          </c:val>
          <c:extLst>
            <c:ext xmlns:c16="http://schemas.microsoft.com/office/drawing/2014/chart" uri="{C3380CC4-5D6E-409C-BE32-E72D297353CC}">
              <c16:uniqueId val="{00000003-31C9-4613-9B23-BCC1B959AC51}"/>
            </c:ext>
          </c:extLst>
        </c:ser>
        <c:dLbls>
          <c:showLegendKey val="0"/>
          <c:showVal val="0"/>
          <c:showCatName val="0"/>
          <c:showSerName val="0"/>
          <c:showPercent val="0"/>
          <c:showBubbleSize val="0"/>
        </c:dLbls>
        <c:gapWidth val="50"/>
        <c:overlap val="100"/>
        <c:axId val="231575552"/>
        <c:axId val="231577088"/>
      </c:barChart>
      <c:catAx>
        <c:axId val="23157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7088"/>
        <c:crosses val="autoZero"/>
        <c:auto val="1"/>
        <c:lblAlgn val="ctr"/>
        <c:lblOffset val="100"/>
        <c:tickLblSkip val="1"/>
        <c:tickMarkSkip val="1"/>
        <c:noMultiLvlLbl val="0"/>
      </c:catAx>
      <c:valAx>
        <c:axId val="231577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5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93.478764492745839</c:v>
                </c:pt>
                <c:pt idx="1">
                  <c:v>95.063562106579553</c:v>
                </c:pt>
                <c:pt idx="2">
                  <c:v>97.296216851326832</c:v>
                </c:pt>
                <c:pt idx="3">
                  <c:v>98.406529564237758</c:v>
                </c:pt>
                <c:pt idx="4">
                  <c:v>99.71698172423558</c:v>
                </c:pt>
              </c:numCache>
            </c:numRef>
          </c:val>
          <c:extLst>
            <c:ext xmlns:c16="http://schemas.microsoft.com/office/drawing/2014/chart" uri="{C3380CC4-5D6E-409C-BE32-E72D297353CC}">
              <c16:uniqueId val="{00000000-3111-43AD-BB1E-11852933C737}"/>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6.0376273416889044</c:v>
                </c:pt>
                <c:pt idx="1">
                  <c:v>4.3930022492206087</c:v>
                </c:pt>
                <c:pt idx="2">
                  <c:v>1.8553417239162626</c:v>
                </c:pt>
                <c:pt idx="3">
                  <c:v>0.95784130222557451</c:v>
                </c:pt>
                <c:pt idx="4">
                  <c:v>0.28301827576440347</c:v>
                </c:pt>
              </c:numCache>
            </c:numRef>
          </c:val>
          <c:extLst>
            <c:ext xmlns:c16="http://schemas.microsoft.com/office/drawing/2014/chart" uri="{C3380CC4-5D6E-409C-BE32-E72D297353CC}">
              <c16:uniqueId val="{00000001-3111-43AD-BB1E-11852933C737}"/>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0.48360816556521347</c:v>
                </c:pt>
                <c:pt idx="1">
                  <c:v>0.54343564419986312</c:v>
                </c:pt>
                <c:pt idx="2">
                  <c:v>0.84844142475688533</c:v>
                </c:pt>
                <c:pt idx="3">
                  <c:v>0.63562913353672945</c:v>
                </c:pt>
                <c:pt idx="4">
                  <c:v>0</c:v>
                </c:pt>
              </c:numCache>
            </c:numRef>
          </c:val>
          <c:extLst>
            <c:ext xmlns:c16="http://schemas.microsoft.com/office/drawing/2014/chart" uri="{C3380CC4-5D6E-409C-BE32-E72D297353CC}">
              <c16:uniqueId val="{00000002-3111-43AD-BB1E-11852933C737}"/>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111-43AD-BB1E-11852933C737}"/>
            </c:ext>
          </c:extLst>
        </c:ser>
        <c:dLbls>
          <c:showLegendKey val="0"/>
          <c:showVal val="0"/>
          <c:showCatName val="0"/>
          <c:showSerName val="0"/>
          <c:showPercent val="0"/>
          <c:showBubbleSize val="0"/>
        </c:dLbls>
        <c:gapWidth val="50"/>
        <c:overlap val="100"/>
        <c:axId val="232003072"/>
        <c:axId val="232004608"/>
      </c:barChart>
      <c:catAx>
        <c:axId val="23200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4608"/>
        <c:crosses val="autoZero"/>
        <c:auto val="1"/>
        <c:lblAlgn val="ctr"/>
        <c:lblOffset val="100"/>
        <c:tickLblSkip val="1"/>
        <c:tickMarkSkip val="1"/>
        <c:noMultiLvlLbl val="0"/>
      </c:catAx>
      <c:valAx>
        <c:axId val="232004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3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7E8-4345-939E-139F7B687702}"/>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7E8-4345-939E-139F7B687702}"/>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7E8-4345-939E-139F7B687702}"/>
            </c:ext>
          </c:extLst>
        </c:ser>
        <c:dLbls>
          <c:showLegendKey val="0"/>
          <c:showVal val="0"/>
          <c:showCatName val="0"/>
          <c:showSerName val="0"/>
          <c:showPercent val="0"/>
          <c:showBubbleSize val="0"/>
        </c:dLbls>
        <c:gapWidth val="50"/>
        <c:overlap val="100"/>
        <c:axId val="232044416"/>
        <c:axId val="232045952"/>
      </c:barChart>
      <c:catAx>
        <c:axId val="232044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5952"/>
        <c:crosses val="autoZero"/>
        <c:auto val="1"/>
        <c:lblAlgn val="ctr"/>
        <c:lblOffset val="100"/>
        <c:tickLblSkip val="1"/>
        <c:tickMarkSkip val="1"/>
        <c:noMultiLvlLbl val="0"/>
      </c:catAx>
      <c:valAx>
        <c:axId val="232045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4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97.00691885676062</c:v>
                </c:pt>
                <c:pt idx="1">
                  <c:v>95.876335137927327</c:v>
                </c:pt>
                <c:pt idx="2">
                  <c:v>96.595026044281468</c:v>
                </c:pt>
                <c:pt idx="3">
                  <c:v>97.698258072887029</c:v>
                </c:pt>
                <c:pt idx="4">
                  <c:v>98.981261122535528</c:v>
                </c:pt>
              </c:numCache>
            </c:numRef>
          </c:val>
          <c:extLst>
            <c:ext xmlns:c16="http://schemas.microsoft.com/office/drawing/2014/chart" uri="{C3380CC4-5D6E-409C-BE32-E72D297353CC}">
              <c16:uniqueId val="{00000000-329A-4ABC-9E08-FA08B4789D67}"/>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1.8513409257257807</c:v>
                </c:pt>
                <c:pt idx="1">
                  <c:v>3.0178851092108081</c:v>
                </c:pt>
                <c:pt idx="2">
                  <c:v>2.9264851424431049</c:v>
                </c:pt>
                <c:pt idx="3">
                  <c:v>1.6828573051060749</c:v>
                </c:pt>
                <c:pt idx="4">
                  <c:v>0.61311984307686507</c:v>
                </c:pt>
              </c:numCache>
            </c:numRef>
          </c:val>
          <c:extLst>
            <c:ext xmlns:c16="http://schemas.microsoft.com/office/drawing/2014/chart" uri="{C3380CC4-5D6E-409C-BE32-E72D297353CC}">
              <c16:uniqueId val="{00000001-329A-4ABC-9E08-FA08B4789D67}"/>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1.0523925317406335</c:v>
                </c:pt>
                <c:pt idx="1">
                  <c:v>1.1057797528613551</c:v>
                </c:pt>
                <c:pt idx="2">
                  <c:v>0.45014640427066871</c:v>
                </c:pt>
                <c:pt idx="3">
                  <c:v>0.61888462200694494</c:v>
                </c:pt>
                <c:pt idx="4">
                  <c:v>0.40561903438766478</c:v>
                </c:pt>
              </c:numCache>
            </c:numRef>
          </c:val>
          <c:extLst>
            <c:ext xmlns:c16="http://schemas.microsoft.com/office/drawing/2014/chart" uri="{C3380CC4-5D6E-409C-BE32-E72D297353CC}">
              <c16:uniqueId val="{00000002-329A-4ABC-9E08-FA08B4789D67}"/>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8.9347685773212671E-2</c:v>
                </c:pt>
                <c:pt idx="1">
                  <c:v>0</c:v>
                </c:pt>
                <c:pt idx="2">
                  <c:v>2.8342409004773323E-2</c:v>
                </c:pt>
                <c:pt idx="3">
                  <c:v>0</c:v>
                </c:pt>
                <c:pt idx="4">
                  <c:v>0</c:v>
                </c:pt>
              </c:numCache>
            </c:numRef>
          </c:val>
          <c:extLst>
            <c:ext xmlns:c16="http://schemas.microsoft.com/office/drawing/2014/chart" uri="{C3380CC4-5D6E-409C-BE32-E72D297353CC}">
              <c16:uniqueId val="{00000003-329A-4ABC-9E08-FA08B4789D67}"/>
            </c:ext>
          </c:extLst>
        </c:ser>
        <c:dLbls>
          <c:showLegendKey val="0"/>
          <c:showVal val="0"/>
          <c:showCatName val="0"/>
          <c:showSerName val="0"/>
          <c:showPercent val="0"/>
          <c:showBubbleSize val="0"/>
        </c:dLbls>
        <c:gapWidth val="50"/>
        <c:overlap val="100"/>
        <c:axId val="231425152"/>
        <c:axId val="231426688"/>
      </c:barChart>
      <c:catAx>
        <c:axId val="23142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6688"/>
        <c:crosses val="autoZero"/>
        <c:auto val="1"/>
        <c:lblAlgn val="ctr"/>
        <c:lblOffset val="100"/>
        <c:tickLblSkip val="1"/>
        <c:tickMarkSkip val="1"/>
        <c:noMultiLvlLbl val="0"/>
      </c:catAx>
      <c:valAx>
        <c:axId val="23142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97.464980927919115</c:v>
                </c:pt>
                <c:pt idx="1">
                  <c:v>97.064332705330429</c:v>
                </c:pt>
                <c:pt idx="2">
                  <c:v>97.150302466057667</c:v>
                </c:pt>
                <c:pt idx="3">
                  <c:v>98.233437094979749</c:v>
                </c:pt>
                <c:pt idx="4">
                  <c:v>99.142477356098951</c:v>
                </c:pt>
              </c:numCache>
            </c:numRef>
          </c:val>
          <c:extLst>
            <c:ext xmlns:c16="http://schemas.microsoft.com/office/drawing/2014/chart" uri="{C3380CC4-5D6E-409C-BE32-E72D297353CC}">
              <c16:uniqueId val="{00000000-1154-4086-9C02-664F20237133}"/>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1.3368943271751235</c:v>
                </c:pt>
                <c:pt idx="1">
                  <c:v>1.4092597226103767</c:v>
                </c:pt>
                <c:pt idx="2">
                  <c:v>1.570969344503359</c:v>
                </c:pt>
                <c:pt idx="3">
                  <c:v>0.81515048818819291</c:v>
                </c:pt>
                <c:pt idx="4">
                  <c:v>0.42383513065853001</c:v>
                </c:pt>
              </c:numCache>
            </c:numRef>
          </c:val>
          <c:extLst>
            <c:ext xmlns:c16="http://schemas.microsoft.com/office/drawing/2014/chart" uri="{C3380CC4-5D6E-409C-BE32-E72D297353CC}">
              <c16:uniqueId val="{00000001-1154-4086-9C02-664F20237133}"/>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0.99085614615879825</c:v>
                </c:pt>
                <c:pt idx="1">
                  <c:v>1.5264075720592298</c:v>
                </c:pt>
                <c:pt idx="2">
                  <c:v>1.2787281894391995</c:v>
                </c:pt>
                <c:pt idx="3">
                  <c:v>0.95141241683211852</c:v>
                </c:pt>
                <c:pt idx="4">
                  <c:v>0.36793727173585605</c:v>
                </c:pt>
              </c:numCache>
            </c:numRef>
          </c:val>
          <c:extLst>
            <c:ext xmlns:c16="http://schemas.microsoft.com/office/drawing/2014/chart" uri="{C3380CC4-5D6E-409C-BE32-E72D297353CC}">
              <c16:uniqueId val="{00000002-1154-4086-9C02-664F20237133}"/>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0.20726859874710338</c:v>
                </c:pt>
                <c:pt idx="1">
                  <c:v>0</c:v>
                </c:pt>
                <c:pt idx="2">
                  <c:v>0</c:v>
                </c:pt>
                <c:pt idx="3">
                  <c:v>0</c:v>
                </c:pt>
                <c:pt idx="4">
                  <c:v>6.5750241506672608E-2</c:v>
                </c:pt>
              </c:numCache>
            </c:numRef>
          </c:val>
          <c:extLst>
            <c:ext xmlns:c16="http://schemas.microsoft.com/office/drawing/2014/chart" uri="{C3380CC4-5D6E-409C-BE32-E72D297353CC}">
              <c16:uniqueId val="{00000003-1154-4086-9C02-664F20237133}"/>
            </c:ext>
          </c:extLst>
        </c:ser>
        <c:dLbls>
          <c:showLegendKey val="0"/>
          <c:showVal val="0"/>
          <c:showCatName val="0"/>
          <c:showSerName val="0"/>
          <c:showPercent val="0"/>
          <c:showBubbleSize val="0"/>
        </c:dLbls>
        <c:gapWidth val="50"/>
        <c:overlap val="100"/>
        <c:axId val="230270848"/>
        <c:axId val="230272384"/>
      </c:barChart>
      <c:catAx>
        <c:axId val="230270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2384"/>
        <c:crosses val="autoZero"/>
        <c:auto val="1"/>
        <c:lblAlgn val="ctr"/>
        <c:lblOffset val="100"/>
        <c:tickLblSkip val="1"/>
        <c:tickMarkSkip val="1"/>
        <c:noMultiLvlLbl val="0"/>
      </c:catAx>
      <c:valAx>
        <c:axId val="230272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0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86.6</c:v>
                </c:pt>
                <c:pt idx="1">
                  <c:v>91.8</c:v>
                </c:pt>
                <c:pt idx="2">
                  <c:v>92.9</c:v>
                </c:pt>
                <c:pt idx="3">
                  <c:v>94.6</c:v>
                </c:pt>
                <c:pt idx="4">
                  <c:v>95.8</c:v>
                </c:pt>
              </c:numCache>
            </c:numRef>
          </c:val>
          <c:extLst>
            <c:ext xmlns:c16="http://schemas.microsoft.com/office/drawing/2014/chart" uri="{C3380CC4-5D6E-409C-BE32-E72D297353CC}">
              <c16:uniqueId val="{00000000-BBC1-4945-A8DF-F9DFCE393FCE}"/>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4.7</c:v>
                </c:pt>
                <c:pt idx="1">
                  <c:v>2.5</c:v>
                </c:pt>
                <c:pt idx="2">
                  <c:v>2.1</c:v>
                </c:pt>
                <c:pt idx="3">
                  <c:v>2</c:v>
                </c:pt>
                <c:pt idx="4">
                  <c:v>1.3</c:v>
                </c:pt>
              </c:numCache>
            </c:numRef>
          </c:val>
          <c:extLst>
            <c:ext xmlns:c16="http://schemas.microsoft.com/office/drawing/2014/chart" uri="{C3380CC4-5D6E-409C-BE32-E72D297353CC}">
              <c16:uniqueId val="{00000001-BBC1-4945-A8DF-F9DFCE393FCE}"/>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4.4000000000000004</c:v>
                </c:pt>
                <c:pt idx="1">
                  <c:v>4.0999999999999996</c:v>
                </c:pt>
                <c:pt idx="2">
                  <c:v>2.2999999999999998</c:v>
                </c:pt>
                <c:pt idx="3">
                  <c:v>2.1</c:v>
                </c:pt>
                <c:pt idx="4">
                  <c:v>1.8</c:v>
                </c:pt>
              </c:numCache>
            </c:numRef>
          </c:val>
          <c:extLst>
            <c:ext xmlns:c16="http://schemas.microsoft.com/office/drawing/2014/chart" uri="{C3380CC4-5D6E-409C-BE32-E72D297353CC}">
              <c16:uniqueId val="{00000002-BBC1-4945-A8DF-F9DFCE393FCE}"/>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4.3</c:v>
                </c:pt>
                <c:pt idx="1">
                  <c:v>1.6</c:v>
                </c:pt>
                <c:pt idx="2">
                  <c:v>2.7</c:v>
                </c:pt>
                <c:pt idx="3">
                  <c:v>1.4</c:v>
                </c:pt>
                <c:pt idx="4">
                  <c:v>1.1000000000000001</c:v>
                </c:pt>
              </c:numCache>
            </c:numRef>
          </c:val>
          <c:extLst>
            <c:ext xmlns:c16="http://schemas.microsoft.com/office/drawing/2014/chart" uri="{C3380CC4-5D6E-409C-BE32-E72D297353CC}">
              <c16:uniqueId val="{00000003-BBC1-4945-A8DF-F9DFCE393FCE}"/>
            </c:ext>
          </c:extLst>
        </c:ser>
        <c:dLbls>
          <c:showLegendKey val="0"/>
          <c:showVal val="0"/>
          <c:showCatName val="0"/>
          <c:showSerName val="0"/>
          <c:showPercent val="0"/>
          <c:showBubbleSize val="0"/>
        </c:dLbls>
        <c:gapWidth val="50"/>
        <c:overlap val="100"/>
        <c:axId val="216037248"/>
        <c:axId val="216038784"/>
      </c:barChart>
      <c:catAx>
        <c:axId val="216037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38784"/>
        <c:crosses val="autoZero"/>
        <c:auto val="1"/>
        <c:lblAlgn val="ctr"/>
        <c:lblOffset val="100"/>
        <c:tickLblSkip val="1"/>
        <c:tickMarkSkip val="1"/>
        <c:noMultiLvlLbl val="0"/>
      </c:catAx>
      <c:valAx>
        <c:axId val="216038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37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MICS11!$R$15:$AG$15</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MICS11!$R$18:$AG$18</c:f>
              <c:numCache>
                <c:formatCode>###0.0</c:formatCode>
                <c:ptCount val="16"/>
                <c:pt idx="0">
                  <c:v>97.1</c:v>
                </c:pt>
                <c:pt idx="1">
                  <c:v>99</c:v>
                </c:pt>
                <c:pt idx="2">
                  <c:v>93.1</c:v>
                </c:pt>
                <c:pt idx="3">
                  <c:v>100</c:v>
                </c:pt>
                <c:pt idx="4">
                  <c:v>99.9</c:v>
                </c:pt>
                <c:pt idx="5">
                  <c:v>97.2</c:v>
                </c:pt>
                <c:pt idx="6">
                  <c:v>91.5</c:v>
                </c:pt>
                <c:pt idx="7">
                  <c:v>94.6</c:v>
                </c:pt>
                <c:pt idx="8">
                  <c:v>92.6</c:v>
                </c:pt>
                <c:pt idx="9">
                  <c:v>98.9</c:v>
                </c:pt>
                <c:pt idx="10">
                  <c:v>99.4</c:v>
                </c:pt>
                <c:pt idx="11">
                  <c:v>87.7</c:v>
                </c:pt>
                <c:pt idx="12">
                  <c:v>97.6</c:v>
                </c:pt>
                <c:pt idx="13">
                  <c:v>98</c:v>
                </c:pt>
                <c:pt idx="14">
                  <c:v>93.6</c:v>
                </c:pt>
                <c:pt idx="15">
                  <c:v>96.3</c:v>
                </c:pt>
              </c:numCache>
            </c:numRef>
          </c:val>
          <c:extLst>
            <c:ext xmlns:c16="http://schemas.microsoft.com/office/drawing/2014/chart" uri="{C3380CC4-5D6E-409C-BE32-E72D297353CC}">
              <c16:uniqueId val="{00000000-8985-457D-A4FB-8943BE0AD95F}"/>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MICS11!$R$15:$AG$15</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MICS11!$R$19:$AG$19</c:f>
              <c:numCache>
                <c:formatCode>###0.0</c:formatCode>
                <c:ptCount val="16"/>
                <c:pt idx="0">
                  <c:v>1.3</c:v>
                </c:pt>
                <c:pt idx="1">
                  <c:v>1</c:v>
                </c:pt>
                <c:pt idx="2">
                  <c:v>3.9</c:v>
                </c:pt>
                <c:pt idx="3">
                  <c:v>0</c:v>
                </c:pt>
                <c:pt idx="4">
                  <c:v>0</c:v>
                </c:pt>
                <c:pt idx="5">
                  <c:v>0.2</c:v>
                </c:pt>
                <c:pt idx="6">
                  <c:v>0.1</c:v>
                </c:pt>
                <c:pt idx="7">
                  <c:v>3.2</c:v>
                </c:pt>
                <c:pt idx="8">
                  <c:v>2.9</c:v>
                </c:pt>
                <c:pt idx="9">
                  <c:v>0.3</c:v>
                </c:pt>
                <c:pt idx="10">
                  <c:v>0</c:v>
                </c:pt>
                <c:pt idx="11">
                  <c:v>3.3</c:v>
                </c:pt>
                <c:pt idx="12">
                  <c:v>1.3</c:v>
                </c:pt>
                <c:pt idx="13">
                  <c:v>0.3</c:v>
                </c:pt>
                <c:pt idx="14">
                  <c:v>1.8</c:v>
                </c:pt>
                <c:pt idx="15">
                  <c:v>2.9</c:v>
                </c:pt>
              </c:numCache>
            </c:numRef>
          </c:val>
          <c:extLst>
            <c:ext xmlns:c16="http://schemas.microsoft.com/office/drawing/2014/chart" uri="{C3380CC4-5D6E-409C-BE32-E72D297353CC}">
              <c16:uniqueId val="{00000001-8985-457D-A4FB-8943BE0AD95F}"/>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MICS11!$R$15:$AG$15</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MICS11!$R$20:$AG$20</c:f>
              <c:numCache>
                <c:formatCode>###0.0</c:formatCode>
                <c:ptCount val="16"/>
                <c:pt idx="0">
                  <c:v>1.2</c:v>
                </c:pt>
                <c:pt idx="1">
                  <c:v>0</c:v>
                </c:pt>
                <c:pt idx="2">
                  <c:v>2.8</c:v>
                </c:pt>
                <c:pt idx="3">
                  <c:v>0</c:v>
                </c:pt>
                <c:pt idx="4">
                  <c:v>0.1</c:v>
                </c:pt>
                <c:pt idx="5">
                  <c:v>1.1000000000000001</c:v>
                </c:pt>
                <c:pt idx="6">
                  <c:v>1.1000000000000001</c:v>
                </c:pt>
                <c:pt idx="7">
                  <c:v>2.2000000000000002</c:v>
                </c:pt>
                <c:pt idx="8">
                  <c:v>2.2000000000000002</c:v>
                </c:pt>
                <c:pt idx="9">
                  <c:v>0.2</c:v>
                </c:pt>
                <c:pt idx="10">
                  <c:v>0.6</c:v>
                </c:pt>
                <c:pt idx="11">
                  <c:v>7.7</c:v>
                </c:pt>
                <c:pt idx="12">
                  <c:v>0.7</c:v>
                </c:pt>
                <c:pt idx="13">
                  <c:v>1.5</c:v>
                </c:pt>
                <c:pt idx="14">
                  <c:v>4.3</c:v>
                </c:pt>
                <c:pt idx="15">
                  <c:v>0.8</c:v>
                </c:pt>
              </c:numCache>
            </c:numRef>
          </c:val>
          <c:extLst>
            <c:ext xmlns:c16="http://schemas.microsoft.com/office/drawing/2014/chart" uri="{C3380CC4-5D6E-409C-BE32-E72D297353CC}">
              <c16:uniqueId val="{00000002-8985-457D-A4FB-8943BE0AD95F}"/>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MICS11!$R$15:$AG$15</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MICS11!$R$21:$AG$21</c:f>
              <c:numCache>
                <c:formatCode>###0.0</c:formatCode>
                <c:ptCount val="16"/>
                <c:pt idx="0">
                  <c:v>0.3</c:v>
                </c:pt>
                <c:pt idx="1">
                  <c:v>0</c:v>
                </c:pt>
                <c:pt idx="2">
                  <c:v>0.2</c:v>
                </c:pt>
                <c:pt idx="3">
                  <c:v>0</c:v>
                </c:pt>
                <c:pt idx="4">
                  <c:v>0</c:v>
                </c:pt>
                <c:pt idx="5">
                  <c:v>1.6</c:v>
                </c:pt>
                <c:pt idx="6">
                  <c:v>7.3</c:v>
                </c:pt>
                <c:pt idx="7">
                  <c:v>0</c:v>
                </c:pt>
                <c:pt idx="8">
                  <c:v>2.2999999999999998</c:v>
                </c:pt>
                <c:pt idx="9">
                  <c:v>0.6</c:v>
                </c:pt>
                <c:pt idx="10">
                  <c:v>0</c:v>
                </c:pt>
                <c:pt idx="11">
                  <c:v>1.3</c:v>
                </c:pt>
                <c:pt idx="12">
                  <c:v>0.4</c:v>
                </c:pt>
                <c:pt idx="13">
                  <c:v>0.2</c:v>
                </c:pt>
                <c:pt idx="14">
                  <c:v>0.4</c:v>
                </c:pt>
                <c:pt idx="15">
                  <c:v>0</c:v>
                </c:pt>
              </c:numCache>
            </c:numRef>
          </c:val>
          <c:extLst>
            <c:ext xmlns:c16="http://schemas.microsoft.com/office/drawing/2014/chart" uri="{C3380CC4-5D6E-409C-BE32-E72D297353CC}">
              <c16:uniqueId val="{00000003-8985-457D-A4FB-8943BE0AD95F}"/>
            </c:ext>
          </c:extLst>
        </c:ser>
        <c:dLbls>
          <c:showLegendKey val="0"/>
          <c:showVal val="0"/>
          <c:showCatName val="0"/>
          <c:showSerName val="0"/>
          <c:showPercent val="0"/>
          <c:showBubbleSize val="0"/>
        </c:dLbls>
        <c:gapWidth val="50"/>
        <c:overlap val="100"/>
        <c:axId val="216726912"/>
        <c:axId val="217277568"/>
      </c:barChart>
      <c:catAx>
        <c:axId val="216726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77568"/>
        <c:crosses val="autoZero"/>
        <c:auto val="1"/>
        <c:lblAlgn val="ctr"/>
        <c:lblOffset val="100"/>
        <c:tickLblSkip val="1"/>
        <c:tickMarkSkip val="1"/>
        <c:noMultiLvlLbl val="0"/>
      </c:catAx>
      <c:valAx>
        <c:axId val="217277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726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90.2</c:v>
                </c:pt>
                <c:pt idx="1">
                  <c:v>94.5</c:v>
                </c:pt>
                <c:pt idx="2">
                  <c:v>97</c:v>
                </c:pt>
                <c:pt idx="3">
                  <c:v>98</c:v>
                </c:pt>
                <c:pt idx="4">
                  <c:v>99.2</c:v>
                </c:pt>
              </c:numCache>
            </c:numRef>
          </c:val>
          <c:extLst>
            <c:ext xmlns:c16="http://schemas.microsoft.com/office/drawing/2014/chart" uri="{C3380CC4-5D6E-409C-BE32-E72D297353CC}">
              <c16:uniqueId val="{00000000-9CA9-4B65-98A3-6D77A013F22D}"/>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3.4</c:v>
                </c:pt>
                <c:pt idx="1">
                  <c:v>1.9</c:v>
                </c:pt>
                <c:pt idx="2">
                  <c:v>1.2</c:v>
                </c:pt>
                <c:pt idx="3">
                  <c:v>0.8</c:v>
                </c:pt>
                <c:pt idx="4">
                  <c:v>0.4</c:v>
                </c:pt>
              </c:numCache>
            </c:numRef>
          </c:val>
          <c:extLst>
            <c:ext xmlns:c16="http://schemas.microsoft.com/office/drawing/2014/chart" uri="{C3380CC4-5D6E-409C-BE32-E72D297353CC}">
              <c16:uniqueId val="{00000001-9CA9-4B65-98A3-6D77A013F22D}"/>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3.8</c:v>
                </c:pt>
                <c:pt idx="1">
                  <c:v>1.9</c:v>
                </c:pt>
                <c:pt idx="2">
                  <c:v>1.2</c:v>
                </c:pt>
                <c:pt idx="3">
                  <c:v>1</c:v>
                </c:pt>
                <c:pt idx="4">
                  <c:v>0.4</c:v>
                </c:pt>
              </c:numCache>
            </c:numRef>
          </c:val>
          <c:extLst>
            <c:ext xmlns:c16="http://schemas.microsoft.com/office/drawing/2014/chart" uri="{C3380CC4-5D6E-409C-BE32-E72D297353CC}">
              <c16:uniqueId val="{00000002-9CA9-4B65-98A3-6D77A013F22D}"/>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2.5</c:v>
                </c:pt>
                <c:pt idx="1">
                  <c:v>1.7</c:v>
                </c:pt>
                <c:pt idx="2">
                  <c:v>0.6</c:v>
                </c:pt>
                <c:pt idx="3">
                  <c:v>0.3</c:v>
                </c:pt>
                <c:pt idx="4">
                  <c:v>0</c:v>
                </c:pt>
              </c:numCache>
            </c:numRef>
          </c:val>
          <c:extLst>
            <c:ext xmlns:c16="http://schemas.microsoft.com/office/drawing/2014/chart" uri="{C3380CC4-5D6E-409C-BE32-E72D297353CC}">
              <c16:uniqueId val="{00000003-9CA9-4B65-98A3-6D77A013F22D}"/>
            </c:ext>
          </c:extLst>
        </c:ser>
        <c:dLbls>
          <c:showLegendKey val="0"/>
          <c:showVal val="0"/>
          <c:showCatName val="0"/>
          <c:showSerName val="0"/>
          <c:showPercent val="0"/>
          <c:showBubbleSize val="0"/>
        </c:dLbls>
        <c:gapWidth val="50"/>
        <c:overlap val="100"/>
        <c:axId val="217347200"/>
        <c:axId val="217348736"/>
      </c:barChart>
      <c:catAx>
        <c:axId val="21734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48736"/>
        <c:crosses val="autoZero"/>
        <c:auto val="1"/>
        <c:lblAlgn val="ctr"/>
        <c:lblOffset val="100"/>
        <c:tickLblSkip val="1"/>
        <c:tickMarkSkip val="1"/>
        <c:noMultiLvlLbl val="0"/>
      </c:catAx>
      <c:valAx>
        <c:axId val="217348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4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MICS11!$R$121:$AG$121</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MICS11!$R$124:$AG$124</c:f>
              <c:numCache>
                <c:formatCode>###0.0</c:formatCode>
                <c:ptCount val="16"/>
                <c:pt idx="0">
                  <c:v>96.329637499718388</c:v>
                </c:pt>
                <c:pt idx="1">
                  <c:v>97.832888813992483</c:v>
                </c:pt>
                <c:pt idx="2">
                  <c:v>99.319487068525447</c:v>
                </c:pt>
                <c:pt idx="3">
                  <c:v>95.9370460443632</c:v>
                </c:pt>
                <c:pt idx="4">
                  <c:v>90.773731531025007</c:v>
                </c:pt>
                <c:pt idx="5">
                  <c:v>96.044332019726014</c:v>
                </c:pt>
                <c:pt idx="6">
                  <c:v>95.99933704627783</c:v>
                </c:pt>
                <c:pt idx="7">
                  <c:v>98.267402243981991</c:v>
                </c:pt>
                <c:pt idx="8">
                  <c:v>97.11308447898638</c:v>
                </c:pt>
                <c:pt idx="9">
                  <c:v>98.194989616664685</c:v>
                </c:pt>
                <c:pt idx="10">
                  <c:v>87.311208364493183</c:v>
                </c:pt>
                <c:pt idx="11">
                  <c:v>98.014132924386061</c:v>
                </c:pt>
                <c:pt idx="12">
                  <c:v>99.191567752205685</c:v>
                </c:pt>
                <c:pt idx="13">
                  <c:v>99.141334336140531</c:v>
                </c:pt>
                <c:pt idx="14">
                  <c:v>95.982168810394981</c:v>
                </c:pt>
                <c:pt idx="15">
                  <c:v>98.686753211557502</c:v>
                </c:pt>
              </c:numCache>
            </c:numRef>
          </c:val>
          <c:extLst>
            <c:ext xmlns:c16="http://schemas.microsoft.com/office/drawing/2014/chart" uri="{C3380CC4-5D6E-409C-BE32-E72D297353CC}">
              <c16:uniqueId val="{00000000-2588-435D-9D10-2AF16AEE855F}"/>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MICS11!$R$121:$AG$121</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MICS11!$R$125:$AG$125</c:f>
              <c:numCache>
                <c:formatCode>###0.0</c:formatCode>
                <c:ptCount val="16"/>
                <c:pt idx="0">
                  <c:v>3.2785757650678318</c:v>
                </c:pt>
                <c:pt idx="1">
                  <c:v>1.3620227684038766</c:v>
                </c:pt>
                <c:pt idx="2">
                  <c:v>0.65003149237241686</c:v>
                </c:pt>
                <c:pt idx="3">
                  <c:v>3.8936132012339355</c:v>
                </c:pt>
                <c:pt idx="4">
                  <c:v>8.2966852329198897</c:v>
                </c:pt>
                <c:pt idx="5">
                  <c:v>3.9556679802740247</c:v>
                </c:pt>
                <c:pt idx="6">
                  <c:v>4.0006629537221805</c:v>
                </c:pt>
                <c:pt idx="7">
                  <c:v>0.80417721136896791</c:v>
                </c:pt>
                <c:pt idx="8">
                  <c:v>2.8038270252010324</c:v>
                </c:pt>
                <c:pt idx="9">
                  <c:v>1.0705559807236356</c:v>
                </c:pt>
                <c:pt idx="10">
                  <c:v>0.6118503079060108</c:v>
                </c:pt>
                <c:pt idx="11">
                  <c:v>1.39335443032202</c:v>
                </c:pt>
                <c:pt idx="12">
                  <c:v>0.74864992916201045</c:v>
                </c:pt>
                <c:pt idx="13">
                  <c:v>0.83870675799695216</c:v>
                </c:pt>
                <c:pt idx="14">
                  <c:v>4.0178311896050261</c:v>
                </c:pt>
                <c:pt idx="15">
                  <c:v>1.2201976932253096</c:v>
                </c:pt>
              </c:numCache>
            </c:numRef>
          </c:val>
          <c:extLst>
            <c:ext xmlns:c16="http://schemas.microsoft.com/office/drawing/2014/chart" uri="{C3380CC4-5D6E-409C-BE32-E72D297353CC}">
              <c16:uniqueId val="{00000001-2588-435D-9D10-2AF16AEE855F}"/>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MICS11!$R$121:$AG$121</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MICS11!$R$126:$AG$126</c:f>
              <c:numCache>
                <c:formatCode>###0.0</c:formatCode>
                <c:ptCount val="16"/>
                <c:pt idx="0">
                  <c:v>3.3914439647707073E-2</c:v>
                </c:pt>
                <c:pt idx="1">
                  <c:v>0.80508841760364058</c:v>
                </c:pt>
                <c:pt idx="2">
                  <c:v>4.3191145104870543E-14</c:v>
                </c:pt>
                <c:pt idx="3">
                  <c:v>0.16934075440286467</c:v>
                </c:pt>
                <c:pt idx="4">
                  <c:v>0.92958323605510351</c:v>
                </c:pt>
                <c:pt idx="5">
                  <c:v>-3.8191672047105385E-14</c:v>
                </c:pt>
                <c:pt idx="6">
                  <c:v>-1.0658141036401503E-14</c:v>
                </c:pt>
                <c:pt idx="7">
                  <c:v>0.92842054464904133</c:v>
                </c:pt>
                <c:pt idx="8">
                  <c:v>4.8802908321125209E-2</c:v>
                </c:pt>
                <c:pt idx="9">
                  <c:v>0.71054756379572415</c:v>
                </c:pt>
                <c:pt idx="10">
                  <c:v>12.076941327600807</c:v>
                </c:pt>
                <c:pt idx="11">
                  <c:v>0.53241323468592894</c:v>
                </c:pt>
                <c:pt idx="12">
                  <c:v>5.978231863230421E-2</c:v>
                </c:pt>
                <c:pt idx="13">
                  <c:v>1.9958905862516807E-2</c:v>
                </c:pt>
                <c:pt idx="14">
                  <c:v>-7.1054273576010019E-15</c:v>
                </c:pt>
                <c:pt idx="15">
                  <c:v>9.3049095217188738E-2</c:v>
                </c:pt>
              </c:numCache>
            </c:numRef>
          </c:val>
          <c:extLst>
            <c:ext xmlns:c16="http://schemas.microsoft.com/office/drawing/2014/chart" uri="{C3380CC4-5D6E-409C-BE32-E72D297353CC}">
              <c16:uniqueId val="{00000002-2588-435D-9D10-2AF16AEE855F}"/>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MICS11!$R$121:$AG$121</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MICS11!$R$127:$AG$127</c:f>
              <c:numCache>
                <c:formatCode>###0.0</c:formatCode>
                <c:ptCount val="16"/>
                <c:pt idx="0">
                  <c:v>0.35787229556607364</c:v>
                </c:pt>
                <c:pt idx="1">
                  <c:v>0</c:v>
                </c:pt>
                <c:pt idx="2">
                  <c:v>3.0481439102092774E-2</c:v>
                </c:pt>
                <c:pt idx="3">
                  <c:v>0</c:v>
                </c:pt>
                <c:pt idx="4">
                  <c:v>0</c:v>
                </c:pt>
                <c:pt idx="5">
                  <c:v>0</c:v>
                </c:pt>
                <c:pt idx="6">
                  <c:v>0</c:v>
                </c:pt>
                <c:pt idx="7">
                  <c:v>0</c:v>
                </c:pt>
                <c:pt idx="8">
                  <c:v>3.4285587491462273E-2</c:v>
                </c:pt>
                <c:pt idx="9">
                  <c:v>2.3906838815955157E-2</c:v>
                </c:pt>
                <c:pt idx="10">
                  <c:v>0</c:v>
                </c:pt>
                <c:pt idx="11">
                  <c:v>6.0099410605990021E-2</c:v>
                </c:pt>
                <c:pt idx="12">
                  <c:v>0</c:v>
                </c:pt>
                <c:pt idx="13">
                  <c:v>0</c:v>
                </c:pt>
                <c:pt idx="14">
                  <c:v>0</c:v>
                </c:pt>
                <c:pt idx="15">
                  <c:v>0</c:v>
                </c:pt>
              </c:numCache>
            </c:numRef>
          </c:val>
          <c:extLst>
            <c:ext xmlns:c16="http://schemas.microsoft.com/office/drawing/2014/chart" uri="{C3380CC4-5D6E-409C-BE32-E72D297353CC}">
              <c16:uniqueId val="{00000003-2588-435D-9D10-2AF16AEE855F}"/>
            </c:ext>
          </c:extLst>
        </c:ser>
        <c:dLbls>
          <c:showLegendKey val="0"/>
          <c:showVal val="0"/>
          <c:showCatName val="0"/>
          <c:showSerName val="0"/>
          <c:showPercent val="0"/>
          <c:showBubbleSize val="0"/>
        </c:dLbls>
        <c:gapWidth val="50"/>
        <c:overlap val="100"/>
        <c:axId val="218513792"/>
        <c:axId val="218515328"/>
      </c:barChart>
      <c:catAx>
        <c:axId val="21851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5328"/>
        <c:crosses val="autoZero"/>
        <c:auto val="1"/>
        <c:lblAlgn val="ctr"/>
        <c:lblOffset val="100"/>
        <c:tickLblSkip val="1"/>
        <c:tickMarkSkip val="1"/>
        <c:noMultiLvlLbl val="0"/>
      </c:catAx>
      <c:valAx>
        <c:axId val="218515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3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99B-4B68-97F1-FB1A2EFAE123}"/>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99B-4B68-97F1-FB1A2EFAE123}"/>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99B-4B68-97F1-FB1A2EFAE123}"/>
            </c:ext>
          </c:extLst>
        </c:ser>
        <c:dLbls>
          <c:showLegendKey val="0"/>
          <c:showVal val="0"/>
          <c:showCatName val="0"/>
          <c:showSerName val="0"/>
          <c:showPercent val="0"/>
          <c:showBubbleSize val="0"/>
        </c:dLbls>
        <c:gapWidth val="50"/>
        <c:overlap val="100"/>
        <c:axId val="219154688"/>
        <c:axId val="219176960"/>
      </c:barChart>
      <c:catAx>
        <c:axId val="21915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76960"/>
        <c:crosses val="autoZero"/>
        <c:auto val="1"/>
        <c:lblAlgn val="ctr"/>
        <c:lblOffset val="100"/>
        <c:tickLblSkip val="1"/>
        <c:tickMarkSkip val="1"/>
        <c:noMultiLvlLbl val="0"/>
      </c:catAx>
      <c:valAx>
        <c:axId val="219176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MICS11!$R$221:$AG$221</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MICS11!$R$222:$AG$222</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D12C-4339-8812-6D4DD62A383B}"/>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MICS11!$R$221:$AG$221</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MICS11!$R$223:$AG$223</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D12C-4339-8812-6D4DD62A383B}"/>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MICS11!$R$221:$AG$221</c:f>
              <c:strCache>
                <c:ptCount val="16"/>
                <c:pt idx="0">
                  <c:v>Akmola</c:v>
                </c:pt>
                <c:pt idx="1">
                  <c:v>Aktubinsk</c:v>
                </c:pt>
                <c:pt idx="2">
                  <c:v>Almaty</c:v>
                </c:pt>
                <c:pt idx="3">
                  <c:v>Almaty city</c:v>
                </c:pt>
                <c:pt idx="4">
                  <c:v>Astana city</c:v>
                </c:pt>
                <c:pt idx="5">
                  <c:v>Atyrau</c:v>
                </c:pt>
                <c:pt idx="6">
                  <c:v>East Kazakhstan</c:v>
                </c:pt>
                <c:pt idx="7">
                  <c:v>Karagandy</c:v>
                </c:pt>
                <c:pt idx="8">
                  <c:v>Kostanay</c:v>
                </c:pt>
                <c:pt idx="9">
                  <c:v>Kyzylorda</c:v>
                </c:pt>
                <c:pt idx="10">
                  <c:v>Mangistau</c:v>
                </c:pt>
                <c:pt idx="11">
                  <c:v>North Kazakhstan</c:v>
                </c:pt>
                <c:pt idx="12">
                  <c:v>Pavlodar</c:v>
                </c:pt>
                <c:pt idx="13">
                  <c:v>South Kazakhstan</c:v>
                </c:pt>
                <c:pt idx="14">
                  <c:v>Western Kazakhstan</c:v>
                </c:pt>
                <c:pt idx="15">
                  <c:v>Zhambul</c:v>
                </c:pt>
              </c:strCache>
            </c:strRef>
          </c:cat>
          <c:val>
            <c:numRef>
              <c:f>MICS11!$R$224:$AG$224</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D12C-4339-8812-6D4DD62A383B}"/>
            </c:ext>
          </c:extLst>
        </c:ser>
        <c:dLbls>
          <c:showLegendKey val="0"/>
          <c:showVal val="0"/>
          <c:showCatName val="0"/>
          <c:showSerName val="0"/>
          <c:showPercent val="0"/>
          <c:showBubbleSize val="0"/>
        </c:dLbls>
        <c:gapWidth val="50"/>
        <c:overlap val="100"/>
        <c:axId val="219273856"/>
        <c:axId val="219439488"/>
      </c:barChart>
      <c:catAx>
        <c:axId val="21927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39488"/>
        <c:crosses val="autoZero"/>
        <c:auto val="1"/>
        <c:lblAlgn val="ctr"/>
        <c:lblOffset val="100"/>
        <c:tickLblSkip val="1"/>
        <c:tickMarkSkip val="1"/>
        <c:noMultiLvlLbl val="0"/>
      </c:catAx>
      <c:valAx>
        <c:axId val="21943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54E-4EF8-BF76-5AA9AF689785}"/>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54E-4EF8-BF76-5AA9AF689785}"/>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54E-4EF8-BF76-5AA9AF689785}"/>
            </c:ext>
          </c:extLst>
        </c:ser>
        <c:dLbls>
          <c:showLegendKey val="0"/>
          <c:showVal val="0"/>
          <c:showCatName val="0"/>
          <c:showSerName val="0"/>
          <c:showPercent val="0"/>
          <c:showBubbleSize val="0"/>
        </c:dLbls>
        <c:gapWidth val="50"/>
        <c:overlap val="100"/>
        <c:axId val="219487232"/>
        <c:axId val="219505408"/>
      </c:barChart>
      <c:catAx>
        <c:axId val="219487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5408"/>
        <c:crosses val="autoZero"/>
        <c:auto val="1"/>
        <c:lblAlgn val="ctr"/>
        <c:lblOffset val="100"/>
        <c:tickLblSkip val="1"/>
        <c:tickMarkSkip val="1"/>
        <c:noMultiLvlLbl val="0"/>
      </c:catAx>
      <c:valAx>
        <c:axId val="219505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7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97.7</c:v>
                </c:pt>
                <c:pt idx="1">
                  <c:v>98.6</c:v>
                </c:pt>
                <c:pt idx="2">
                  <c:v>98.8</c:v>
                </c:pt>
                <c:pt idx="3">
                  <c:v>99.3</c:v>
                </c:pt>
                <c:pt idx="4">
                  <c:v>99.2</c:v>
                </c:pt>
              </c:numCache>
            </c:numRef>
          </c:val>
          <c:extLst>
            <c:ext xmlns:c16="http://schemas.microsoft.com/office/drawing/2014/chart" uri="{C3380CC4-5D6E-409C-BE32-E72D297353CC}">
              <c16:uniqueId val="{00000000-D197-45E3-8F70-D320364D1956}"/>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1.6</c:v>
                </c:pt>
                <c:pt idx="1">
                  <c:v>0.6</c:v>
                </c:pt>
                <c:pt idx="2">
                  <c:v>0.6</c:v>
                </c:pt>
                <c:pt idx="3">
                  <c:v>0.3</c:v>
                </c:pt>
                <c:pt idx="4">
                  <c:v>0.4</c:v>
                </c:pt>
              </c:numCache>
            </c:numRef>
          </c:val>
          <c:extLst>
            <c:ext xmlns:c16="http://schemas.microsoft.com/office/drawing/2014/chart" uri="{C3380CC4-5D6E-409C-BE32-E72D297353CC}">
              <c16:uniqueId val="{00000001-D197-45E3-8F70-D320364D1956}"/>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0.7</c:v>
                </c:pt>
                <c:pt idx="1">
                  <c:v>0.9</c:v>
                </c:pt>
                <c:pt idx="2">
                  <c:v>0.5</c:v>
                </c:pt>
                <c:pt idx="3">
                  <c:v>0.4</c:v>
                </c:pt>
                <c:pt idx="4">
                  <c:v>0.4</c:v>
                </c:pt>
              </c:numCache>
            </c:numRef>
          </c:val>
          <c:extLst>
            <c:ext xmlns:c16="http://schemas.microsoft.com/office/drawing/2014/chart" uri="{C3380CC4-5D6E-409C-BE32-E72D297353CC}">
              <c16:uniqueId val="{00000002-D197-45E3-8F70-D320364D1956}"/>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197-45E3-8F70-D320364D1956}"/>
            </c:ext>
          </c:extLst>
        </c:ser>
        <c:dLbls>
          <c:showLegendKey val="0"/>
          <c:showVal val="0"/>
          <c:showCatName val="0"/>
          <c:showSerName val="0"/>
          <c:showPercent val="0"/>
          <c:showBubbleSize val="0"/>
        </c:dLbls>
        <c:gapWidth val="50"/>
        <c:overlap val="100"/>
        <c:axId val="219542272"/>
        <c:axId val="219543808"/>
      </c:barChart>
      <c:catAx>
        <c:axId val="21954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3808"/>
        <c:crosses val="autoZero"/>
        <c:auto val="1"/>
        <c:lblAlgn val="ctr"/>
        <c:lblOffset val="100"/>
        <c:tickLblSkip val="1"/>
        <c:tickMarkSkip val="1"/>
        <c:noMultiLvlLbl val="0"/>
      </c:catAx>
      <c:valAx>
        <c:axId val="219543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92.275600479093413</c:v>
                </c:pt>
                <c:pt idx="1">
                  <c:v>95.66915661007566</c:v>
                </c:pt>
                <c:pt idx="2">
                  <c:v>98.252473959014253</c:v>
                </c:pt>
                <c:pt idx="3">
                  <c:v>99.109891379784457</c:v>
                </c:pt>
                <c:pt idx="4">
                  <c:v>99.138740550451445</c:v>
                </c:pt>
              </c:numCache>
            </c:numRef>
          </c:val>
          <c:extLst>
            <c:ext xmlns:c16="http://schemas.microsoft.com/office/drawing/2014/chart" uri="{C3380CC4-5D6E-409C-BE32-E72D297353CC}">
              <c16:uniqueId val="{00000000-EF5B-442C-9BAD-8460AB0B1367}"/>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7.4440770932830649</c:v>
                </c:pt>
                <c:pt idx="1">
                  <c:v>4.1450991513839828</c:v>
                </c:pt>
                <c:pt idx="2">
                  <c:v>1.596576727685846</c:v>
                </c:pt>
                <c:pt idx="3">
                  <c:v>0.67044807557679587</c:v>
                </c:pt>
                <c:pt idx="4">
                  <c:v>0.80817720225259171</c:v>
                </c:pt>
              </c:numCache>
            </c:numRef>
          </c:val>
          <c:extLst>
            <c:ext xmlns:c16="http://schemas.microsoft.com/office/drawing/2014/chart" uri="{C3380CC4-5D6E-409C-BE32-E72D297353CC}">
              <c16:uniqueId val="{00000001-EF5B-442C-9BAD-8460AB0B1367}"/>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0.26580478602339097</c:v>
                </c:pt>
                <c:pt idx="1">
                  <c:v>0.18574423854035693</c:v>
                </c:pt>
                <c:pt idx="2">
                  <c:v>0.15094931329990091</c:v>
                </c:pt>
                <c:pt idx="3">
                  <c:v>0.21966054463874674</c:v>
                </c:pt>
                <c:pt idx="4">
                  <c:v>5.3082247295963558E-2</c:v>
                </c:pt>
              </c:numCache>
            </c:numRef>
          </c:val>
          <c:extLst>
            <c:ext xmlns:c16="http://schemas.microsoft.com/office/drawing/2014/chart" uri="{C3380CC4-5D6E-409C-BE32-E72D297353CC}">
              <c16:uniqueId val="{00000002-EF5B-442C-9BAD-8460AB0B1367}"/>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1.4517641600131349E-2</c:v>
                </c:pt>
                <c:pt idx="1">
                  <c:v>0</c:v>
                </c:pt>
                <c:pt idx="2">
                  <c:v>0</c:v>
                </c:pt>
                <c:pt idx="3">
                  <c:v>0</c:v>
                </c:pt>
                <c:pt idx="4">
                  <c:v>0</c:v>
                </c:pt>
              </c:numCache>
            </c:numRef>
          </c:val>
          <c:extLst>
            <c:ext xmlns:c16="http://schemas.microsoft.com/office/drawing/2014/chart" uri="{C3380CC4-5D6E-409C-BE32-E72D297353CC}">
              <c16:uniqueId val="{00000003-EF5B-442C-9BAD-8460AB0B1367}"/>
            </c:ext>
          </c:extLst>
        </c:ser>
        <c:dLbls>
          <c:showLegendKey val="0"/>
          <c:showVal val="0"/>
          <c:showCatName val="0"/>
          <c:showSerName val="0"/>
          <c:showPercent val="0"/>
          <c:showBubbleSize val="0"/>
        </c:dLbls>
        <c:gapWidth val="50"/>
        <c:overlap val="100"/>
        <c:axId val="219744512"/>
        <c:axId val="219783168"/>
      </c:barChart>
      <c:catAx>
        <c:axId val="219744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3168"/>
        <c:crosses val="autoZero"/>
        <c:auto val="1"/>
        <c:lblAlgn val="ctr"/>
        <c:lblOffset val="100"/>
        <c:tickLblSkip val="1"/>
        <c:tickMarkSkip val="1"/>
        <c:noMultiLvlLbl val="0"/>
      </c:catAx>
      <c:valAx>
        <c:axId val="21978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44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FA5-4756-AC2D-9CE55DDEDE4D}"/>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FA5-4756-AC2D-9CE55DDEDE4D}"/>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FA5-4756-AC2D-9CE55DDEDE4D}"/>
            </c:ext>
          </c:extLst>
        </c:ser>
        <c:dLbls>
          <c:showLegendKey val="0"/>
          <c:showVal val="0"/>
          <c:showCatName val="0"/>
          <c:showSerName val="0"/>
          <c:showPercent val="0"/>
          <c:showBubbleSize val="0"/>
        </c:dLbls>
        <c:gapWidth val="50"/>
        <c:overlap val="100"/>
        <c:axId val="220912256"/>
        <c:axId val="220983680"/>
      </c:barChart>
      <c:catAx>
        <c:axId val="22091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3680"/>
        <c:crosses val="autoZero"/>
        <c:auto val="1"/>
        <c:lblAlgn val="ctr"/>
        <c:lblOffset val="100"/>
        <c:tickLblSkip val="1"/>
        <c:tickMarkSkip val="1"/>
        <c:noMultiLvlLbl val="0"/>
      </c:catAx>
      <c:valAx>
        <c:axId val="22098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95.973927149103076</c:v>
                </c:pt>
                <c:pt idx="1">
                  <c:v>96.966455380992755</c:v>
                </c:pt>
                <c:pt idx="2">
                  <c:v>96.803981707944999</c:v>
                </c:pt>
                <c:pt idx="3">
                  <c:v>97.734888961933194</c:v>
                </c:pt>
                <c:pt idx="4">
                  <c:v>99.003188124600442</c:v>
                </c:pt>
              </c:numCache>
            </c:numRef>
          </c:val>
          <c:extLst>
            <c:ext xmlns:c16="http://schemas.microsoft.com/office/drawing/2014/chart" uri="{C3380CC4-5D6E-409C-BE32-E72D297353CC}">
              <c16:uniqueId val="{00000000-6A6B-4B0B-B25C-AC36DE7BED9B}"/>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3.1233721016985321</c:v>
                </c:pt>
                <c:pt idx="1">
                  <c:v>2.3893136272311888</c:v>
                </c:pt>
                <c:pt idx="2">
                  <c:v>2.4003200369587012</c:v>
                </c:pt>
                <c:pt idx="3">
                  <c:v>1.6904611072296714</c:v>
                </c:pt>
                <c:pt idx="4">
                  <c:v>0.72582980113361639</c:v>
                </c:pt>
              </c:numCache>
            </c:numRef>
          </c:val>
          <c:extLst>
            <c:ext xmlns:c16="http://schemas.microsoft.com/office/drawing/2014/chart" uri="{C3380CC4-5D6E-409C-BE32-E72D297353CC}">
              <c16:uniqueId val="{00000001-6A6B-4B0B-B25C-AC36DE7BED9B}"/>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0.84014217118849821</c:v>
                </c:pt>
                <c:pt idx="1">
                  <c:v>0.62780604941304041</c:v>
                </c:pt>
                <c:pt idx="2">
                  <c:v>0.75951431848600293</c:v>
                </c:pt>
                <c:pt idx="3">
                  <c:v>0.56504414503100109</c:v>
                </c:pt>
                <c:pt idx="4">
                  <c:v>0.2709820742659419</c:v>
                </c:pt>
              </c:numCache>
            </c:numRef>
          </c:val>
          <c:extLst>
            <c:ext xmlns:c16="http://schemas.microsoft.com/office/drawing/2014/chart" uri="{C3380CC4-5D6E-409C-BE32-E72D297353CC}">
              <c16:uniqueId val="{00000002-6A6B-4B0B-B25C-AC36DE7BED9B}"/>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6.2558578009893451E-2</c:v>
                </c:pt>
                <c:pt idx="1">
                  <c:v>1.6424942363015442E-2</c:v>
                </c:pt>
                <c:pt idx="2">
                  <c:v>3.618393661029691E-2</c:v>
                </c:pt>
                <c:pt idx="3">
                  <c:v>9.605785806133367E-3</c:v>
                </c:pt>
                <c:pt idx="4">
                  <c:v>0</c:v>
                </c:pt>
              </c:numCache>
            </c:numRef>
          </c:val>
          <c:extLst>
            <c:ext xmlns:c16="http://schemas.microsoft.com/office/drawing/2014/chart" uri="{C3380CC4-5D6E-409C-BE32-E72D297353CC}">
              <c16:uniqueId val="{00000003-6A6B-4B0B-B25C-AC36DE7BED9B}"/>
            </c:ext>
          </c:extLst>
        </c:ser>
        <c:dLbls>
          <c:showLegendKey val="0"/>
          <c:showVal val="0"/>
          <c:showCatName val="0"/>
          <c:showSerName val="0"/>
          <c:showPercent val="0"/>
          <c:showBubbleSize val="0"/>
        </c:dLbls>
        <c:gapWidth val="50"/>
        <c:overlap val="100"/>
        <c:axId val="218797952"/>
        <c:axId val="218799488"/>
      </c:barChart>
      <c:catAx>
        <c:axId val="21879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9488"/>
        <c:crosses val="autoZero"/>
        <c:auto val="1"/>
        <c:lblAlgn val="ctr"/>
        <c:lblOffset val="100"/>
        <c:tickLblSkip val="1"/>
        <c:tickMarkSkip val="1"/>
        <c:noMultiLvlLbl val="0"/>
      </c:catAx>
      <c:valAx>
        <c:axId val="21879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7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98.312741445968115</c:v>
                </c:pt>
                <c:pt idx="1">
                  <c:v>96.890891033769662</c:v>
                </c:pt>
                <c:pt idx="2">
                  <c:v>98.044126311870428</c:v>
                </c:pt>
                <c:pt idx="3">
                  <c:v>98.094927127857432</c:v>
                </c:pt>
                <c:pt idx="4">
                  <c:v>97.496960223501816</c:v>
                </c:pt>
              </c:numCache>
            </c:numRef>
          </c:val>
          <c:extLst>
            <c:ext xmlns:c16="http://schemas.microsoft.com/office/drawing/2014/chart" uri="{C3380CC4-5D6E-409C-BE32-E72D297353CC}">
              <c16:uniqueId val="{00000000-B621-40F0-B1EA-662DAFE29566}"/>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1.1681228347268213</c:v>
                </c:pt>
                <c:pt idx="1">
                  <c:v>1.575557808049908</c:v>
                </c:pt>
                <c:pt idx="2">
                  <c:v>1.2543235905213006</c:v>
                </c:pt>
                <c:pt idx="3">
                  <c:v>0.56026462360332896</c:v>
                </c:pt>
                <c:pt idx="4">
                  <c:v>0.75450249965035299</c:v>
                </c:pt>
              </c:numCache>
            </c:numRef>
          </c:val>
          <c:extLst>
            <c:ext xmlns:c16="http://schemas.microsoft.com/office/drawing/2014/chart" uri="{C3380CC4-5D6E-409C-BE32-E72D297353CC}">
              <c16:uniqueId val="{00000001-B621-40F0-B1EA-662DAFE29566}"/>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0.49361417311873634</c:v>
                </c:pt>
                <c:pt idx="1">
                  <c:v>1.4243016776951793</c:v>
                </c:pt>
                <c:pt idx="2">
                  <c:v>0.66614726551046077</c:v>
                </c:pt>
                <c:pt idx="3">
                  <c:v>1.2835449327313435</c:v>
                </c:pt>
                <c:pt idx="4">
                  <c:v>1.7277846894026456</c:v>
                </c:pt>
              </c:numCache>
            </c:numRef>
          </c:val>
          <c:extLst>
            <c:ext xmlns:c16="http://schemas.microsoft.com/office/drawing/2014/chart" uri="{C3380CC4-5D6E-409C-BE32-E72D297353CC}">
              <c16:uniqueId val="{00000002-B621-40F0-B1EA-662DAFE29566}"/>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2.5521546186327494E-2</c:v>
                </c:pt>
                <c:pt idx="1">
                  <c:v>0.10924948048525016</c:v>
                </c:pt>
                <c:pt idx="2">
                  <c:v>3.5402832097810144E-2</c:v>
                </c:pt>
                <c:pt idx="3">
                  <c:v>6.1263315807895832E-2</c:v>
                </c:pt>
                <c:pt idx="4">
                  <c:v>2.0752587445185586E-2</c:v>
                </c:pt>
              </c:numCache>
            </c:numRef>
          </c:val>
          <c:extLst>
            <c:ext xmlns:c16="http://schemas.microsoft.com/office/drawing/2014/chart" uri="{C3380CC4-5D6E-409C-BE32-E72D297353CC}">
              <c16:uniqueId val="{00000003-B621-40F0-B1EA-662DAFE29566}"/>
            </c:ext>
          </c:extLst>
        </c:ser>
        <c:dLbls>
          <c:showLegendKey val="0"/>
          <c:showVal val="0"/>
          <c:showCatName val="0"/>
          <c:showSerName val="0"/>
          <c:showPercent val="0"/>
          <c:showBubbleSize val="0"/>
        </c:dLbls>
        <c:gapWidth val="50"/>
        <c:overlap val="100"/>
        <c:axId val="217479808"/>
        <c:axId val="217575808"/>
      </c:barChart>
      <c:catAx>
        <c:axId val="217479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5808"/>
        <c:crosses val="autoZero"/>
        <c:auto val="1"/>
        <c:lblAlgn val="ctr"/>
        <c:lblOffset val="100"/>
        <c:tickLblSkip val="1"/>
        <c:tickMarkSkip val="1"/>
        <c:noMultiLvlLbl val="0"/>
      </c:catAx>
      <c:valAx>
        <c:axId val="21757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9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MICS15!$M$18:$Q$18</c:f>
              <c:numCache>
                <c:formatCode>###0.0</c:formatCode>
                <c:ptCount val="5"/>
                <c:pt idx="0">
                  <c:v>97.545688915341174</c:v>
                </c:pt>
                <c:pt idx="1">
                  <c:v>98.327806439686356</c:v>
                </c:pt>
                <c:pt idx="2">
                  <c:v>97.033974866042797</c:v>
                </c:pt>
                <c:pt idx="3">
                  <c:v>97.504221279288743</c:v>
                </c:pt>
                <c:pt idx="4">
                  <c:v>98.027126263578779</c:v>
                </c:pt>
              </c:numCache>
            </c:numRef>
          </c:val>
          <c:extLst>
            <c:ext xmlns:c16="http://schemas.microsoft.com/office/drawing/2014/chart" uri="{C3380CC4-5D6E-409C-BE32-E72D297353CC}">
              <c16:uniqueId val="{00000000-0234-450D-9DF7-6242E57FB54F}"/>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MICS15!$M$19:$Q$19</c:f>
              <c:numCache>
                <c:formatCode>###0.0</c:formatCode>
                <c:ptCount val="5"/>
                <c:pt idx="0">
                  <c:v>0.47077182029657133</c:v>
                </c:pt>
                <c:pt idx="1">
                  <c:v>0.69639272850902478</c:v>
                </c:pt>
                <c:pt idx="2">
                  <c:v>0.77228874893635191</c:v>
                </c:pt>
                <c:pt idx="3">
                  <c:v>1.3221316917004635</c:v>
                </c:pt>
                <c:pt idx="4">
                  <c:v>1.3922427904260997</c:v>
                </c:pt>
              </c:numCache>
            </c:numRef>
          </c:val>
          <c:extLst>
            <c:ext xmlns:c16="http://schemas.microsoft.com/office/drawing/2014/chart" uri="{C3380CC4-5D6E-409C-BE32-E72D297353CC}">
              <c16:uniqueId val="{00000001-0234-450D-9DF7-6242E57FB54F}"/>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MICS15!$M$20:$Q$20</c:f>
              <c:numCache>
                <c:formatCode>###0.0</c:formatCode>
                <c:ptCount val="5"/>
                <c:pt idx="0">
                  <c:v>1.5259874797652035</c:v>
                </c:pt>
                <c:pt idx="1">
                  <c:v>0.88189135570430432</c:v>
                </c:pt>
                <c:pt idx="2">
                  <c:v>2.1671663710916054</c:v>
                </c:pt>
                <c:pt idx="3">
                  <c:v>1.0392117964656349</c:v>
                </c:pt>
                <c:pt idx="4">
                  <c:v>0.17689771504956223</c:v>
                </c:pt>
              </c:numCache>
            </c:numRef>
          </c:val>
          <c:extLst>
            <c:ext xmlns:c16="http://schemas.microsoft.com/office/drawing/2014/chart" uri="{C3380CC4-5D6E-409C-BE32-E72D297353CC}">
              <c16:uniqueId val="{00000002-0234-450D-9DF7-6242E57FB54F}"/>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MICS15!$M$21:$Q$21</c:f>
              <c:numCache>
                <c:formatCode>###0.0</c:formatCode>
                <c:ptCount val="5"/>
                <c:pt idx="0">
                  <c:v>0.45755178459700818</c:v>
                </c:pt>
                <c:pt idx="1">
                  <c:v>9.3909476100352357E-2</c:v>
                </c:pt>
                <c:pt idx="2">
                  <c:v>2.6570013929259825E-2</c:v>
                </c:pt>
                <c:pt idx="3">
                  <c:v>0.13443523254520573</c:v>
                </c:pt>
                <c:pt idx="4">
                  <c:v>0.40373323094551417</c:v>
                </c:pt>
              </c:numCache>
            </c:numRef>
          </c:val>
          <c:extLst>
            <c:ext xmlns:c16="http://schemas.microsoft.com/office/drawing/2014/chart" uri="{C3380CC4-5D6E-409C-BE32-E72D297353CC}">
              <c16:uniqueId val="{00000003-0234-450D-9DF7-6242E57FB54F}"/>
            </c:ext>
          </c:extLst>
        </c:ser>
        <c:dLbls>
          <c:showLegendKey val="0"/>
          <c:showVal val="0"/>
          <c:showCatName val="0"/>
          <c:showSerName val="0"/>
          <c:showPercent val="0"/>
          <c:showBubbleSize val="0"/>
        </c:dLbls>
        <c:gapWidth val="50"/>
        <c:overlap val="100"/>
        <c:axId val="229966592"/>
        <c:axId val="229968128"/>
      </c:barChart>
      <c:catAx>
        <c:axId val="229966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68128"/>
        <c:crosses val="autoZero"/>
        <c:auto val="1"/>
        <c:lblAlgn val="ctr"/>
        <c:lblOffset val="100"/>
        <c:tickLblSkip val="1"/>
        <c:tickMarkSkip val="1"/>
        <c:noMultiLvlLbl val="0"/>
      </c:catAx>
      <c:valAx>
        <c:axId val="229968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66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MICS15!$R$15:$AG$15</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MICS15!$R$18:$AG$18</c:f>
              <c:numCache>
                <c:formatCode>###0.0</c:formatCode>
                <c:ptCount val="16"/>
                <c:pt idx="0">
                  <c:v>94.576500535609355</c:v>
                </c:pt>
                <c:pt idx="1">
                  <c:v>100</c:v>
                </c:pt>
                <c:pt idx="2">
                  <c:v>99.661853834417386</c:v>
                </c:pt>
                <c:pt idx="3">
                  <c:v>98.761306166102429</c:v>
                </c:pt>
                <c:pt idx="4">
                  <c:v>99.440966681171076</c:v>
                </c:pt>
                <c:pt idx="5">
                  <c:v>100</c:v>
                </c:pt>
                <c:pt idx="6">
                  <c:v>98.587930796035351</c:v>
                </c:pt>
                <c:pt idx="7">
                  <c:v>98.156019510520366</c:v>
                </c:pt>
                <c:pt idx="8">
                  <c:v>96.468997513846631</c:v>
                </c:pt>
                <c:pt idx="9">
                  <c:v>99.782585613814206</c:v>
                </c:pt>
                <c:pt idx="10">
                  <c:v>100</c:v>
                </c:pt>
                <c:pt idx="11">
                  <c:v>97.387036359182318</c:v>
                </c:pt>
                <c:pt idx="12">
                  <c:v>98.481284775687399</c:v>
                </c:pt>
                <c:pt idx="13">
                  <c:v>97.834427407679868</c:v>
                </c:pt>
                <c:pt idx="14">
                  <c:v>98.529007840908918</c:v>
                </c:pt>
                <c:pt idx="15">
                  <c:v>100</c:v>
                </c:pt>
              </c:numCache>
            </c:numRef>
          </c:val>
          <c:extLst>
            <c:ext xmlns:c16="http://schemas.microsoft.com/office/drawing/2014/chart" uri="{C3380CC4-5D6E-409C-BE32-E72D297353CC}">
              <c16:uniqueId val="{00000000-CFBB-428C-B18E-169CEA582ADC}"/>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MICS15!$R$15:$AG$15</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MICS15!$R$19:$AG$19</c:f>
              <c:numCache>
                <c:formatCode>###0.0</c:formatCode>
                <c:ptCount val="16"/>
                <c:pt idx="0">
                  <c:v>4.910428624587122</c:v>
                </c:pt>
                <c:pt idx="1">
                  <c:v>0</c:v>
                </c:pt>
                <c:pt idx="2">
                  <c:v>0.33814616558259541</c:v>
                </c:pt>
                <c:pt idx="3">
                  <c:v>0.88933680287456329</c:v>
                </c:pt>
                <c:pt idx="4">
                  <c:v>0.55903331882893814</c:v>
                </c:pt>
                <c:pt idx="5">
                  <c:v>0</c:v>
                </c:pt>
                <c:pt idx="6">
                  <c:v>0.65143725240440498</c:v>
                </c:pt>
                <c:pt idx="7">
                  <c:v>1.652715286342243</c:v>
                </c:pt>
                <c:pt idx="8">
                  <c:v>2.4323454928471167</c:v>
                </c:pt>
                <c:pt idx="9">
                  <c:v>0</c:v>
                </c:pt>
                <c:pt idx="10">
                  <c:v>0</c:v>
                </c:pt>
                <c:pt idx="11">
                  <c:v>2.4796755793275786</c:v>
                </c:pt>
                <c:pt idx="12">
                  <c:v>0.37943858505888539</c:v>
                </c:pt>
                <c:pt idx="13">
                  <c:v>0</c:v>
                </c:pt>
                <c:pt idx="14">
                  <c:v>0.15847264633672878</c:v>
                </c:pt>
                <c:pt idx="15">
                  <c:v>0</c:v>
                </c:pt>
              </c:numCache>
            </c:numRef>
          </c:val>
          <c:extLst>
            <c:ext xmlns:c16="http://schemas.microsoft.com/office/drawing/2014/chart" uri="{C3380CC4-5D6E-409C-BE32-E72D297353CC}">
              <c16:uniqueId val="{00000001-CFBB-428C-B18E-169CEA582ADC}"/>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MICS15!$R$15:$AG$15</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MICS15!$R$20:$AG$20</c:f>
              <c:numCache>
                <c:formatCode>###0.0</c:formatCode>
                <c:ptCount val="16"/>
                <c:pt idx="0">
                  <c:v>0.51307083980348644</c:v>
                </c:pt>
                <c:pt idx="1">
                  <c:v>0</c:v>
                </c:pt>
                <c:pt idx="2">
                  <c:v>0</c:v>
                </c:pt>
                <c:pt idx="3">
                  <c:v>0.34935703102298027</c:v>
                </c:pt>
                <c:pt idx="4">
                  <c:v>0</c:v>
                </c:pt>
                <c:pt idx="5">
                  <c:v>0</c:v>
                </c:pt>
                <c:pt idx="6">
                  <c:v>0.52727008980688939</c:v>
                </c:pt>
                <c:pt idx="7">
                  <c:v>0.19126520313749179</c:v>
                </c:pt>
                <c:pt idx="8">
                  <c:v>0.34135076882091958</c:v>
                </c:pt>
                <c:pt idx="9">
                  <c:v>0.21741438618580361</c:v>
                </c:pt>
                <c:pt idx="10">
                  <c:v>0</c:v>
                </c:pt>
                <c:pt idx="11">
                  <c:v>0.13328806149011324</c:v>
                </c:pt>
                <c:pt idx="12">
                  <c:v>0.59232485661414069</c:v>
                </c:pt>
                <c:pt idx="13">
                  <c:v>2.1655725923201206</c:v>
                </c:pt>
                <c:pt idx="14">
                  <c:v>0.74003169848075656</c:v>
                </c:pt>
                <c:pt idx="15">
                  <c:v>0</c:v>
                </c:pt>
              </c:numCache>
            </c:numRef>
          </c:val>
          <c:extLst>
            <c:ext xmlns:c16="http://schemas.microsoft.com/office/drawing/2014/chart" uri="{C3380CC4-5D6E-409C-BE32-E72D297353CC}">
              <c16:uniqueId val="{00000002-CFBB-428C-B18E-169CEA582ADC}"/>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MICS15!$R$15:$AG$15</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MICS15!$R$21:$AG$21</c:f>
              <c:numCache>
                <c:formatCode>###0.0</c:formatCode>
                <c:ptCount val="16"/>
                <c:pt idx="0">
                  <c:v>0</c:v>
                </c:pt>
                <c:pt idx="1">
                  <c:v>0</c:v>
                </c:pt>
                <c:pt idx="2">
                  <c:v>0</c:v>
                </c:pt>
                <c:pt idx="3">
                  <c:v>0</c:v>
                </c:pt>
                <c:pt idx="4">
                  <c:v>0</c:v>
                </c:pt>
                <c:pt idx="5">
                  <c:v>0</c:v>
                </c:pt>
                <c:pt idx="6">
                  <c:v>0.23336186175333759</c:v>
                </c:pt>
                <c:pt idx="7">
                  <c:v>0</c:v>
                </c:pt>
                <c:pt idx="8">
                  <c:v>0.75730622448540574</c:v>
                </c:pt>
                <c:pt idx="9">
                  <c:v>0</c:v>
                </c:pt>
                <c:pt idx="10">
                  <c:v>0</c:v>
                </c:pt>
                <c:pt idx="11">
                  <c:v>0</c:v>
                </c:pt>
                <c:pt idx="12">
                  <c:v>0.54695178263951993</c:v>
                </c:pt>
                <c:pt idx="13">
                  <c:v>0</c:v>
                </c:pt>
                <c:pt idx="14">
                  <c:v>0.5724878142735963</c:v>
                </c:pt>
                <c:pt idx="15">
                  <c:v>0</c:v>
                </c:pt>
              </c:numCache>
            </c:numRef>
          </c:val>
          <c:extLst>
            <c:ext xmlns:c16="http://schemas.microsoft.com/office/drawing/2014/chart" uri="{C3380CC4-5D6E-409C-BE32-E72D297353CC}">
              <c16:uniqueId val="{00000003-CFBB-428C-B18E-169CEA582ADC}"/>
            </c:ext>
          </c:extLst>
        </c:ser>
        <c:dLbls>
          <c:showLegendKey val="0"/>
          <c:showVal val="0"/>
          <c:showCatName val="0"/>
          <c:showSerName val="0"/>
          <c:showPercent val="0"/>
          <c:showBubbleSize val="0"/>
        </c:dLbls>
        <c:gapWidth val="50"/>
        <c:overlap val="100"/>
        <c:axId val="230172928"/>
        <c:axId val="230191104"/>
      </c:barChart>
      <c:catAx>
        <c:axId val="23017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1104"/>
        <c:crosses val="autoZero"/>
        <c:auto val="1"/>
        <c:lblAlgn val="ctr"/>
        <c:lblOffset val="100"/>
        <c:tickLblSkip val="1"/>
        <c:tickMarkSkip val="1"/>
        <c:noMultiLvlLbl val="0"/>
      </c:catAx>
      <c:valAx>
        <c:axId val="230191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2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MICS15!$C$18:$G$18</c:f>
              <c:numCache>
                <c:formatCode>###0.0</c:formatCode>
                <c:ptCount val="5"/>
                <c:pt idx="0">
                  <c:v>98.352535976318677</c:v>
                </c:pt>
                <c:pt idx="1">
                  <c:v>97.519898379226674</c:v>
                </c:pt>
                <c:pt idx="2">
                  <c:v>98.556998441537317</c:v>
                </c:pt>
                <c:pt idx="3">
                  <c:v>98.911255668557374</c:v>
                </c:pt>
                <c:pt idx="4">
                  <c:v>99.326417361208982</c:v>
                </c:pt>
              </c:numCache>
            </c:numRef>
          </c:val>
          <c:extLst>
            <c:ext xmlns:c16="http://schemas.microsoft.com/office/drawing/2014/chart" uri="{C3380CC4-5D6E-409C-BE32-E72D297353CC}">
              <c16:uniqueId val="{00000000-C7D0-4F06-8D53-774597307910}"/>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MICS15!$C$19:$G$19</c:f>
              <c:numCache>
                <c:formatCode>###0.0</c:formatCode>
                <c:ptCount val="5"/>
                <c:pt idx="0">
                  <c:v>0.529581494668664</c:v>
                </c:pt>
                <c:pt idx="1">
                  <c:v>0.71943491011399241</c:v>
                </c:pt>
                <c:pt idx="2">
                  <c:v>1.0956579404215099</c:v>
                </c:pt>
                <c:pt idx="3">
                  <c:v>0.99505215775140055</c:v>
                </c:pt>
                <c:pt idx="4">
                  <c:v>0.58452161929973467</c:v>
                </c:pt>
              </c:numCache>
            </c:numRef>
          </c:val>
          <c:extLst>
            <c:ext xmlns:c16="http://schemas.microsoft.com/office/drawing/2014/chart" uri="{C3380CC4-5D6E-409C-BE32-E72D297353CC}">
              <c16:uniqueId val="{00000001-C7D0-4F06-8D53-774597307910}"/>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MICS15!$C$20:$G$20</c:f>
              <c:numCache>
                <c:formatCode>###0.0</c:formatCode>
                <c:ptCount val="5"/>
                <c:pt idx="0">
                  <c:v>0.88562001511465815</c:v>
                </c:pt>
                <c:pt idx="1">
                  <c:v>1.660126605405936</c:v>
                </c:pt>
                <c:pt idx="2">
                  <c:v>0.21104435028025614</c:v>
                </c:pt>
                <c:pt idx="3">
                  <c:v>4.1313043049309835E-2</c:v>
                </c:pt>
                <c:pt idx="4">
                  <c:v>8.9061019491295079E-2</c:v>
                </c:pt>
              </c:numCache>
            </c:numRef>
          </c:val>
          <c:extLst>
            <c:ext xmlns:c16="http://schemas.microsoft.com/office/drawing/2014/chart" uri="{C3380CC4-5D6E-409C-BE32-E72D297353CC}">
              <c16:uniqueId val="{00000002-C7D0-4F06-8D53-774597307910}"/>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MICS15!$C$21:$G$21</c:f>
              <c:numCache>
                <c:formatCode>###0.0</c:formatCode>
                <c:ptCount val="5"/>
                <c:pt idx="0">
                  <c:v>0.23226251389803423</c:v>
                </c:pt>
                <c:pt idx="1">
                  <c:v>0.10054010525338071</c:v>
                </c:pt>
                <c:pt idx="2">
                  <c:v>0.13629926776093446</c:v>
                </c:pt>
                <c:pt idx="3">
                  <c:v>5.2379130641906226E-2</c:v>
                </c:pt>
                <c:pt idx="4">
                  <c:v>0</c:v>
                </c:pt>
              </c:numCache>
            </c:numRef>
          </c:val>
          <c:extLst>
            <c:ext xmlns:c16="http://schemas.microsoft.com/office/drawing/2014/chart" uri="{C3380CC4-5D6E-409C-BE32-E72D297353CC}">
              <c16:uniqueId val="{00000003-C7D0-4F06-8D53-774597307910}"/>
            </c:ext>
          </c:extLst>
        </c:ser>
        <c:dLbls>
          <c:showLegendKey val="0"/>
          <c:showVal val="0"/>
          <c:showCatName val="0"/>
          <c:showSerName val="0"/>
          <c:showPercent val="0"/>
          <c:showBubbleSize val="0"/>
        </c:dLbls>
        <c:gapWidth val="50"/>
        <c:overlap val="100"/>
        <c:axId val="230236544"/>
        <c:axId val="230238080"/>
      </c:barChart>
      <c:catAx>
        <c:axId val="23023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8080"/>
        <c:crosses val="autoZero"/>
        <c:auto val="1"/>
        <c:lblAlgn val="ctr"/>
        <c:lblOffset val="100"/>
        <c:tickLblSkip val="1"/>
        <c:tickMarkSkip val="1"/>
        <c:noMultiLvlLbl val="0"/>
      </c:catAx>
      <c:valAx>
        <c:axId val="23023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6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MICS15!$R$121:$AG$121</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MICS15!$R$124:$AG$124</c:f>
              <c:numCache>
                <c:formatCode>###0.0</c:formatCode>
                <c:ptCount val="16"/>
                <c:pt idx="0">
                  <c:v>99.476659219177805</c:v>
                </c:pt>
                <c:pt idx="1">
                  <c:v>97.308370255988109</c:v>
                </c:pt>
                <c:pt idx="2">
                  <c:v>98.595564842587663</c:v>
                </c:pt>
                <c:pt idx="3">
                  <c:v>99.818699663019544</c:v>
                </c:pt>
                <c:pt idx="4">
                  <c:v>87.720491663306106</c:v>
                </c:pt>
                <c:pt idx="5">
                  <c:v>99.66885687274295</c:v>
                </c:pt>
                <c:pt idx="6">
                  <c:v>99.018364451696925</c:v>
                </c:pt>
                <c:pt idx="7">
                  <c:v>99.893806157501587</c:v>
                </c:pt>
                <c:pt idx="8">
                  <c:v>98.804433995094186</c:v>
                </c:pt>
                <c:pt idx="9">
                  <c:v>98.10223720008247</c:v>
                </c:pt>
                <c:pt idx="10">
                  <c:v>98.52189564790865</c:v>
                </c:pt>
                <c:pt idx="11">
                  <c:v>97.279918899446415</c:v>
                </c:pt>
                <c:pt idx="12">
                  <c:v>99.626263870087854</c:v>
                </c:pt>
                <c:pt idx="13">
                  <c:v>98.48972142963413</c:v>
                </c:pt>
                <c:pt idx="14">
                  <c:v>95.433167946305545</c:v>
                </c:pt>
                <c:pt idx="15">
                  <c:v>99.155181066380393</c:v>
                </c:pt>
              </c:numCache>
            </c:numRef>
          </c:val>
          <c:extLst>
            <c:ext xmlns:c16="http://schemas.microsoft.com/office/drawing/2014/chart" uri="{C3380CC4-5D6E-409C-BE32-E72D297353CC}">
              <c16:uniqueId val="{00000000-80EB-4881-9BDF-477BC0967974}"/>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MICS15!$R$121:$AG$121</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MICS15!$R$125:$AG$125</c:f>
              <c:numCache>
                <c:formatCode>###0.0</c:formatCode>
                <c:ptCount val="16"/>
                <c:pt idx="0">
                  <c:v>0.33521807977763718</c:v>
                </c:pt>
                <c:pt idx="1">
                  <c:v>2.5287593199217606</c:v>
                </c:pt>
                <c:pt idx="2">
                  <c:v>1.2148167997175598</c:v>
                </c:pt>
                <c:pt idx="3">
                  <c:v>0.18130033698046652</c:v>
                </c:pt>
                <c:pt idx="4">
                  <c:v>12.279508336693862</c:v>
                </c:pt>
                <c:pt idx="5">
                  <c:v>0.3311431272570548</c:v>
                </c:pt>
                <c:pt idx="6">
                  <c:v>0.84191681863252399</c:v>
                </c:pt>
                <c:pt idx="7">
                  <c:v>0.10619384249840669</c:v>
                </c:pt>
                <c:pt idx="8">
                  <c:v>1.1955660049058565</c:v>
                </c:pt>
                <c:pt idx="9">
                  <c:v>1.6998114037229111</c:v>
                </c:pt>
                <c:pt idx="10">
                  <c:v>1.4781043520913431</c:v>
                </c:pt>
                <c:pt idx="11">
                  <c:v>1.5721471905290201</c:v>
                </c:pt>
                <c:pt idx="12">
                  <c:v>0.37373612991212035</c:v>
                </c:pt>
                <c:pt idx="13">
                  <c:v>1.4307654632815268</c:v>
                </c:pt>
                <c:pt idx="14">
                  <c:v>4.5668320536945446</c:v>
                </c:pt>
                <c:pt idx="15">
                  <c:v>0.84481893361960203</c:v>
                </c:pt>
              </c:numCache>
            </c:numRef>
          </c:val>
          <c:extLst>
            <c:ext xmlns:c16="http://schemas.microsoft.com/office/drawing/2014/chart" uri="{C3380CC4-5D6E-409C-BE32-E72D297353CC}">
              <c16:uniqueId val="{00000001-80EB-4881-9BDF-477BC0967974}"/>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MICS15!$R$121:$AG$121</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MICS15!$R$126:$AG$126</c:f>
              <c:numCache>
                <c:formatCode>###0.0</c:formatCode>
                <c:ptCount val="16"/>
                <c:pt idx="0">
                  <c:v>1.5495868535853384E-2</c:v>
                </c:pt>
                <c:pt idx="1">
                  <c:v>0.16287042409018324</c:v>
                </c:pt>
                <c:pt idx="2">
                  <c:v>0.18961835769470034</c:v>
                </c:pt>
                <c:pt idx="3">
                  <c:v>0</c:v>
                </c:pt>
                <c:pt idx="4">
                  <c:v>0</c:v>
                </c:pt>
                <c:pt idx="5">
                  <c:v>0</c:v>
                </c:pt>
                <c:pt idx="6">
                  <c:v>0.13971872967055143</c:v>
                </c:pt>
                <c:pt idx="7">
                  <c:v>0</c:v>
                </c:pt>
                <c:pt idx="8">
                  <c:v>0</c:v>
                </c:pt>
                <c:pt idx="9">
                  <c:v>0.19795139619465546</c:v>
                </c:pt>
                <c:pt idx="10">
                  <c:v>0</c:v>
                </c:pt>
                <c:pt idx="11">
                  <c:v>0.74433004376262146</c:v>
                </c:pt>
                <c:pt idx="12">
                  <c:v>0</c:v>
                </c:pt>
                <c:pt idx="13">
                  <c:v>7.9513107084350956E-2</c:v>
                </c:pt>
                <c:pt idx="14">
                  <c:v>0</c:v>
                </c:pt>
                <c:pt idx="15">
                  <c:v>0</c:v>
                </c:pt>
              </c:numCache>
            </c:numRef>
          </c:val>
          <c:extLst>
            <c:ext xmlns:c16="http://schemas.microsoft.com/office/drawing/2014/chart" uri="{C3380CC4-5D6E-409C-BE32-E72D297353CC}">
              <c16:uniqueId val="{00000002-80EB-4881-9BDF-477BC0967974}"/>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MICS15!$R$121:$AG$121</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MICS15!$R$127:$AG$127</c:f>
              <c:numCache>
                <c:formatCode>###0.0</c:formatCode>
                <c:ptCount val="16"/>
                <c:pt idx="0">
                  <c:v>0.17262683250870298</c:v>
                </c:pt>
                <c:pt idx="1">
                  <c:v>0</c:v>
                </c:pt>
                <c:pt idx="2">
                  <c:v>0</c:v>
                </c:pt>
                <c:pt idx="3">
                  <c:v>0</c:v>
                </c:pt>
                <c:pt idx="4">
                  <c:v>0</c:v>
                </c:pt>
                <c:pt idx="5">
                  <c:v>0</c:v>
                </c:pt>
                <c:pt idx="6">
                  <c:v>0</c:v>
                </c:pt>
                <c:pt idx="7">
                  <c:v>0</c:v>
                </c:pt>
                <c:pt idx="8">
                  <c:v>0</c:v>
                </c:pt>
                <c:pt idx="9">
                  <c:v>0</c:v>
                </c:pt>
                <c:pt idx="10">
                  <c:v>0</c:v>
                </c:pt>
                <c:pt idx="11">
                  <c:v>0.40360386626197503</c:v>
                </c:pt>
                <c:pt idx="12">
                  <c:v>0</c:v>
                </c:pt>
                <c:pt idx="13">
                  <c:v>0</c:v>
                </c:pt>
                <c:pt idx="14">
                  <c:v>0</c:v>
                </c:pt>
                <c:pt idx="15">
                  <c:v>0</c:v>
                </c:pt>
              </c:numCache>
            </c:numRef>
          </c:val>
          <c:extLst>
            <c:ext xmlns:c16="http://schemas.microsoft.com/office/drawing/2014/chart" uri="{C3380CC4-5D6E-409C-BE32-E72D297353CC}">
              <c16:uniqueId val="{00000003-80EB-4881-9BDF-477BC0967974}"/>
            </c:ext>
          </c:extLst>
        </c:ser>
        <c:dLbls>
          <c:showLegendKey val="0"/>
          <c:showVal val="0"/>
          <c:showCatName val="0"/>
          <c:showSerName val="0"/>
          <c:showPercent val="0"/>
          <c:showBubbleSize val="0"/>
        </c:dLbls>
        <c:gapWidth val="50"/>
        <c:overlap val="100"/>
        <c:axId val="231173504"/>
        <c:axId val="231183488"/>
      </c:barChart>
      <c:catAx>
        <c:axId val="23117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83488"/>
        <c:crosses val="autoZero"/>
        <c:auto val="1"/>
        <c:lblAlgn val="ctr"/>
        <c:lblOffset val="100"/>
        <c:tickLblSkip val="1"/>
        <c:tickMarkSkip val="1"/>
        <c:noMultiLvlLbl val="0"/>
      </c:catAx>
      <c:valAx>
        <c:axId val="23118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MICS15!$M$222:$Q$222</c:f>
              <c:numCache>
                <c:formatCode>###0.0</c:formatCode>
                <c:ptCount val="5"/>
                <c:pt idx="0">
                  <c:v>98.090692492558745</c:v>
                </c:pt>
                <c:pt idx="1">
                  <c:v>98.541313464081085</c:v>
                </c:pt>
                <c:pt idx="2">
                  <c:v>98.698707161561913</c:v>
                </c:pt>
                <c:pt idx="3">
                  <c:v>99.42528036236223</c:v>
                </c:pt>
                <c:pt idx="4">
                  <c:v>98.773062367214806</c:v>
                </c:pt>
              </c:numCache>
            </c:numRef>
          </c:val>
          <c:extLst>
            <c:ext xmlns:c16="http://schemas.microsoft.com/office/drawing/2014/chart" uri="{C3380CC4-5D6E-409C-BE32-E72D297353CC}">
              <c16:uniqueId val="{00000000-2CBB-41C8-948F-28E5383F0E1C}"/>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MICS15!$M$223:$Q$223</c:f>
              <c:numCache>
                <c:formatCode>###0.0</c:formatCode>
                <c:ptCount val="5"/>
                <c:pt idx="0">
                  <c:v>1.3297782921660455</c:v>
                </c:pt>
                <c:pt idx="1">
                  <c:v>0.88866908381000309</c:v>
                </c:pt>
                <c:pt idx="2">
                  <c:v>0.87333006105846156</c:v>
                </c:pt>
                <c:pt idx="3">
                  <c:v>0.53244561014129199</c:v>
                </c:pt>
                <c:pt idx="4">
                  <c:v>0.85761686947894189</c:v>
                </c:pt>
              </c:numCache>
            </c:numRef>
          </c:val>
          <c:extLst>
            <c:ext xmlns:c16="http://schemas.microsoft.com/office/drawing/2014/chart" uri="{C3380CC4-5D6E-409C-BE32-E72D297353CC}">
              <c16:uniqueId val="{00000001-2CBB-41C8-948F-28E5383F0E1C}"/>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MICS15!$M$224:$Q$224</c:f>
              <c:numCache>
                <c:formatCode>###0.0</c:formatCode>
                <c:ptCount val="5"/>
                <c:pt idx="0">
                  <c:v>0.57952921527517909</c:v>
                </c:pt>
                <c:pt idx="1">
                  <c:v>0.57001745210890742</c:v>
                </c:pt>
                <c:pt idx="2">
                  <c:v>0.42796277737961308</c:v>
                </c:pt>
                <c:pt idx="3">
                  <c:v>4.2274027496451289E-2</c:v>
                </c:pt>
                <c:pt idx="4">
                  <c:v>0.36932076330622055</c:v>
                </c:pt>
              </c:numCache>
            </c:numRef>
          </c:val>
          <c:extLst>
            <c:ext xmlns:c16="http://schemas.microsoft.com/office/drawing/2014/chart" uri="{C3380CC4-5D6E-409C-BE32-E72D297353CC}">
              <c16:uniqueId val="{00000002-2CBB-41C8-948F-28E5383F0E1C}"/>
            </c:ext>
          </c:extLst>
        </c:ser>
        <c:dLbls>
          <c:showLegendKey val="0"/>
          <c:showVal val="0"/>
          <c:showCatName val="0"/>
          <c:showSerName val="0"/>
          <c:showPercent val="0"/>
          <c:showBubbleSize val="0"/>
        </c:dLbls>
        <c:gapWidth val="50"/>
        <c:overlap val="100"/>
        <c:axId val="231462400"/>
        <c:axId val="231463936"/>
      </c:barChart>
      <c:catAx>
        <c:axId val="231462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3936"/>
        <c:crosses val="autoZero"/>
        <c:auto val="1"/>
        <c:lblAlgn val="ctr"/>
        <c:lblOffset val="100"/>
        <c:tickLblSkip val="1"/>
        <c:tickMarkSkip val="1"/>
        <c:noMultiLvlLbl val="0"/>
      </c:catAx>
      <c:valAx>
        <c:axId val="231463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2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MICS15!$R$221:$AG$221</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MICS15!$R$222:$AG$222</c:f>
              <c:numCache>
                <c:formatCode>###0.0</c:formatCode>
                <c:ptCount val="16"/>
                <c:pt idx="0">
                  <c:v>99.592275213966573</c:v>
                </c:pt>
                <c:pt idx="1">
                  <c:v>97.121227361399264</c:v>
                </c:pt>
                <c:pt idx="2">
                  <c:v>98.870339989594228</c:v>
                </c:pt>
                <c:pt idx="3">
                  <c:v>97.80121754288578</c:v>
                </c:pt>
                <c:pt idx="4">
                  <c:v>99.377370561255049</c:v>
                </c:pt>
                <c:pt idx="5">
                  <c:v>100</c:v>
                </c:pt>
                <c:pt idx="6">
                  <c:v>100</c:v>
                </c:pt>
                <c:pt idx="7">
                  <c:v>99.944592536270179</c:v>
                </c:pt>
                <c:pt idx="8">
                  <c:v>99.637155194295971</c:v>
                </c:pt>
                <c:pt idx="9">
                  <c:v>99.554028773967872</c:v>
                </c:pt>
                <c:pt idx="10">
                  <c:v>96.49962401021665</c:v>
                </c:pt>
                <c:pt idx="11">
                  <c:v>96.97060916068952</c:v>
                </c:pt>
                <c:pt idx="12">
                  <c:v>99.664439126979843</c:v>
                </c:pt>
                <c:pt idx="13">
                  <c:v>98.726028527997215</c:v>
                </c:pt>
                <c:pt idx="14">
                  <c:v>99.307944101025129</c:v>
                </c:pt>
                <c:pt idx="15">
                  <c:v>99.971686320863924</c:v>
                </c:pt>
              </c:numCache>
            </c:numRef>
          </c:val>
          <c:extLst>
            <c:ext xmlns:c16="http://schemas.microsoft.com/office/drawing/2014/chart" uri="{C3380CC4-5D6E-409C-BE32-E72D297353CC}">
              <c16:uniqueId val="{00000000-B1E4-4B7F-8166-397B3FAD1435}"/>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MICS15!$R$221:$AG$221</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MICS15!$R$223:$AG$223</c:f>
              <c:numCache>
                <c:formatCode>###0.0</c:formatCode>
                <c:ptCount val="16"/>
                <c:pt idx="0">
                  <c:v>0.36376750897174653</c:v>
                </c:pt>
                <c:pt idx="1">
                  <c:v>2.8787726386007755</c:v>
                </c:pt>
                <c:pt idx="2">
                  <c:v>0.68180960391899592</c:v>
                </c:pt>
                <c:pt idx="3">
                  <c:v>0.11117887617225503</c:v>
                </c:pt>
                <c:pt idx="4">
                  <c:v>0.2672755852186352</c:v>
                </c:pt>
                <c:pt idx="5">
                  <c:v>0</c:v>
                </c:pt>
                <c:pt idx="6">
                  <c:v>0</c:v>
                </c:pt>
                <c:pt idx="7">
                  <c:v>5.5407463729828327E-2</c:v>
                </c:pt>
                <c:pt idx="8">
                  <c:v>0.3628448057040673</c:v>
                </c:pt>
                <c:pt idx="9">
                  <c:v>0.44597122603213585</c:v>
                </c:pt>
                <c:pt idx="10">
                  <c:v>3.5003759897833171</c:v>
                </c:pt>
                <c:pt idx="11">
                  <c:v>2.9339706913733039</c:v>
                </c:pt>
                <c:pt idx="12">
                  <c:v>0.15376369392283543</c:v>
                </c:pt>
                <c:pt idx="13">
                  <c:v>1.2739714720027864</c:v>
                </c:pt>
                <c:pt idx="14">
                  <c:v>0.44606110778945185</c:v>
                </c:pt>
                <c:pt idx="15">
                  <c:v>2.8313679136081057E-2</c:v>
                </c:pt>
              </c:numCache>
            </c:numRef>
          </c:val>
          <c:extLst>
            <c:ext xmlns:c16="http://schemas.microsoft.com/office/drawing/2014/chart" uri="{C3380CC4-5D6E-409C-BE32-E72D297353CC}">
              <c16:uniqueId val="{00000001-B1E4-4B7F-8166-397B3FAD1435}"/>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MICS15!$R$221:$AG$221</c:f>
              <c:strCache>
                <c:ptCount val="16"/>
                <c:pt idx="0">
                  <c:v>Akmola</c:v>
                </c:pt>
                <c:pt idx="1">
                  <c:v>Aktobe</c:v>
                </c:pt>
                <c:pt idx="2">
                  <c:v>Almaty City</c:v>
                </c:pt>
                <c:pt idx="3">
                  <c:v>Almaty oblast</c:v>
                </c:pt>
                <c:pt idx="4">
                  <c:v>Astana City</c:v>
                </c:pt>
                <c:pt idx="5">
                  <c:v>Atyrau</c:v>
                </c:pt>
                <c:pt idx="6">
                  <c:v>East Kazakhstan</c:v>
                </c:pt>
                <c:pt idx="7">
                  <c:v>Karaganda</c:v>
                </c:pt>
                <c:pt idx="8">
                  <c:v>Kostanai</c:v>
                </c:pt>
                <c:pt idx="9">
                  <c:v>Kyzylorda</c:v>
                </c:pt>
                <c:pt idx="10">
                  <c:v>Mangistau</c:v>
                </c:pt>
                <c:pt idx="11">
                  <c:v>North Kazakhstan</c:v>
                </c:pt>
                <c:pt idx="12">
                  <c:v>Pavlodar</c:v>
                </c:pt>
                <c:pt idx="13">
                  <c:v>South Kasakhstan</c:v>
                </c:pt>
                <c:pt idx="14">
                  <c:v>West Kazakhstan</c:v>
                </c:pt>
                <c:pt idx="15">
                  <c:v>Zhambyl</c:v>
                </c:pt>
              </c:strCache>
            </c:strRef>
          </c:cat>
          <c:val>
            <c:numRef>
              <c:f>MICS15!$R$224:$AG$224</c:f>
              <c:numCache>
                <c:formatCode>###0.0</c:formatCode>
                <c:ptCount val="16"/>
                <c:pt idx="0">
                  <c:v>4.3957277061689795E-2</c:v>
                </c:pt>
                <c:pt idx="1">
                  <c:v>0</c:v>
                </c:pt>
                <c:pt idx="2">
                  <c:v>0.44785040648679453</c:v>
                </c:pt>
                <c:pt idx="3">
                  <c:v>2.0876035809419902</c:v>
                </c:pt>
                <c:pt idx="4">
                  <c:v>0.35535385352633414</c:v>
                </c:pt>
                <c:pt idx="5">
                  <c:v>0</c:v>
                </c:pt>
                <c:pt idx="6">
                  <c:v>0</c:v>
                </c:pt>
                <c:pt idx="7">
                  <c:v>0</c:v>
                </c:pt>
                <c:pt idx="8">
                  <c:v>0</c:v>
                </c:pt>
                <c:pt idx="9">
                  <c:v>0</c:v>
                </c:pt>
                <c:pt idx="10">
                  <c:v>0</c:v>
                </c:pt>
                <c:pt idx="11">
                  <c:v>9.5420147937270133E-2</c:v>
                </c:pt>
                <c:pt idx="12">
                  <c:v>0.18179717909729598</c:v>
                </c:pt>
                <c:pt idx="13">
                  <c:v>0</c:v>
                </c:pt>
                <c:pt idx="14">
                  <c:v>0.24599479118540762</c:v>
                </c:pt>
                <c:pt idx="15">
                  <c:v>0</c:v>
                </c:pt>
              </c:numCache>
            </c:numRef>
          </c:val>
          <c:extLst>
            <c:ext xmlns:c16="http://schemas.microsoft.com/office/drawing/2014/chart" uri="{C3380CC4-5D6E-409C-BE32-E72D297353CC}">
              <c16:uniqueId val="{00000002-B1E4-4B7F-8166-397B3FAD1435}"/>
            </c:ext>
          </c:extLst>
        </c:ser>
        <c:dLbls>
          <c:showLegendKey val="0"/>
          <c:showVal val="0"/>
          <c:showCatName val="0"/>
          <c:showSerName val="0"/>
          <c:showPercent val="0"/>
          <c:showBubbleSize val="0"/>
        </c:dLbls>
        <c:gapWidth val="50"/>
        <c:overlap val="100"/>
        <c:axId val="231499648"/>
        <c:axId val="231501184"/>
      </c:barChart>
      <c:catAx>
        <c:axId val="23149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1184"/>
        <c:crosses val="autoZero"/>
        <c:auto val="1"/>
        <c:lblAlgn val="ctr"/>
        <c:lblOffset val="100"/>
        <c:tickLblSkip val="1"/>
        <c:tickMarkSkip val="1"/>
        <c:noMultiLvlLbl val="0"/>
      </c:catAx>
      <c:valAx>
        <c:axId val="23150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MICS15!$C$222:$G$222</c:f>
              <c:numCache>
                <c:formatCode>###0.0</c:formatCode>
                <c:ptCount val="5"/>
                <c:pt idx="0">
                  <c:v>97.519014701768725</c:v>
                </c:pt>
                <c:pt idx="1">
                  <c:v>98.706183992081307</c:v>
                </c:pt>
                <c:pt idx="2">
                  <c:v>99.21970515276881</c:v>
                </c:pt>
                <c:pt idx="3">
                  <c:v>99.676574081324716</c:v>
                </c:pt>
                <c:pt idx="4">
                  <c:v>99.77304815188333</c:v>
                </c:pt>
              </c:numCache>
            </c:numRef>
          </c:val>
          <c:extLst>
            <c:ext xmlns:c16="http://schemas.microsoft.com/office/drawing/2014/chart" uri="{C3380CC4-5D6E-409C-BE32-E72D297353CC}">
              <c16:uniqueId val="{00000000-B8FE-42FA-8483-43D24E669F45}"/>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MICS15!$C$223:$G$223</c:f>
              <c:numCache>
                <c:formatCode>###0.0</c:formatCode>
                <c:ptCount val="5"/>
                <c:pt idx="0">
                  <c:v>1.9276623880631889</c:v>
                </c:pt>
                <c:pt idx="1">
                  <c:v>1.0609755804729897</c:v>
                </c:pt>
                <c:pt idx="2">
                  <c:v>0.54637464472261721</c:v>
                </c:pt>
                <c:pt idx="3">
                  <c:v>0.14785717775567378</c:v>
                </c:pt>
                <c:pt idx="4">
                  <c:v>0.17692900080735291</c:v>
                </c:pt>
              </c:numCache>
            </c:numRef>
          </c:val>
          <c:extLst>
            <c:ext xmlns:c16="http://schemas.microsoft.com/office/drawing/2014/chart" uri="{C3380CC4-5D6E-409C-BE32-E72D297353CC}">
              <c16:uniqueId val="{00000001-B8FE-42FA-8483-43D24E669F45}"/>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MICS15!$C$224:$G$224</c:f>
              <c:numCache>
                <c:formatCode>###0.0</c:formatCode>
                <c:ptCount val="5"/>
                <c:pt idx="0">
                  <c:v>0.55332291016811941</c:v>
                </c:pt>
                <c:pt idx="1">
                  <c:v>0.23284042744566058</c:v>
                </c:pt>
                <c:pt idx="2">
                  <c:v>0.23392020250858747</c:v>
                </c:pt>
                <c:pt idx="3">
                  <c:v>0.17556874091961952</c:v>
                </c:pt>
                <c:pt idx="4">
                  <c:v>5.0022847309320502E-2</c:v>
                </c:pt>
              </c:numCache>
            </c:numRef>
          </c:val>
          <c:extLst>
            <c:ext xmlns:c16="http://schemas.microsoft.com/office/drawing/2014/chart" uri="{C3380CC4-5D6E-409C-BE32-E72D297353CC}">
              <c16:uniqueId val="{00000002-B8FE-42FA-8483-43D24E669F45}"/>
            </c:ext>
          </c:extLst>
        </c:ser>
        <c:dLbls>
          <c:showLegendKey val="0"/>
          <c:showVal val="0"/>
          <c:showCatName val="0"/>
          <c:showSerName val="0"/>
          <c:showPercent val="0"/>
          <c:showBubbleSize val="0"/>
        </c:dLbls>
        <c:gapWidth val="50"/>
        <c:overlap val="100"/>
        <c:axId val="231528704"/>
        <c:axId val="231530496"/>
      </c:barChart>
      <c:catAx>
        <c:axId val="231528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0496"/>
        <c:crosses val="autoZero"/>
        <c:auto val="1"/>
        <c:lblAlgn val="ctr"/>
        <c:lblOffset val="100"/>
        <c:tickLblSkip val="1"/>
        <c:tickMarkSkip val="1"/>
        <c:noMultiLvlLbl val="0"/>
      </c:catAx>
      <c:valAx>
        <c:axId val="23153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28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MICS15!$H$18:$L$18</c:f>
              <c:numCache>
                <c:formatCode>###0.0</c:formatCode>
                <c:ptCount val="5"/>
                <c:pt idx="0">
                  <c:v>99.344269824426931</c:v>
                </c:pt>
                <c:pt idx="1">
                  <c:v>99.2537106075916</c:v>
                </c:pt>
                <c:pt idx="2">
                  <c:v>99.193484691766685</c:v>
                </c:pt>
                <c:pt idx="3">
                  <c:v>99.440109639770995</c:v>
                </c:pt>
                <c:pt idx="4">
                  <c:v>99.133939553171729</c:v>
                </c:pt>
              </c:numCache>
            </c:numRef>
          </c:val>
          <c:extLst>
            <c:ext xmlns:c16="http://schemas.microsoft.com/office/drawing/2014/chart" uri="{C3380CC4-5D6E-409C-BE32-E72D297353CC}">
              <c16:uniqueId val="{00000000-409C-420E-ADAA-94AB49D83907}"/>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MICS15!$H$19:$L$19</c:f>
              <c:numCache>
                <c:formatCode>###0.0</c:formatCode>
                <c:ptCount val="5"/>
                <c:pt idx="0">
                  <c:v>0.55020305556357785</c:v>
                </c:pt>
                <c:pt idx="1">
                  <c:v>0.66868731037842866</c:v>
                </c:pt>
                <c:pt idx="2">
                  <c:v>0.80651530823337092</c:v>
                </c:pt>
                <c:pt idx="3">
                  <c:v>0.499920024433058</c:v>
                </c:pt>
                <c:pt idx="4">
                  <c:v>0.75861875311362348</c:v>
                </c:pt>
              </c:numCache>
            </c:numRef>
          </c:val>
          <c:extLst>
            <c:ext xmlns:c16="http://schemas.microsoft.com/office/drawing/2014/chart" uri="{C3380CC4-5D6E-409C-BE32-E72D297353CC}">
              <c16:uniqueId val="{00000001-409C-420E-ADAA-94AB49D83907}"/>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MICS15!$H$20:$L$20</c:f>
              <c:numCache>
                <c:formatCode>###0.0</c:formatCode>
                <c:ptCount val="5"/>
                <c:pt idx="0">
                  <c:v>0.10552712000949302</c:v>
                </c:pt>
                <c:pt idx="1">
                  <c:v>7.7602082029946284E-2</c:v>
                </c:pt>
                <c:pt idx="2">
                  <c:v>0</c:v>
                </c:pt>
                <c:pt idx="3">
                  <c:v>5.9970335795943033E-2</c:v>
                </c:pt>
                <c:pt idx="4">
                  <c:v>0.10744169371464193</c:v>
                </c:pt>
              </c:numCache>
            </c:numRef>
          </c:val>
          <c:extLst>
            <c:ext xmlns:c16="http://schemas.microsoft.com/office/drawing/2014/chart" uri="{C3380CC4-5D6E-409C-BE32-E72D297353CC}">
              <c16:uniqueId val="{00000002-409C-420E-ADAA-94AB49D83907}"/>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09C-420E-ADAA-94AB49D83907}"/>
            </c:ext>
          </c:extLst>
        </c:ser>
        <c:dLbls>
          <c:showLegendKey val="0"/>
          <c:showVal val="0"/>
          <c:showCatName val="0"/>
          <c:showSerName val="0"/>
          <c:showPercent val="0"/>
          <c:showBubbleSize val="0"/>
        </c:dLbls>
        <c:gapWidth val="50"/>
        <c:overlap val="100"/>
        <c:axId val="231575552"/>
        <c:axId val="231577088"/>
      </c:barChart>
      <c:catAx>
        <c:axId val="23157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7088"/>
        <c:crosses val="autoZero"/>
        <c:auto val="1"/>
        <c:lblAlgn val="ctr"/>
        <c:lblOffset val="100"/>
        <c:tickLblSkip val="1"/>
        <c:tickMarkSkip val="1"/>
        <c:noMultiLvlLbl val="0"/>
      </c:catAx>
      <c:valAx>
        <c:axId val="231577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5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MICS15!$H$124:$L$124</c:f>
              <c:numCache>
                <c:formatCode>###0.0</c:formatCode>
                <c:ptCount val="5"/>
                <c:pt idx="0">
                  <c:v>91.311116442248817</c:v>
                </c:pt>
                <c:pt idx="1">
                  <c:v>97.869154300818209</c:v>
                </c:pt>
                <c:pt idx="2">
                  <c:v>98.077703798596232</c:v>
                </c:pt>
                <c:pt idx="3">
                  <c:v>98.155691859303033</c:v>
                </c:pt>
                <c:pt idx="4">
                  <c:v>99.509935266720404</c:v>
                </c:pt>
              </c:numCache>
            </c:numRef>
          </c:val>
          <c:extLst>
            <c:ext xmlns:c16="http://schemas.microsoft.com/office/drawing/2014/chart" uri="{C3380CC4-5D6E-409C-BE32-E72D297353CC}">
              <c16:uniqueId val="{00000000-0315-4FAE-9020-890CF1025C40}"/>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MICS15!$H$125:$L$125</c:f>
              <c:numCache>
                <c:formatCode>###0.0</c:formatCode>
                <c:ptCount val="5"/>
                <c:pt idx="0">
                  <c:v>8.5103613637145443</c:v>
                </c:pt>
                <c:pt idx="1">
                  <c:v>2.1218293195344788</c:v>
                </c:pt>
                <c:pt idx="2">
                  <c:v>1.8497264922850334</c:v>
                </c:pt>
                <c:pt idx="3">
                  <c:v>1.8443081406969593</c:v>
                </c:pt>
                <c:pt idx="4">
                  <c:v>0.30915818749244517</c:v>
                </c:pt>
              </c:numCache>
            </c:numRef>
          </c:val>
          <c:extLst>
            <c:ext xmlns:c16="http://schemas.microsoft.com/office/drawing/2014/chart" uri="{C3380CC4-5D6E-409C-BE32-E72D297353CC}">
              <c16:uniqueId val="{00000001-0315-4FAE-9020-890CF1025C40}"/>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MICS15!$H$126:$L$126</c:f>
              <c:numCache>
                <c:formatCode>###0.0</c:formatCode>
                <c:ptCount val="5"/>
                <c:pt idx="0">
                  <c:v>0.17852219403664971</c:v>
                </c:pt>
                <c:pt idx="1">
                  <c:v>9.0163796473129287E-3</c:v>
                </c:pt>
                <c:pt idx="2">
                  <c:v>7.2569709118772516E-2</c:v>
                </c:pt>
                <c:pt idx="3">
                  <c:v>0</c:v>
                </c:pt>
                <c:pt idx="4">
                  <c:v>0.18090654578715035</c:v>
                </c:pt>
              </c:numCache>
            </c:numRef>
          </c:val>
          <c:extLst>
            <c:ext xmlns:c16="http://schemas.microsoft.com/office/drawing/2014/chart" uri="{C3380CC4-5D6E-409C-BE32-E72D297353CC}">
              <c16:uniqueId val="{00000002-0315-4FAE-9020-890CF1025C40}"/>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315-4FAE-9020-890CF1025C40}"/>
            </c:ext>
          </c:extLst>
        </c:ser>
        <c:dLbls>
          <c:showLegendKey val="0"/>
          <c:showVal val="0"/>
          <c:showCatName val="0"/>
          <c:showSerName val="0"/>
          <c:showPercent val="0"/>
          <c:showBubbleSize val="0"/>
        </c:dLbls>
        <c:gapWidth val="50"/>
        <c:overlap val="100"/>
        <c:axId val="232003072"/>
        <c:axId val="232004608"/>
      </c:barChart>
      <c:catAx>
        <c:axId val="23200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4608"/>
        <c:crosses val="autoZero"/>
        <c:auto val="1"/>
        <c:lblAlgn val="ctr"/>
        <c:lblOffset val="100"/>
        <c:tickLblSkip val="1"/>
        <c:tickMarkSkip val="1"/>
        <c:noMultiLvlLbl val="0"/>
      </c:catAx>
      <c:valAx>
        <c:axId val="232004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3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MICS15!$H$222:$L$222</c:f>
              <c:numCache>
                <c:formatCode>###0.0</c:formatCode>
                <c:ptCount val="5"/>
                <c:pt idx="0">
                  <c:v>97.071250077720322</c:v>
                </c:pt>
                <c:pt idx="1">
                  <c:v>99.80443292284879</c:v>
                </c:pt>
                <c:pt idx="2">
                  <c:v>99.615800731097153</c:v>
                </c:pt>
                <c:pt idx="3">
                  <c:v>99.800540716021274</c:v>
                </c:pt>
                <c:pt idx="4">
                  <c:v>99.801005226343278</c:v>
                </c:pt>
              </c:numCache>
            </c:numRef>
          </c:val>
          <c:extLst>
            <c:ext xmlns:c16="http://schemas.microsoft.com/office/drawing/2014/chart" uri="{C3380CC4-5D6E-409C-BE32-E72D297353CC}">
              <c16:uniqueId val="{00000000-9C1B-4FFB-AF16-069DC502766C}"/>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MICS15!$H$223:$L$223</c:f>
              <c:numCache>
                <c:formatCode>###0.0</c:formatCode>
                <c:ptCount val="5"/>
                <c:pt idx="0">
                  <c:v>2.8270544787356782</c:v>
                </c:pt>
                <c:pt idx="1">
                  <c:v>0.11923210598880475</c:v>
                </c:pt>
                <c:pt idx="2">
                  <c:v>7.0702036139449406E-2</c:v>
                </c:pt>
                <c:pt idx="3">
                  <c:v>0.15480708808577834</c:v>
                </c:pt>
                <c:pt idx="4">
                  <c:v>0.15160659189387851</c:v>
                </c:pt>
              </c:numCache>
            </c:numRef>
          </c:val>
          <c:extLst>
            <c:ext xmlns:c16="http://schemas.microsoft.com/office/drawing/2014/chart" uri="{C3380CC4-5D6E-409C-BE32-E72D297353CC}">
              <c16:uniqueId val="{00000001-9C1B-4FFB-AF16-069DC502766C}"/>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MICS15!$H$224:$L$224</c:f>
              <c:numCache>
                <c:formatCode>###0.0</c:formatCode>
                <c:ptCount val="5"/>
                <c:pt idx="0">
                  <c:v>0.10169544354396837</c:v>
                </c:pt>
                <c:pt idx="1">
                  <c:v>7.6334971162390325E-2</c:v>
                </c:pt>
                <c:pt idx="2">
                  <c:v>0.31349723276338315</c:v>
                </c:pt>
                <c:pt idx="3">
                  <c:v>4.4652195892944675E-2</c:v>
                </c:pt>
                <c:pt idx="4">
                  <c:v>4.7388181762865994E-2</c:v>
                </c:pt>
              </c:numCache>
            </c:numRef>
          </c:val>
          <c:extLst>
            <c:ext xmlns:c16="http://schemas.microsoft.com/office/drawing/2014/chart" uri="{C3380CC4-5D6E-409C-BE32-E72D297353CC}">
              <c16:uniqueId val="{00000002-9C1B-4FFB-AF16-069DC502766C}"/>
            </c:ext>
          </c:extLst>
        </c:ser>
        <c:dLbls>
          <c:showLegendKey val="0"/>
          <c:showVal val="0"/>
          <c:showCatName val="0"/>
          <c:showSerName val="0"/>
          <c:showPercent val="0"/>
          <c:showBubbleSize val="0"/>
        </c:dLbls>
        <c:gapWidth val="50"/>
        <c:overlap val="100"/>
        <c:axId val="232044416"/>
        <c:axId val="232045952"/>
      </c:barChart>
      <c:catAx>
        <c:axId val="232044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5952"/>
        <c:crosses val="autoZero"/>
        <c:auto val="1"/>
        <c:lblAlgn val="ctr"/>
        <c:lblOffset val="100"/>
        <c:tickLblSkip val="1"/>
        <c:tickMarkSkip val="1"/>
        <c:noMultiLvlLbl val="0"/>
      </c:catAx>
      <c:valAx>
        <c:axId val="232045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4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MICS15!$C$124:$G$124</c:f>
              <c:numCache>
                <c:formatCode>###0.0</c:formatCode>
                <c:ptCount val="5"/>
                <c:pt idx="0">
                  <c:v>96.131101125344287</c:v>
                </c:pt>
                <c:pt idx="1">
                  <c:v>97.449171176905438</c:v>
                </c:pt>
                <c:pt idx="2">
                  <c:v>98.522972790486492</c:v>
                </c:pt>
                <c:pt idx="3">
                  <c:v>98.75448708198887</c:v>
                </c:pt>
                <c:pt idx="4">
                  <c:v>98.758600873146548</c:v>
                </c:pt>
              </c:numCache>
            </c:numRef>
          </c:val>
          <c:extLst>
            <c:ext xmlns:c16="http://schemas.microsoft.com/office/drawing/2014/chart" uri="{C3380CC4-5D6E-409C-BE32-E72D297353CC}">
              <c16:uniqueId val="{00000000-2609-4088-B4C2-DC0933F3DA9F}"/>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MICS15!$C$125:$G$125</c:f>
              <c:numCache>
                <c:formatCode>###0.0</c:formatCode>
                <c:ptCount val="5"/>
                <c:pt idx="0">
                  <c:v>3.7276718339490449</c:v>
                </c:pt>
                <c:pt idx="1">
                  <c:v>2.3875551755719466</c:v>
                </c:pt>
                <c:pt idx="2">
                  <c:v>1.4250671540437159</c:v>
                </c:pt>
                <c:pt idx="3">
                  <c:v>1.2021142587386551</c:v>
                </c:pt>
                <c:pt idx="4">
                  <c:v>1.1450631235004951</c:v>
                </c:pt>
              </c:numCache>
            </c:numRef>
          </c:val>
          <c:extLst>
            <c:ext xmlns:c16="http://schemas.microsoft.com/office/drawing/2014/chart" uri="{C3380CC4-5D6E-409C-BE32-E72D297353CC}">
              <c16:uniqueId val="{00000001-2609-4088-B4C2-DC0933F3DA9F}"/>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MICS15!$C$126:$G$126</c:f>
              <c:numCache>
                <c:formatCode>###0.0</c:formatCode>
                <c:ptCount val="5"/>
                <c:pt idx="0">
                  <c:v>6.0766085353012915E-2</c:v>
                </c:pt>
                <c:pt idx="1">
                  <c:v>0.14008375843780865</c:v>
                </c:pt>
                <c:pt idx="2">
                  <c:v>5.196005546977691E-2</c:v>
                </c:pt>
                <c:pt idx="3">
                  <c:v>4.3398659272423035E-2</c:v>
                </c:pt>
                <c:pt idx="4">
                  <c:v>9.6336003352956959E-2</c:v>
                </c:pt>
              </c:numCache>
            </c:numRef>
          </c:val>
          <c:extLst>
            <c:ext xmlns:c16="http://schemas.microsoft.com/office/drawing/2014/chart" uri="{C3380CC4-5D6E-409C-BE32-E72D297353CC}">
              <c16:uniqueId val="{00000002-2609-4088-B4C2-DC0933F3DA9F}"/>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MICS15!$C$127:$G$127</c:f>
              <c:numCache>
                <c:formatCode>###0.0</c:formatCode>
                <c:ptCount val="5"/>
                <c:pt idx="0">
                  <c:v>8.0460955353585856E-2</c:v>
                </c:pt>
                <c:pt idx="1">
                  <c:v>2.3189889084829385E-2</c:v>
                </c:pt>
                <c:pt idx="2">
                  <c:v>0</c:v>
                </c:pt>
                <c:pt idx="3">
                  <c:v>0</c:v>
                </c:pt>
                <c:pt idx="4">
                  <c:v>0</c:v>
                </c:pt>
              </c:numCache>
            </c:numRef>
          </c:val>
          <c:extLst>
            <c:ext xmlns:c16="http://schemas.microsoft.com/office/drawing/2014/chart" uri="{C3380CC4-5D6E-409C-BE32-E72D297353CC}">
              <c16:uniqueId val="{00000003-2609-4088-B4C2-DC0933F3DA9F}"/>
            </c:ext>
          </c:extLst>
        </c:ser>
        <c:dLbls>
          <c:showLegendKey val="0"/>
          <c:showVal val="0"/>
          <c:showCatName val="0"/>
          <c:showSerName val="0"/>
          <c:showPercent val="0"/>
          <c:showBubbleSize val="0"/>
        </c:dLbls>
        <c:gapWidth val="50"/>
        <c:overlap val="100"/>
        <c:axId val="231425152"/>
        <c:axId val="231426688"/>
      </c:barChart>
      <c:catAx>
        <c:axId val="23142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6688"/>
        <c:crosses val="autoZero"/>
        <c:auto val="1"/>
        <c:lblAlgn val="ctr"/>
        <c:lblOffset val="100"/>
        <c:tickLblSkip val="1"/>
        <c:tickMarkSkip val="1"/>
        <c:noMultiLvlLbl val="0"/>
      </c:catAx>
      <c:valAx>
        <c:axId val="23142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MICS15!$M$124:$Q$124</c:f>
              <c:numCache>
                <c:formatCode>###0.0</c:formatCode>
                <c:ptCount val="5"/>
                <c:pt idx="0">
                  <c:v>97.160705350173643</c:v>
                </c:pt>
                <c:pt idx="1">
                  <c:v>99.469004234563798</c:v>
                </c:pt>
                <c:pt idx="2">
                  <c:v>98.901945364118887</c:v>
                </c:pt>
                <c:pt idx="3">
                  <c:v>99.626508798050679</c:v>
                </c:pt>
                <c:pt idx="4">
                  <c:v>99.786836593567514</c:v>
                </c:pt>
              </c:numCache>
            </c:numRef>
          </c:val>
          <c:extLst>
            <c:ext xmlns:c16="http://schemas.microsoft.com/office/drawing/2014/chart" uri="{C3380CC4-5D6E-409C-BE32-E72D297353CC}">
              <c16:uniqueId val="{00000000-ED20-499A-810F-A427508E8C96}"/>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MICS15!$M$125:$Q$125</c:f>
              <c:numCache>
                <c:formatCode>###0.0</c:formatCode>
                <c:ptCount val="5"/>
                <c:pt idx="0">
                  <c:v>2.6065921026932215</c:v>
                </c:pt>
                <c:pt idx="1">
                  <c:v>0.43213780191342349</c:v>
                </c:pt>
                <c:pt idx="2">
                  <c:v>1.0485013755749772</c:v>
                </c:pt>
                <c:pt idx="3">
                  <c:v>0.25786416119430849</c:v>
                </c:pt>
                <c:pt idx="4">
                  <c:v>0.15090277649961514</c:v>
                </c:pt>
              </c:numCache>
            </c:numRef>
          </c:val>
          <c:extLst>
            <c:ext xmlns:c16="http://schemas.microsoft.com/office/drawing/2014/chart" uri="{C3380CC4-5D6E-409C-BE32-E72D297353CC}">
              <c16:uniqueId val="{00000001-ED20-499A-810F-A427508E8C96}"/>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MICS15!$M$126:$Q$126</c:f>
              <c:numCache>
                <c:formatCode>###0.0</c:formatCode>
                <c:ptCount val="5"/>
                <c:pt idx="0">
                  <c:v>6.061046126396482E-2</c:v>
                </c:pt>
                <c:pt idx="1">
                  <c:v>9.8857963522790762E-2</c:v>
                </c:pt>
                <c:pt idx="2">
                  <c:v>0</c:v>
                </c:pt>
                <c:pt idx="3">
                  <c:v>0.11562704075503601</c:v>
                </c:pt>
                <c:pt idx="4">
                  <c:v>6.226062993286486E-2</c:v>
                </c:pt>
              </c:numCache>
            </c:numRef>
          </c:val>
          <c:extLst>
            <c:ext xmlns:c16="http://schemas.microsoft.com/office/drawing/2014/chart" uri="{C3380CC4-5D6E-409C-BE32-E72D297353CC}">
              <c16:uniqueId val="{00000002-ED20-499A-810F-A427508E8C96}"/>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MICS15!$M$127:$Q$127</c:f>
              <c:numCache>
                <c:formatCode>###0.0</c:formatCode>
                <c:ptCount val="5"/>
                <c:pt idx="0">
                  <c:v>0.17209208586920777</c:v>
                </c:pt>
                <c:pt idx="1">
                  <c:v>0</c:v>
                </c:pt>
                <c:pt idx="2">
                  <c:v>4.9553260306136909E-2</c:v>
                </c:pt>
                <c:pt idx="3">
                  <c:v>0</c:v>
                </c:pt>
                <c:pt idx="4">
                  <c:v>0</c:v>
                </c:pt>
              </c:numCache>
            </c:numRef>
          </c:val>
          <c:extLst>
            <c:ext xmlns:c16="http://schemas.microsoft.com/office/drawing/2014/chart" uri="{C3380CC4-5D6E-409C-BE32-E72D297353CC}">
              <c16:uniqueId val="{00000003-ED20-499A-810F-A427508E8C96}"/>
            </c:ext>
          </c:extLst>
        </c:ser>
        <c:dLbls>
          <c:showLegendKey val="0"/>
          <c:showVal val="0"/>
          <c:showCatName val="0"/>
          <c:showSerName val="0"/>
          <c:showPercent val="0"/>
          <c:showBubbleSize val="0"/>
        </c:dLbls>
        <c:gapWidth val="50"/>
        <c:overlap val="100"/>
        <c:axId val="230270848"/>
        <c:axId val="230272384"/>
      </c:barChart>
      <c:catAx>
        <c:axId val="230270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2384"/>
        <c:crosses val="autoZero"/>
        <c:auto val="1"/>
        <c:lblAlgn val="ctr"/>
        <c:lblOffset val="100"/>
        <c:tickLblSkip val="1"/>
        <c:tickMarkSkip val="1"/>
        <c:noMultiLvlLbl val="0"/>
      </c:catAx>
      <c:valAx>
        <c:axId val="230272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0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33</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33</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571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571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571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571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114300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33</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33</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33</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7769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7769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1643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776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7769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776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16435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33</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33</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577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577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577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577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54993" name="Button 17"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4" name="B_Com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5" name="B_San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6" name="B_Hyg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7" name="B_Sub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8" name="B_WQ1"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9" name="B_Com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5000" name="B_Hyg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1" name="B_Wat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2" name="B_Sub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3" name="B_WQ2"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4" name="B_Wat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5" name="B_San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6" name="B_Com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7" name="B_Sub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8" name="B_WQ3"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5009" name="B_Matrix"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8" name="Button 42" descr="   Go to MHH  "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1" name="Button 45" descr="   Go to MHH  "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5" name="Button 49" descr="   Go to MHH  "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8" name="Button 52" descr="   Go to MHH  "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4" name="Button 58"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5" name="Button 59" descr="   Go to MHH  "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6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92.xml" Type="http://schemas.openxmlformats.org/officeDocument/2006/relationships/ctrlProp" Id="rId55"/><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 Target="../drawings/vmlDrawing6.vml" Type="http://schemas.openxmlformats.org/officeDocument/2006/relationships/vmlDrawing" Id="rId3"/></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918"/>
      <c r="B2" s="1919"/>
    </row>
    <row r="3" s="111" customFormat="true" ht="22.5" customHeight="true" x14ac:dyDescent="0.35">
      <c r="A3" s="124"/>
      <c r="B3" s="125"/>
    </row>
    <row r="4" s="111" customFormat="true" ht="22.5" customHeight="true" x14ac:dyDescent="0.35">
      <c r="A4" s="120"/>
      <c r="B4" s="121"/>
      <c r="C4" s="387" t="s">
        <v>27</v>
      </c>
    </row>
    <row r="5" s="111" customFormat="true" ht="22.5" customHeight="true" x14ac:dyDescent="0.35">
      <c r="A5" s="1918"/>
      <c r="B5" s="1919"/>
      <c r="C5" s="387"/>
    </row>
    <row r="6" s="111" customFormat="true" ht="29.25" customHeight="true" x14ac:dyDescent="0.2">
      <c r="A6" s="1920"/>
      <c r="B6" s="1922"/>
      <c r="C6" s="387" t="s">
        <v>28</v>
      </c>
    </row>
    <row r="7" s="111" customFormat="true" ht="25.9" customHeight="true" x14ac:dyDescent="0.4">
      <c r="A7" s="1914"/>
      <c r="B7" s="1915"/>
      <c r="C7" s="389" t="str">
        <f ca="true">+Water!B5</f>
        <v>Kazakhstan</v>
      </c>
    </row>
    <row r="8" s="111" customFormat="true" ht="15" customHeight="true" x14ac:dyDescent="0.2">
      <c r="A8" s="1916"/>
      <c r="B8" s="1917"/>
      <c r="C8" s="387"/>
    </row>
    <row r="9" s="111" customFormat="true" ht="15" customHeight="true" x14ac:dyDescent="0.2">
      <c r="A9" s="125"/>
      <c r="B9" s="128"/>
      <c r="C9" s="388" t="s">
        <v>146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MICS11</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MICS15</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918"/>
      <c r="B108" s="1919"/>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914"/>
      <c r="B113" s="1915"/>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916"/>
      <c r="B114" s="1917"/>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918"/>
      <c r="B208" s="1919"/>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914"/>
      <c r="B213" s="1915"/>
    </row>
    <row r="214" s="123" customFormat="true" ht="15" customHeight="true" x14ac:dyDescent="0.2">
      <c r="A214" s="1920"/>
      <c r="B214" s="1921"/>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1959" t="s">
        <v>124</v>
      </c>
      <c r="C4" s="1959"/>
      <c r="D4" s="1959"/>
      <c r="E4" s="1959"/>
      <c r="F4" s="1959"/>
      <c r="G4" s="1959"/>
      <c r="H4" s="1959"/>
      <c r="I4" s="1959"/>
      <c r="J4" s="1959"/>
      <c r="K4" s="1959"/>
      <c r="L4" s="1959"/>
      <c r="M4" s="1959"/>
      <c r="N4" s="1959"/>
      <c r="O4" s="1959"/>
      <c r="P4" s="1959"/>
      <c r="Q4" s="1959"/>
      <c r="R4" s="1959"/>
      <c r="S4" s="1959"/>
      <c r="T4" s="1959"/>
      <c r="U4" s="1959"/>
      <c r="V4" s="1959"/>
      <c r="W4" s="1959"/>
      <c r="X4" s="1959"/>
      <c r="Y4" s="1959"/>
    </row>
    <row r="5" ht="29.1" customHeight="true" x14ac:dyDescent="0.4">
      <c r="A5" s="35"/>
      <c r="B5" s="1926" t="str">
        <f ca="true">IF(ISERROR(INDIRECT(CONCATENATE($B105,"!A2"))),"",INDIRECT(CONCATENATE($B105,"!A2")))</f>
        <v>Kazakhstan</v>
      </c>
      <c r="C5" s="1926"/>
      <c r="D5" s="1926"/>
      <c r="E5" s="1926"/>
      <c r="F5" s="1926"/>
      <c r="G5" s="1926"/>
      <c r="H5" s="1926"/>
      <c r="I5" s="1926"/>
      <c r="J5" s="1926"/>
      <c r="K5" s="1926"/>
      <c r="L5" s="1926"/>
      <c r="M5" s="1926"/>
      <c r="N5" s="1926"/>
      <c r="O5" s="1926"/>
      <c r="P5" s="1926"/>
      <c r="Q5" s="1926"/>
      <c r="R5" s="1926"/>
      <c r="S5" s="1926"/>
      <c r="T5" s="1926"/>
      <c r="U5" s="1926"/>
      <c r="V5" s="1926"/>
      <c r="W5" s="1926"/>
      <c r="X5" s="1926"/>
      <c r="Y5" s="1926"/>
    </row>
    <row r="6" x14ac:dyDescent="0.2">
      <c r="F6" s="36"/>
      <c r="G6" s="36"/>
      <c r="J6" s="37"/>
      <c r="K6" s="37"/>
      <c r="L6" s="37"/>
      <c r="M6" s="37"/>
      <c r="N6" s="37"/>
      <c r="O6" s="37"/>
      <c r="P6" s="37"/>
    </row>
    <row r="7" s="38" customFormat="true" ht="18" x14ac:dyDescent="0.25">
      <c r="B7" s="1923" t="str">
        <f>B118</f>
        <v>National use of drinking water sources, 2000–2020</v>
      </c>
      <c r="C7" s="1923"/>
      <c r="D7" s="1923"/>
      <c r="E7" s="1923"/>
      <c r="F7" s="1923"/>
      <c r="G7" s="1923"/>
      <c r="H7" s="1923"/>
      <c r="I7" s="1923"/>
      <c r="J7" s="1923" t="str">
        <f>B218</f>
        <v>Urban use of drinking water sources,  2000–2020</v>
      </c>
      <c r="K7" s="1923"/>
      <c r="L7" s="1923"/>
      <c r="M7" s="1923"/>
      <c r="N7" s="1923"/>
      <c r="O7" s="1923"/>
      <c r="P7" s="1923"/>
      <c r="Q7" s="1923"/>
      <c r="R7" s="1923" t="str">
        <f>B318</f>
        <v>Rural use of drinking water sources, 2000–2020</v>
      </c>
      <c r="S7" s="1923"/>
      <c r="T7" s="1923"/>
      <c r="U7" s="1923"/>
      <c r="V7" s="1923"/>
      <c r="W7" s="1923"/>
      <c r="X7" s="1923"/>
      <c r="Y7" s="192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36" t="str">
        <f ca="true">IF(ISERROR(INDIRECT(CONCATENATE($B105,"!A2"))),"",INDIRECT(CONCATENATE($B105,"!A2")))</f>
        <v>Kazakhstan</v>
      </c>
      <c r="C31" s="1937"/>
      <c r="D31" s="1937"/>
      <c r="E31" s="1938"/>
      <c r="F31" s="1928" t="s">
        <v>0</v>
      </c>
      <c r="G31" s="1928"/>
      <c r="H31" s="1928"/>
      <c r="I31" s="1929"/>
      <c r="J31" s="1927" t="s">
        <v>1</v>
      </c>
      <c r="K31" s="1928"/>
      <c r="L31" s="1928"/>
      <c r="M31" s="1929"/>
      <c r="N31" s="1927" t="s">
        <v>2</v>
      </c>
      <c r="O31" s="1928"/>
      <c r="P31" s="1928"/>
      <c r="Q31" s="1929"/>
      <c r="R31" s="1927" t="s">
        <v>3</v>
      </c>
      <c r="S31" s="1928"/>
      <c r="T31" s="1928"/>
      <c r="U31" s="1929"/>
      <c r="V31" s="1927" t="s">
        <v>4</v>
      </c>
      <c r="W31" s="1928"/>
      <c r="X31" s="1928"/>
      <c r="Y31" s="1929"/>
    </row>
    <row r="32" s="44" customFormat="true" ht="22.5" customHeight="true" x14ac:dyDescent="0.2">
      <c r="B32" s="1939"/>
      <c r="C32" s="1940"/>
      <c r="D32" s="1940"/>
      <c r="E32" s="1941"/>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930" t="s">
        <v>5</v>
      </c>
      <c r="C33" s="1931"/>
      <c r="D33" s="1934" t="s">
        <v>25</v>
      </c>
      <c r="E33" s="33">
        <f>C99</f>
        <v>2000</v>
      </c>
      <c r="F33" s="45">
        <f ca="true">E99</f>
        <v>86.565624606768395</v>
      </c>
      <c r="G33" s="46">
        <f t="shared" ref="G33:I34" ca="true" si="0">F99</f>
        <v>2.372196146064578</v>
      </c>
      <c r="H33" s="47">
        <f t="shared" ca="true" si="0"/>
        <v>5.7002614641505716</v>
      </c>
      <c r="I33" s="48">
        <f t="shared" ca="true" si="0"/>
        <v>5.3619177830164517</v>
      </c>
      <c r="J33" s="45">
        <f ca="true">J99</f>
        <v>90.729085997703692</v>
      </c>
      <c r="K33" s="46">
        <f t="shared" ref="K33:M34" ca="true" si="1">K99</f>
        <v>1.715632198360584</v>
      </c>
      <c r="L33" s="47">
        <f t="shared" ca="true" si="1"/>
        <v>4.5005264372594098</v>
      </c>
      <c r="M33" s="48">
        <f t="shared" ca="true" si="1"/>
        <v>3.0547553666763179</v>
      </c>
      <c r="N33" s="45">
        <f ca="true">O99</f>
        <v>93.028669563604055</v>
      </c>
      <c r="O33" s="46">
        <f t="shared" ref="O33:Q34" ca="true" si="2">P99</f>
        <v>1.6992441264622642</v>
      </c>
      <c r="P33" s="47">
        <f t="shared" ca="true" si="2"/>
        <v>4.1902172393497494</v>
      </c>
      <c r="Q33" s="48">
        <f t="shared" ca="true" si="2"/>
        <v>1.0818690705839344</v>
      </c>
      <c r="R33" s="45">
        <f ca="true">T99</f>
        <v>96.893139025103977</v>
      </c>
      <c r="S33" s="46">
        <f t="shared" ref="S33:U34" ca="true" si="3">U99</f>
        <v>0.98231251575847978</v>
      </c>
      <c r="T33" s="47">
        <f t="shared" ca="true" si="3"/>
        <v>1.6779459685163971</v>
      </c>
      <c r="U33" s="48">
        <f t="shared" ca="true" si="3"/>
        <v>0.44660249062114588</v>
      </c>
      <c r="V33" s="45">
        <f ca="true">Y99</f>
        <v>99.390099444339995</v>
      </c>
      <c r="W33" s="46">
        <f t="shared" ref="W33:Y34" ca="true" si="4">Z99</f>
        <v>0.36492060744831467</v>
      </c>
      <c r="X33" s="47">
        <f t="shared" ca="true" si="4"/>
        <v>0.244979948211693</v>
      </c>
      <c r="Y33" s="48">
        <f t="shared" ca="true" si="4"/>
        <v>0</v>
      </c>
    </row>
    <row r="34" x14ac:dyDescent="0.2">
      <c r="B34" s="1932"/>
      <c r="C34" s="1933"/>
      <c r="D34" s="1935"/>
      <c r="E34" s="34">
        <f>C100</f>
        <v>2020</v>
      </c>
      <c r="F34" s="50">
        <f ca="true">E100</f>
        <v>97.33274761402447</v>
      </c>
      <c r="G34" s="51">
        <f t="shared" ca="true" si="0"/>
        <v>2.6672523859755302</v>
      </c>
      <c r="H34" s="52">
        <f t="shared" ca="true" si="0"/>
        <v>0</v>
      </c>
      <c r="I34" s="53">
        <f t="shared" ca="true" si="0"/>
        <v>0</v>
      </c>
      <c r="J34" s="50">
        <f ca="true">J100</f>
        <v>97.644944942853797</v>
      </c>
      <c r="K34" s="51">
        <f t="shared" ca="true" si="1"/>
        <v>1.8464069125015363</v>
      </c>
      <c r="L34" s="52">
        <f t="shared" ca="true" si="1"/>
        <v>0.5086481446446669</v>
      </c>
      <c r="M34" s="53">
        <f t="shared" ca="true" si="1"/>
        <v>0</v>
      </c>
      <c r="N34" s="50">
        <f ca="true">O100</f>
        <v>98.184076103173453</v>
      </c>
      <c r="O34" s="51">
        <f t="shared" ca="true" si="2"/>
        <v>1.7934118096397496</v>
      </c>
      <c r="P34" s="52">
        <f t="shared" ca="true" si="2"/>
        <v>0</v>
      </c>
      <c r="Q34" s="53">
        <f t="shared" ca="true" si="2"/>
        <v>2.2512087186811382E-2</v>
      </c>
      <c r="R34" s="50">
        <f ca="true">T100</f>
        <v>98.965408987618787</v>
      </c>
      <c r="S34" s="51">
        <f t="shared" ca="true" si="3"/>
        <v>1.0033213997794759</v>
      </c>
      <c r="T34" s="52">
        <f t="shared" ca="true" si="3"/>
        <v>0</v>
      </c>
      <c r="U34" s="53">
        <f t="shared" ca="true" si="3"/>
        <v>3.1269612601738141E-2</v>
      </c>
      <c r="V34" s="50">
        <f ca="true">Y100</f>
        <v>99.45085155651735</v>
      </c>
      <c r="W34" s="51">
        <f t="shared" ca="true" si="4"/>
        <v>0.36514366485346345</v>
      </c>
      <c r="X34" s="52">
        <f t="shared" ca="true" si="4"/>
        <v>0.18400477862918763</v>
      </c>
      <c r="Y34" s="53">
        <f t="shared" ca="true" si="4"/>
        <v>0</v>
      </c>
    </row>
    <row r="35" x14ac:dyDescent="0.2">
      <c r="F35" s="36"/>
      <c r="H35" s="39"/>
    </row>
    <row r="36" x14ac:dyDescent="0.2">
      <c r="B36" s="1930" t="s">
        <v>6</v>
      </c>
      <c r="C36" s="1931"/>
      <c r="D36" s="1934" t="s">
        <v>25</v>
      </c>
      <c r="E36" s="33">
        <f>C199</f>
        <v>2000</v>
      </c>
      <c r="F36" s="45">
        <f ca="true">E199</f>
        <v>96.550988706307578</v>
      </c>
      <c r="G36" s="46">
        <f t="shared" ref="G36:I37" ca="true" si="5">F199</f>
        <v>1.6131507802276688</v>
      </c>
      <c r="H36" s="47">
        <f t="shared" ca="true" si="5"/>
        <v>1.0780378631074541</v>
      </c>
      <c r="I36" s="48">
        <f t="shared" ca="true" si="5"/>
        <v>0.75782265035729779</v>
      </c>
      <c r="J36" s="45">
        <f ca="true">J199</f>
        <v>97.846864330633963</v>
      </c>
      <c r="K36" s="46">
        <f t="shared" ref="K36:M37" ca="true" si="6">K199</f>
        <v>0.92241442039844712</v>
      </c>
      <c r="L36" s="47">
        <f t="shared" ca="true" si="6"/>
        <v>0.76110951994887444</v>
      </c>
      <c r="M36" s="48">
        <f t="shared" ca="true" si="6"/>
        <v>0.46961172901870896</v>
      </c>
      <c r="N36" s="45">
        <f ca="true">O199</f>
        <v>98.925198899919764</v>
      </c>
      <c r="O36" s="46">
        <f t="shared" ref="O36:Q37" ca="true" si="7">P199</f>
        <v>0.65849070243236962</v>
      </c>
      <c r="P36" s="47">
        <f t="shared" ca="true" si="7"/>
        <v>0.28997823354229979</v>
      </c>
      <c r="Q36" s="48">
        <f t="shared" ca="true" si="7"/>
        <v>0.12633216410555903</v>
      </c>
      <c r="R36" s="45">
        <f ca="true">T199</f>
        <v>99.500073102690763</v>
      </c>
      <c r="S36" s="46">
        <f t="shared" ref="S36:U37" ca="true" si="8">U199</f>
        <v>0.30754604218996795</v>
      </c>
      <c r="T36" s="47">
        <f t="shared" ca="true" si="8"/>
        <v>0.17297316548011565</v>
      </c>
      <c r="U36" s="48">
        <f t="shared" ca="true" si="8"/>
        <v>1.9407689639155734E-2</v>
      </c>
      <c r="V36" s="45">
        <f ca="true">Y199</f>
        <v>99.43410509000627</v>
      </c>
      <c r="W36" s="46">
        <f t="shared" ref="W36:Y37" ca="true" si="9">Z199</f>
        <v>0.38578213754438989</v>
      </c>
      <c r="X36" s="47">
        <f t="shared" ca="true" si="9"/>
        <v>0.1801127724493341</v>
      </c>
      <c r="Y36" s="48">
        <f t="shared" ca="true" si="9"/>
        <v>0</v>
      </c>
    </row>
    <row r="37" x14ac:dyDescent="0.2">
      <c r="B37" s="1932"/>
      <c r="C37" s="1933"/>
      <c r="D37" s="1935"/>
      <c r="E37" s="34">
        <f>C200</f>
        <v>2020</v>
      </c>
      <c r="F37" s="50">
        <f ca="true">E200</f>
        <v>98.3566801597146</v>
      </c>
      <c r="G37" s="51">
        <f t="shared" ca="true" si="5"/>
        <v>1.6433198402854003</v>
      </c>
      <c r="H37" s="52">
        <f t="shared" ca="true" si="5"/>
        <v>0</v>
      </c>
      <c r="I37" s="53">
        <f t="shared" ca="true" si="5"/>
        <v>0</v>
      </c>
      <c r="J37" s="50">
        <f ca="true">J200</f>
        <v>99.003227351144105</v>
      </c>
      <c r="K37" s="51">
        <f t="shared" ca="true" si="6"/>
        <v>0.93331559676859399</v>
      </c>
      <c r="L37" s="52">
        <f t="shared" ca="true" si="6"/>
        <v>6.3457052087301236E-2</v>
      </c>
      <c r="M37" s="53">
        <f t="shared" ca="true" si="6"/>
        <v>0</v>
      </c>
      <c r="N37" s="50">
        <f ca="true">O200</f>
        <v>99.24596294668423</v>
      </c>
      <c r="O37" s="51">
        <f t="shared" ca="true" si="7"/>
        <v>0.6606258524731865</v>
      </c>
      <c r="P37" s="52">
        <f t="shared" ca="true" si="7"/>
        <v>9.3411200842581366E-2</v>
      </c>
      <c r="Q37" s="53">
        <f t="shared" ca="true" si="7"/>
        <v>0</v>
      </c>
      <c r="R37" s="50">
        <f ca="true">T200</f>
        <v>99.51492857634193</v>
      </c>
      <c r="S37" s="51">
        <f t="shared" ca="true" si="8"/>
        <v>0.30759195916252691</v>
      </c>
      <c r="T37" s="52">
        <f t="shared" ca="true" si="8"/>
        <v>0.17747946449554775</v>
      </c>
      <c r="U37" s="53">
        <f t="shared" ca="true" si="8"/>
        <v>0</v>
      </c>
      <c r="V37" s="50">
        <f ca="true">Y200</f>
        <v>99.391137187445111</v>
      </c>
      <c r="W37" s="51">
        <f t="shared" ca="true" si="9"/>
        <v>0.38561543167138146</v>
      </c>
      <c r="X37" s="52">
        <f t="shared" ca="true" si="9"/>
        <v>0.22324738088350671</v>
      </c>
      <c r="Y37" s="53">
        <f t="shared" ca="true" si="9"/>
        <v>0</v>
      </c>
    </row>
    <row r="38" x14ac:dyDescent="0.2">
      <c r="F38" s="36"/>
      <c r="G38" s="36"/>
      <c r="H38" s="39"/>
      <c r="I38" s="39"/>
    </row>
    <row r="39" x14ac:dyDescent="0.2">
      <c r="B39" s="1930" t="s">
        <v>7</v>
      </c>
      <c r="C39" s="1931"/>
      <c r="D39" s="1934" t="s">
        <v>25</v>
      </c>
      <c r="E39" s="33">
        <f>C299</f>
        <v>2000</v>
      </c>
      <c r="F39" s="45">
        <f ca="true">E299</f>
        <v>82.417907155769583</v>
      </c>
      <c r="G39" s="46">
        <f t="shared" ref="G39:I40" ca="true" si="10">F299</f>
        <v>2.8207110219041542</v>
      </c>
      <c r="H39" s="47">
        <f t="shared" ca="true" si="10"/>
        <v>7.2288278103594621</v>
      </c>
      <c r="I39" s="48">
        <f t="shared" ca="true" si="10"/>
        <v>7.5325540119667949</v>
      </c>
      <c r="J39" s="45">
        <f ca="true">J299</f>
        <v>87.398538019169663</v>
      </c>
      <c r="K39" s="46">
        <f t="shared" ref="K39:M40" ca="true" si="11">K299</f>
        <v>1.9277632889394598</v>
      </c>
      <c r="L39" s="47">
        <f t="shared" ca="true" si="11"/>
        <v>5.9768351851930674</v>
      </c>
      <c r="M39" s="48">
        <f t="shared" ca="true" si="11"/>
        <v>4.6968635066978095</v>
      </c>
      <c r="N39" s="45">
        <f ca="true">O299</f>
        <v>87.933667483248968</v>
      </c>
      <c r="O39" s="46">
        <f t="shared" ref="O39:Q40" ca="true" si="12">P299</f>
        <v>1.7451259105877452</v>
      </c>
      <c r="P39" s="47">
        <f t="shared" ca="true" si="12"/>
        <v>6.1162399705524422</v>
      </c>
      <c r="Q39" s="48">
        <f t="shared" ca="true" si="12"/>
        <v>4.2049666356108446</v>
      </c>
      <c r="R39" s="45">
        <f ca="true">T299</f>
        <v>88.102968912173139</v>
      </c>
      <c r="S39" s="46">
        <f t="shared" ref="S39:U40" ca="true" si="13">U299</f>
        <v>2.2458565324488329</v>
      </c>
      <c r="T39" s="47">
        <f t="shared" ca="true" si="13"/>
        <v>6.2409273628217221</v>
      </c>
      <c r="U39" s="48">
        <f t="shared" ca="true" si="13"/>
        <v>3.4102471925563123</v>
      </c>
      <c r="V39" s="45">
        <f ca="true">Y299</f>
        <v>87.537250958176372</v>
      </c>
      <c r="W39" s="46">
        <f t="shared" ref="W39:Y40" ca="true" si="14">Z299</f>
        <v>2.2592901777188881</v>
      </c>
      <c r="X39" s="47">
        <f t="shared" ca="true" si="14"/>
        <v>8.9517109776210049</v>
      </c>
      <c r="Y39" s="48">
        <f t="shared" ca="true" si="14"/>
        <v>1.2517478864837415</v>
      </c>
    </row>
    <row r="40" x14ac:dyDescent="0.2">
      <c r="B40" s="1932"/>
      <c r="C40" s="1933"/>
      <c r="D40" s="1935"/>
      <c r="E40" s="34">
        <f>C300</f>
        <v>2020</v>
      </c>
      <c r="F40" s="50">
        <f ca="true">E300</f>
        <v>96.218987409178538</v>
      </c>
      <c r="G40" s="51">
        <f t="shared" ca="true" si="10"/>
        <v>3.2930459856080851</v>
      </c>
      <c r="H40" s="52">
        <f t="shared" ca="true" si="10"/>
        <v>0.48796660521337287</v>
      </c>
      <c r="I40" s="53">
        <f t="shared" ca="true" si="10"/>
        <v>0</v>
      </c>
      <c r="J40" s="50">
        <f ca="true">J300</f>
        <v>97.841886140242039</v>
      </c>
      <c r="K40" s="51">
        <f t="shared" ca="true" si="11"/>
        <v>2.158113859757961</v>
      </c>
      <c r="L40" s="52">
        <f t="shared" ca="true" si="11"/>
        <v>0</v>
      </c>
      <c r="M40" s="53">
        <f t="shared" ca="true" si="11"/>
        <v>0</v>
      </c>
      <c r="N40" s="50">
        <f ca="true">O300</f>
        <v>97.51600858299085</v>
      </c>
      <c r="O40" s="51">
        <f t="shared" ca="true" si="12"/>
        <v>1.9352964358923446</v>
      </c>
      <c r="P40" s="52">
        <f t="shared" ca="true" si="12"/>
        <v>0.54869498111681025</v>
      </c>
      <c r="Q40" s="53">
        <f t="shared" ca="true" si="12"/>
        <v>0</v>
      </c>
      <c r="R40" s="50">
        <f ca="true">T300</f>
        <v>97.514238263312677</v>
      </c>
      <c r="S40" s="51">
        <f t="shared" ca="true" si="13"/>
        <v>2.4857617366873228</v>
      </c>
      <c r="T40" s="52">
        <f t="shared" ca="true" si="13"/>
        <v>0</v>
      </c>
      <c r="U40" s="53">
        <f t="shared" ca="true" si="13"/>
        <v>0</v>
      </c>
      <c r="V40" s="50">
        <f ca="true">Y300</f>
        <v>97.059153943487686</v>
      </c>
      <c r="W40" s="51">
        <f t="shared" ca="true" si="14"/>
        <v>2.5050454607832875</v>
      </c>
      <c r="X40" s="52">
        <f t="shared" ca="true" si="14"/>
        <v>0</v>
      </c>
      <c r="Y40" s="53">
        <f t="shared" ca="true" si="14"/>
        <v>0.43580059572901791</v>
      </c>
    </row>
    <row r="97" s="40" customFormat="true" ht="16.5" customHeight="true" x14ac:dyDescent="0.2">
      <c r="A97" s="1945" t="s">
        <v>5</v>
      </c>
      <c r="B97" s="1945"/>
      <c r="C97" s="1945"/>
      <c r="D97" s="1942" t="s">
        <v>0</v>
      </c>
      <c r="E97" s="1943"/>
      <c r="F97" s="1943"/>
      <c r="G97" s="1943"/>
      <c r="H97" s="1944"/>
      <c r="I97" s="1942" t="s">
        <v>1</v>
      </c>
      <c r="J97" s="1943"/>
      <c r="K97" s="1943"/>
      <c r="L97" s="1943"/>
      <c r="M97" s="1944"/>
      <c r="N97" s="1942" t="s">
        <v>2</v>
      </c>
      <c r="O97" s="1943"/>
      <c r="P97" s="1943"/>
      <c r="Q97" s="1943"/>
      <c r="R97" s="1944"/>
      <c r="S97" s="1942" t="s">
        <v>3</v>
      </c>
      <c r="T97" s="1943"/>
      <c r="U97" s="1943"/>
      <c r="V97" s="1943"/>
      <c r="W97" s="1944"/>
      <c r="X97" s="1942" t="s">
        <v>4</v>
      </c>
      <c r="Y97" s="1943"/>
      <c r="Z97" s="1943"/>
      <c r="AA97" s="1943"/>
      <c r="AB97" s="1944"/>
    </row>
    <row r="98" s="44" customFormat="true" ht="22.5" customHeight="true" x14ac:dyDescent="0.2">
      <c r="A98" s="1946"/>
      <c r="B98" s="1946"/>
      <c r="C98" s="1946"/>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950" t="s">
        <v>10</v>
      </c>
      <c r="B99" s="1951"/>
      <c r="C99" s="209">
        <v>2000</v>
      </c>
      <c r="D99" s="56">
        <f ca="true">IF((D101+H101)&gt;100,D101*100/(D101+H101),D101)</f>
        <v>88.937820752832977</v>
      </c>
      <c r="E99" s="57">
        <f ca="true">D99*AVERAGEIF(E105:E116,"&gt;0")/100</f>
        <v>86.565624606768395</v>
      </c>
      <c r="F99" s="58">
        <f ca="true">D99*(100-AVERAGEIF(E105:E116,"&gt;0"))/100</f>
        <v>2.372196146064578</v>
      </c>
      <c r="G99" s="59">
        <f ca="true">100-(E99+F99+H99)</f>
        <v>5.7002614641505716</v>
      </c>
      <c r="H99" s="60">
        <f ca="true">IF((D101+H101)&gt;100,H101*100/(D101+H101),H101)</f>
        <v>5.3619177830164517</v>
      </c>
      <c r="I99" s="56">
        <f ca="true">IF((I101+M101)&gt;100,I101*100/(I101+M101),I101)</f>
        <v>92.444718196064287</v>
      </c>
      <c r="J99" s="57">
        <f ca="true">I99*AVERAGEIF(J105:J116,"&gt;0")/100</f>
        <v>90.729085997703692</v>
      </c>
      <c r="K99" s="61">
        <f ca="true">I99*(100-AVERAGEIF(J105:J116,"&gt;0"))/100</f>
        <v>1.715632198360584</v>
      </c>
      <c r="L99" s="62">
        <f ca="true">100-(J99+K99+M99)</f>
        <v>4.5005264372594098</v>
      </c>
      <c r="M99" s="63">
        <f ca="true">IF((I101+M101)&gt;100,M101*100/(I101+M101),M101)</f>
        <v>3.0547553666763179</v>
      </c>
      <c r="N99" s="56">
        <f ca="true">IF((N101+R101)&gt;100,N101*100/(N101+R101),N101)</f>
        <v>94.727913690066316</v>
      </c>
      <c r="O99" s="57">
        <f ca="true">N99*AVERAGEIF(O105:O116,"&gt;0")/100</f>
        <v>93.028669563604055</v>
      </c>
      <c r="P99" s="61">
        <f ca="true">N99*(100-AVERAGEIF(O105:O116,"&gt;0"))/100</f>
        <v>1.6992441264622642</v>
      </c>
      <c r="Q99" s="62">
        <f ca="true">100-(O99+P99+R99)</f>
        <v>4.1902172393497494</v>
      </c>
      <c r="R99" s="63">
        <f ca="true">IF((N101+R101)&gt;100,R101*100/(N101+R101),R101)</f>
        <v>1.0818690705839344</v>
      </c>
      <c r="S99" s="56">
        <f ca="true">IF((S101+W101)&gt;100,S101*100/(S101+W101),S101)</f>
        <v>97.875451540862457</v>
      </c>
      <c r="T99" s="57">
        <f ca="true">S99*AVERAGEIF(T105:T116,"&gt;0")/100</f>
        <v>96.893139025103977</v>
      </c>
      <c r="U99" s="61">
        <f ca="true">S99*(100-AVERAGEIF(T105:T116,"&gt;0"))/100</f>
        <v>0.98231251575847978</v>
      </c>
      <c r="V99" s="62">
        <f ca="true">100-(T99+U99+W99)</f>
        <v>1.6779459685163971</v>
      </c>
      <c r="W99" s="63">
        <f ca="true">IF((S101+W101)&gt;100,W101*100/(S101+W101),W101)</f>
        <v>0.44660249062114588</v>
      </c>
      <c r="X99" s="56">
        <f ca="true">IF((X101+AB101)&gt;100,X101*100/(X101+AB101),X101)</f>
        <v>99.755020051788307</v>
      </c>
      <c r="Y99" s="57">
        <f ca="true">X99*AVERAGEIF(Y105:Y116,"&gt;0")/100</f>
        <v>99.390099444339995</v>
      </c>
      <c r="Z99" s="61">
        <f ca="true">X99*(100-AVERAGEIF(Y105:Y116,"&gt;0"))/100</f>
        <v>0.36492060744831467</v>
      </c>
      <c r="AA99" s="62">
        <f ca="true">100-(Y99+Z99+AB99)</f>
        <v>0.244979948211693</v>
      </c>
      <c r="AB99" s="63">
        <f ca="true">IF((X101+AB101)&gt;100,AB101*100/(X101+AB101),AB101)</f>
        <v>0</v>
      </c>
    </row>
    <row r="100" s="64" customFormat="true" ht="15" customHeight="true" x14ac:dyDescent="0.2">
      <c r="A100" s="1952"/>
      <c r="B100" s="1953"/>
      <c r="C100" s="210">
        <v>2020</v>
      </c>
      <c r="D100" s="65">
        <f ca="true">IF((D102+H102)&gt;100,D102*100/(D102+H102),D102)</f>
        <v>100</v>
      </c>
      <c r="E100" s="66">
        <f ca="true">D100*AVERAGEIF(E105:E116,"&gt;0")/100</f>
        <v>97.33274761402447</v>
      </c>
      <c r="F100" s="67">
        <f ca="true">D100*(100-AVERAGEIF(E105:E116,"&gt;0"))/100</f>
        <v>2.6672523859755302</v>
      </c>
      <c r="G100" s="68">
        <f ca="true">100-(E100+F100+H100)</f>
        <v>0</v>
      </c>
      <c r="H100" s="69">
        <f ca="true">IF((D102+H102)&gt;100,H102*100/(D102+H102),H102)</f>
        <v>0</v>
      </c>
      <c r="I100" s="65">
        <f ca="true">IF((I102+M102)&gt;100,I102*100/(I102+M102),I102)</f>
        <v>99.491351855355333</v>
      </c>
      <c r="J100" s="66">
        <f ca="true">I100*AVERAGEIF(J105:J116,"&gt;0")/100</f>
        <v>97.644944942853797</v>
      </c>
      <c r="K100" s="67">
        <f ca="true">I100*(100-AVERAGEIF(J105:J116,"&gt;0"))/100</f>
        <v>1.8464069125015363</v>
      </c>
      <c r="L100" s="68">
        <f ca="true">100-(J100+K100+M100)</f>
        <v>0.5086481446446669</v>
      </c>
      <c r="M100" s="69">
        <f ca="true">IF((I102+M102)&gt;100,M102*100/(I102+M102),M102)</f>
        <v>0</v>
      </c>
      <c r="N100" s="65">
        <f ca="true">IF((N102+R102)&gt;100,N102*100/(N102+R102),N102)</f>
        <v>99.977487912813189</v>
      </c>
      <c r="O100" s="66">
        <f ca="true">N100*AVERAGEIF(O105:O116,"&gt;0")/100</f>
        <v>98.184076103173453</v>
      </c>
      <c r="P100" s="67">
        <f ca="true">N100*(100-AVERAGEIF(O105:O116,"&gt;0"))/100</f>
        <v>1.7934118096397496</v>
      </c>
      <c r="Q100" s="68">
        <f ca="true">100-(O100+P100+R100)</f>
        <v>0</v>
      </c>
      <c r="R100" s="69">
        <f ca="true">IF((N102+R102)&gt;100,R102*100/(N102+R102),R102)</f>
        <v>2.2512087186811382E-2</v>
      </c>
      <c r="S100" s="65">
        <f ca="true">IF((S102+W102)&gt;100,S102*100/(S102+W102),S102)</f>
        <v>99.968730387398267</v>
      </c>
      <c r="T100" s="66">
        <f ca="true">S100*AVERAGEIF(T105:T116,"&gt;0")/100</f>
        <v>98.965408987618787</v>
      </c>
      <c r="U100" s="67">
        <f ca="true">S100*(100-AVERAGEIF(T105:T116,"&gt;0"))/100</f>
        <v>1.0033213997794759</v>
      </c>
      <c r="V100" s="68">
        <f ca="true">100-(T100+U100+W100)</f>
        <v>0</v>
      </c>
      <c r="W100" s="69">
        <f ca="true">IF((S102+W102)&gt;100,W102*100/(S102+W102),W102)</f>
        <v>3.1269612601738141E-2</v>
      </c>
      <c r="X100" s="65">
        <f ca="true">IF((X102+AB102)&gt;100,X102*100/(X102+AB102),X102)</f>
        <v>99.815995221370812</v>
      </c>
      <c r="Y100" s="66">
        <f ca="true">X100*AVERAGEIF(Y105:Y116,"&gt;0")/100</f>
        <v>99.45085155651735</v>
      </c>
      <c r="Z100" s="67">
        <f ca="true">X100*(100-AVERAGEIF(Y105:Y116,"&gt;0"))/100</f>
        <v>0.36514366485346345</v>
      </c>
      <c r="AA100" s="68">
        <f ca="true">100-(Y100+Z100+AB100)</f>
        <v>0.18400477862918763</v>
      </c>
      <c r="AB100" s="69">
        <f ca="true">IF((X102+AB102)&gt;100,AB102*100/(X102+AB102),AB102)</f>
        <v>0</v>
      </c>
    </row>
    <row r="101" hidden="true" x14ac:dyDescent="0.2">
      <c r="A101" s="1954" t="s">
        <v>12</v>
      </c>
      <c r="B101" s="1955"/>
      <c r="C101" s="70">
        <f>MinRegYear(C99,C105:C116)</f>
        <v>2004</v>
      </c>
      <c r="D101" s="71">
        <f ca="true">IF(MAX(C105:C116)-MIN(C105:C116)&lt;5,AVERAGEIF(C105:C116,"&gt;0",D105:D116),
IF(FORECAST($C101,D$105:D$116,$C$105:$C$116)&lt;0,0,
IF(FORECAST($C101,D$105:D$116,$C$105:$C$116)&gt;100,100,
FORECAST($C101,D$105:D$116,$C$105:$C$116))))</f>
        <v>88.937820752832977</v>
      </c>
      <c r="E101" s="72"/>
      <c r="F101" s="73"/>
      <c r="G101" s="73"/>
      <c r="H101" s="74">
        <f ca="true">IF(MAX(C105:C116)-MIN(C105:C116)&lt;5,AVERAGEIF(C105:C116,"&gt;0",H105:H116),
IF(FORECAST($C101,H$105:H$116,$C$105:$C$116)&lt;0,0,
IF(FORECAST($C101,H$105:H$116,$C$105:$C$116)&gt;100,100,
FORECAST($C101,H$105:H$116,$C$105:$C$116))))</f>
        <v>5.3619177830164517</v>
      </c>
      <c r="I101" s="71">
        <f ca="true">IF(MAX(C105:C116)-MIN(C105:C116)&lt;5,AVERAGEIF(C105:C116,"&gt;0",I105:I116),
IF(FORECAST($C101,I$105:I$116,$C$105:$C$116)&lt;0,0,
IF(FORECAST($C101,I$105:I$116,$C$105:$C$116)&gt;100,100,
FORECAST($C101,I$105:I$116,$C$105:$C$116))))</f>
        <v>92.444718196064287</v>
      </c>
      <c r="J101" s="72"/>
      <c r="K101" s="73"/>
      <c r="L101" s="73"/>
      <c r="M101" s="74">
        <f ca="true">IF(MAX(C105:C116)-MIN(C105:C116)&lt;5,AVERAGEIF(C105:C116,"&gt;0",M105:M116),
IF(FORECAST($C101,M$105:M$116,$C$105:$C$116)&lt;0,0,
IF(FORECAST($C101,M$105:M$116,$C$105:$C$116)&gt;100,100,
FORECAST($C101,M$105:M$116,$C$105:$C$116))))</f>
        <v>3.0547553666763179</v>
      </c>
      <c r="N101" s="71">
        <f ca="true">IF(MAX(C105:C116)-MIN(C105:C116)&lt;5,AVERAGEIF(C105:C116,"&gt;0",N105:N116),
IF(FORECAST($C101,N$105:N$116,$C$105:$C$116)&lt;0,0,
IF(FORECAST($C101,N$105:N$116,$C$105:$C$116)&gt;100,100,
FORECAST($C101,N$105:N$116,$C$105:$C$116))))</f>
        <v>94.727913690066316</v>
      </c>
      <c r="O101" s="72"/>
      <c r="P101" s="73"/>
      <c r="Q101" s="73"/>
      <c r="R101" s="74">
        <f ca="true">IF(MAX(C105:C116)-MIN(C105:C116)&lt;5,AVERAGEIF(C105:C116,"&gt;0",R105:R116),
IF(FORECAST($C101,R$105:R$116,$C$105:$C$116)&lt;0,0,
IF(FORECAST($C101,R$105:R$116,$C$105:$C$116)&gt;100,100,
FORECAST($C101,R$105:R$116,$C$105:$C$116))))</f>
        <v>1.0818690705839344</v>
      </c>
      <c r="S101" s="71">
        <f ca="true">IF(MAX(C105:C116)-MIN(C105:C116)&lt;5,AVERAGEIF(C105:C116,"&gt;0",S105:S116),
IF(FORECAST($C101,S$105:S$116,$C$105:$C$116)&lt;0,0,
IF(FORECAST($C101,S$105:S$116,$C$105:$C$116)&gt;100,100,
FORECAST($C101,S$105:S$116,$C$105:$C$116))))</f>
        <v>97.875451540862457</v>
      </c>
      <c r="T101" s="72"/>
      <c r="U101" s="73"/>
      <c r="V101" s="73"/>
      <c r="W101" s="74">
        <f ca="true">IF(MAX(C105:C116)-MIN(C105:C116)&lt;5,AVERAGEIF(C105:C116,"&gt;0",W105:W116),
IF(FORECAST($C101,W$105:W$116,$C$105:$C$116)&lt;0,0,
IF(FORECAST($C101,W$105:W$116,$C$105:$C$116)&gt;100,100,
FORECAST($C101,W$105:W$116,$C$105:$C$116))))</f>
        <v>0.44660249062114588</v>
      </c>
      <c r="X101" s="71">
        <f ca="true">IF(MAX(C105:C116)-MIN(C105:C116)&lt;5,AVERAGEIF(C105:C116,"&gt;0",X105:X116),
IF(FORECAST($C101,X$105:X$116,$C$105:$C$116)&lt;0,0,
IF(FORECAST($C101,X$105:X$116,$C$105:$C$116)&gt;100,100,
FORECAST($C101,X$105:X$116,$C$105:$C$116))))</f>
        <v>99.755020051788307</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956"/>
      <c r="B102" s="1957"/>
      <c r="C102" s="49">
        <f>MaxRegYear(C100,C105:C116)</f>
        <v>2017</v>
      </c>
      <c r="D102" s="75">
        <f ca="true">IF(MAX(C105:C116)-MIN(C105:C116)&lt;5,AVERAGEIF(C105:C116,"&gt;0",D105:D116),
IF(FORECAST($C102,D$105:D$116,$C$105:$C$116)&lt;0,0,
IF(FORECAST($C102,D$105:D$116,$C$105:$C$116)&gt;100,100,
FORECAST($C102,D$105:D$116,$C$105:$C$116))))</f>
        <v>100</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99.491351855355333</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2.2517156268662575E-2</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3.1279393546924439E-2</v>
      </c>
      <c r="X102" s="75">
        <f ca="true">IF(MAX(C105:C116)-MIN(C105:C116)&lt;5,AVERAGEIF(C105:C116,"&gt;0",X105:X116),
IF(FORECAST($C102,X$105:X$116,$C$105:$C$116)&lt;0,0,
IF(FORECAST($C102,X$105:X$116,$C$105:$C$116)&gt;100,100,
FORECAST($C102,X$105:X$116,$C$105:$C$116))))</f>
        <v>99.815995221370812</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913" t="s">
        <v>426</v>
      </c>
      <c r="F104" s="219"/>
      <c r="G104" s="219"/>
      <c r="H104" s="85" t="s">
        <v>17</v>
      </c>
      <c r="I104" s="82" t="s">
        <v>14</v>
      </c>
      <c r="J104" s="1913" t="s">
        <v>426</v>
      </c>
      <c r="K104" s="219"/>
      <c r="L104" s="219"/>
      <c r="M104" s="85" t="s">
        <v>17</v>
      </c>
      <c r="N104" s="83" t="s">
        <v>14</v>
      </c>
      <c r="O104" s="1913" t="s">
        <v>426</v>
      </c>
      <c r="P104" s="219"/>
      <c r="Q104" s="219"/>
      <c r="R104" s="85" t="s">
        <v>17</v>
      </c>
      <c r="S104" s="83" t="s">
        <v>14</v>
      </c>
      <c r="T104" s="1913" t="s">
        <v>426</v>
      </c>
      <c r="U104" s="219"/>
      <c r="V104" s="219"/>
      <c r="W104" s="85" t="s">
        <v>17</v>
      </c>
      <c r="X104" s="83" t="s">
        <v>14</v>
      </c>
      <c r="Y104" s="1913" t="s">
        <v>426</v>
      </c>
      <c r="Z104" s="219"/>
      <c r="AA104" s="219"/>
      <c r="AB104" s="85" t="s">
        <v>17</v>
      </c>
      <c r="AD104" s="220"/>
    </row>
    <row r="105" x14ac:dyDescent="0.2">
      <c r="A105" s="87"/>
      <c r="B105" s="455" t="s">
        <v>35</v>
      </c>
      <c r="C105" s="456">
        <v>2006</v>
      </c>
      <c r="D105" s="1">
        <f t="shared" ref="D105:D116" ca="true" si="15">IF(ISERROR(INDIRECT(CONCATENATE($B105,"!C16"))),"",INDIRECT(CONCATENATE($B105,"!C16")))</f>
        <v>91.097212806414646</v>
      </c>
      <c r="E105" s="88">
        <f t="shared" ref="E105:E116" ca="true" si="16">IF(ISERROR(INDIRECT(CONCATENATE($B105,"!C23"))),"",INDIRECT(CONCATENATE($B105,"!C23")))</f>
        <v>96.23381136367594</v>
      </c>
      <c r="F105" s="89"/>
      <c r="G105" s="89"/>
      <c r="H105" s="90">
        <f t="shared" ref="H105:H116" ca="true" si="17">IF(ISERROR(INDIRECT(CONCATENATE($B105,"!C21"))),"",INDIRECT(CONCATENATE($B105,"!C21")))</f>
        <v>4.3271495908007696</v>
      </c>
      <c r="I105" s="1">
        <f t="shared" ref="I105:I116" ca="true" si="18">IF(ISERROR(INDIRECT(CONCATENATE($B105,"!D16"))),"",INDIRECT(CONCATENATE($B105,"!D16")))</f>
        <v>93.412842080873943</v>
      </c>
      <c r="J105" s="88">
        <f t="shared" ref="J105:J116" ca="true" si="19">IF(ISERROR(INDIRECT(CONCATENATE($B105,"!D23"))),"",INDIRECT(CONCATENATE($B105,"!D23")))</f>
        <v>97.164788853100163</v>
      </c>
      <c r="K105" s="89"/>
      <c r="L105" s="89"/>
      <c r="M105" s="90">
        <f t="shared" ref="M105:M116" ca="true" si="20">IF(ISERROR(INDIRECT(CONCATENATE($B105,"!D21"))),"",INDIRECT(CONCATENATE($B105,"!D21")))</f>
        <v>2.3843656684788321</v>
      </c>
      <c r="N105" s="1">
        <f t="shared" ref="N105:N116" ca="true" si="21">IF(ISERROR(INDIRECT(CONCATENATE($B105,"!E16"))),"",INDIRECT(CONCATENATE($B105,"!E16")))</f>
        <v>95.563056246579407</v>
      </c>
      <c r="O105" s="88">
        <f t="shared" ref="O105:O116" ca="true" si="22">IF(ISERROR(INDIRECT(CONCATENATE($B105,"!E23"))),"",INDIRECT(CONCATENATE($B105,"!E23")))</f>
        <v>96.91802999833844</v>
      </c>
      <c r="P105" s="89"/>
      <c r="Q105" s="89"/>
      <c r="R105" s="90">
        <f t="shared" ref="R105:R116" ca="true" si="23">IF(ISERROR(INDIRECT(CONCATENATE($B105,"!E21"))),"",INDIRECT(CONCATENATE($B105,"!E21")))</f>
        <v>0.87953576812121426</v>
      </c>
      <c r="S105" s="1">
        <f t="shared" ref="S105:S116" ca="true" si="24">IF(ISERROR(INDIRECT(CONCATENATE($B105,"!F16"))),"",INDIRECT(CONCATENATE($B105,"!F16")))</f>
        <v>98.363419685125592</v>
      </c>
      <c r="T105" s="88">
        <f t="shared" ref="T105:T116" ca="true" si="25">IF(ISERROR(INDIRECT(CONCATENATE($B105,"!F23"))),"",INDIRECT(CONCATENATE($B105,"!F23")))</f>
        <v>98.785079620159593</v>
      </c>
      <c r="U105" s="89"/>
      <c r="V105" s="89"/>
      <c r="W105" s="90">
        <f t="shared" ref="W105:W116" ca="true" si="26">IF(ISERROR(INDIRECT(CONCATENATE($B105,"!F21"))),"",INDIRECT(CONCATENATE($B105,"!F21")))</f>
        <v>0.34846973033811784</v>
      </c>
      <c r="X105" s="1">
        <f t="shared" ref="X105:X116" ca="true" si="27">IF(ISERROR(INDIRECT(CONCATENATE($B105,"!G16"))),"",INDIRECT(CONCATENATE($B105,"!G16")))</f>
        <v>99.847890996179672</v>
      </c>
      <c r="Y105" s="88">
        <f t="shared" ref="Y105:Y116" ca="true" si="28">IF(ISERROR(INDIRECT(CONCATENATE($B105,"!G23"))),"",INDIRECT(CONCATENATE($B105,"!G23")))</f>
        <v>99.887592308603089</v>
      </c>
      <c r="Z105" s="89"/>
      <c r="AA105" s="89"/>
      <c r="AB105" s="90">
        <f t="shared" ref="AB105:AB116" ca="true" si="29">IF(ISERROR(INDIRECT(CONCATENATE($B105,"!G221"))),"",INDIRECT(CONCATENATE($B105,"!G21")))</f>
        <v>0</v>
      </c>
    </row>
    <row r="106" x14ac:dyDescent="0.2">
      <c r="A106" s="87"/>
      <c r="B106" s="457" t="s">
        <v>296</v>
      </c>
      <c r="C106" s="458">
        <v>2011</v>
      </c>
      <c r="D106" s="2">
        <f t="shared" ca="true" si="15"/>
        <v>93.9</v>
      </c>
      <c r="E106" s="91">
        <f t="shared" ca="true" si="16"/>
        <v>96.3</v>
      </c>
      <c r="F106" s="89"/>
      <c r="G106" s="89"/>
      <c r="H106" s="92">
        <f t="shared" ca="true" si="17"/>
        <v>2.5</v>
      </c>
      <c r="I106" s="2">
        <f t="shared" ca="true" si="18"/>
        <v>96.5</v>
      </c>
      <c r="J106" s="91">
        <f t="shared" ca="true" si="19"/>
        <v>98</v>
      </c>
      <c r="K106" s="89"/>
      <c r="L106" s="89"/>
      <c r="M106" s="92">
        <f t="shared" ca="true" si="20"/>
        <v>1.7</v>
      </c>
      <c r="N106" s="2">
        <f t="shared" ca="true" si="21"/>
        <v>98.1</v>
      </c>
      <c r="O106" s="91">
        <f t="shared" ca="true" si="22"/>
        <v>98.8</v>
      </c>
      <c r="P106" s="89"/>
      <c r="Q106" s="89"/>
      <c r="R106" s="92">
        <f t="shared" ca="true" si="23"/>
        <v>0.6</v>
      </c>
      <c r="S106" s="2">
        <f t="shared" ca="true" si="24"/>
        <v>98.7</v>
      </c>
      <c r="T106" s="91">
        <f t="shared" ca="true" si="25"/>
        <v>99.2</v>
      </c>
      <c r="U106" s="89"/>
      <c r="V106" s="89"/>
      <c r="W106" s="92">
        <f t="shared" ca="true" si="26"/>
        <v>0.3</v>
      </c>
      <c r="X106" s="2">
        <f t="shared" ca="true" si="27"/>
        <v>99.6</v>
      </c>
      <c r="Y106" s="91">
        <f t="shared" ca="true" si="28"/>
        <v>99.6</v>
      </c>
      <c r="Z106" s="89"/>
      <c r="AA106" s="89"/>
      <c r="AB106" s="92">
        <f t="shared" ca="true" si="29"/>
        <v>0</v>
      </c>
    </row>
    <row r="107" x14ac:dyDescent="0.2">
      <c r="A107" s="87"/>
      <c r="B107" s="457" t="s">
        <v>330</v>
      </c>
      <c r="C107" s="458">
        <v>2015</v>
      </c>
      <c r="D107" s="2">
        <f t="shared" ca="true" si="15"/>
        <v>98.895921395954801</v>
      </c>
      <c r="E107" s="91">
        <f t="shared" ca="true" si="16"/>
        <v>99.464431478397458</v>
      </c>
      <c r="F107" s="89"/>
      <c r="G107" s="89"/>
      <c r="H107" s="92">
        <f t="shared" ca="true" si="17"/>
        <v>0.23226251389803423</v>
      </c>
      <c r="I107" s="2">
        <f t="shared" ca="true" si="18"/>
        <v>98.262287367766746</v>
      </c>
      <c r="J107" s="91">
        <f t="shared" ca="true" si="19"/>
        <v>99.267671220859071</v>
      </c>
      <c r="K107" s="89"/>
      <c r="L107" s="89"/>
      <c r="M107" s="92">
        <f t="shared" ca="true" si="20"/>
        <v>0.10054010525338071</v>
      </c>
      <c r="N107" s="2">
        <f t="shared" ca="true" si="21"/>
        <v>99.653131888120484</v>
      </c>
      <c r="O107" s="91">
        <f t="shared" ca="true" si="22"/>
        <v>98.900523096723148</v>
      </c>
      <c r="P107" s="89"/>
      <c r="Q107" s="89"/>
      <c r="R107" s="92">
        <f t="shared" ca="true" si="23"/>
        <v>0.13629926776093446</v>
      </c>
      <c r="S107" s="2">
        <f t="shared" ca="true" si="24"/>
        <v>99.906372822208823</v>
      </c>
      <c r="T107" s="91">
        <f t="shared" ca="true" si="25"/>
        <v>99.004014681954473</v>
      </c>
      <c r="U107" s="89"/>
      <c r="V107" s="89"/>
      <c r="W107" s="92">
        <f t="shared" ca="true" si="26"/>
        <v>5.2379130641906226E-2</v>
      </c>
      <c r="X107" s="2">
        <f t="shared" ca="true" si="27"/>
        <v>99.910977112389148</v>
      </c>
      <c r="Y107" s="91">
        <f t="shared" ca="true" si="28"/>
        <v>99.414957335739032</v>
      </c>
      <c r="Z107" s="89"/>
      <c r="AA107" s="89"/>
      <c r="AB107" s="92">
        <f t="shared" ca="true" si="29"/>
        <v>0</v>
      </c>
      <c r="AD107" s="93"/>
    </row>
    <row r="108" x14ac:dyDescent="0.2">
      <c r="A108" s="87"/>
      <c r="B108" s="457"/>
      <c r="C108" s="458"/>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57"/>
      <c r="C109" s="45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57"/>
      <c r="C110" s="45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57"/>
      <c r="C111" s="458"/>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57"/>
      <c r="C112" s="458"/>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57"/>
      <c r="C113" s="45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57"/>
      <c r="C114" s="45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57"/>
      <c r="C115" s="45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9"/>
      <c r="C116" s="46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23" t="str">
        <f>CONCATENATE("National use of drinking water sources, ",C99,"–",C100)</f>
        <v>National use of drinking water sources, 2000–2020</v>
      </c>
      <c r="C118" s="1924"/>
      <c r="D118" s="1924"/>
      <c r="E118" s="1924"/>
      <c r="F118" s="1924"/>
      <c r="G118" s="1924"/>
      <c r="H118" s="1924"/>
      <c r="I118" s="1924"/>
      <c r="J118" s="1924"/>
      <c r="K118" s="1924"/>
      <c r="L118" s="1924"/>
      <c r="N118" s="98"/>
      <c r="O118" s="98"/>
      <c r="P118" s="98"/>
      <c r="Q118" s="98"/>
      <c r="R118" s="98"/>
      <c r="S118" s="1947" t="s">
        <v>11</v>
      </c>
      <c r="T118" s="1948"/>
      <c r="U118" s="1948"/>
      <c r="V118" s="1948"/>
      <c r="W118" s="1949"/>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945" t="s">
        <v>6</v>
      </c>
      <c r="B197" s="1945"/>
      <c r="C197" s="1945"/>
      <c r="D197" s="1942" t="s">
        <v>0</v>
      </c>
      <c r="E197" s="1943"/>
      <c r="F197" s="1943"/>
      <c r="G197" s="1943"/>
      <c r="H197" s="1944"/>
      <c r="I197" s="1942" t="s">
        <v>1</v>
      </c>
      <c r="J197" s="1943"/>
      <c r="K197" s="1943"/>
      <c r="L197" s="1943"/>
      <c r="M197" s="1944"/>
      <c r="N197" s="1942" t="s">
        <v>2</v>
      </c>
      <c r="O197" s="1943"/>
      <c r="P197" s="1943"/>
      <c r="Q197" s="1943"/>
      <c r="R197" s="1944"/>
      <c r="S197" s="1942" t="s">
        <v>3</v>
      </c>
      <c r="T197" s="1943"/>
      <c r="U197" s="1943"/>
      <c r="V197" s="1943"/>
      <c r="W197" s="1944"/>
      <c r="X197" s="1942" t="s">
        <v>4</v>
      </c>
      <c r="Y197" s="1943"/>
      <c r="Z197" s="1943"/>
      <c r="AA197" s="1943"/>
      <c r="AB197" s="1944"/>
    </row>
    <row r="198" s="44" customFormat="true" ht="22.5" customHeight="true" x14ac:dyDescent="0.2">
      <c r="A198" s="1958"/>
      <c r="B198" s="1958"/>
      <c r="C198" s="1958"/>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950" t="s">
        <v>10</v>
      </c>
      <c r="B199" s="1951"/>
      <c r="C199" s="209">
        <v>2000</v>
      </c>
      <c r="D199" s="56">
        <f ca="true">IF((D201+H201)&gt;100,D201*100/(D201+H201),D201)</f>
        <v>98.164139486535248</v>
      </c>
      <c r="E199" s="57">
        <f ca="true">D199*AVERAGEIF(E205:E216,"&gt;0")/100</f>
        <v>96.550988706307578</v>
      </c>
      <c r="F199" s="58">
        <f ca="true">D199*(100-AVERAGEIF(E205:E216,"&gt;0"))/100</f>
        <v>1.6131507802276688</v>
      </c>
      <c r="G199" s="59">
        <f ca="true">100-(E199+F199+H199)</f>
        <v>1.0780378631074541</v>
      </c>
      <c r="H199" s="60">
        <f ca="true">IF((D201+H201)&gt;100,H201*100/(D201+H201),H201)</f>
        <v>0.75782265035729779</v>
      </c>
      <c r="I199" s="56">
        <f ca="true">IF((I201+M201)&gt;100,I201*100/(I201+M201),I201)</f>
        <v>98.769278751032402</v>
      </c>
      <c r="J199" s="57">
        <f ca="true">I199*AVERAGEIF(J205:J216,"&gt;0")/100</f>
        <v>97.846864330633963</v>
      </c>
      <c r="K199" s="61">
        <f ca="true">I199*(100-AVERAGEIF(J205:J216,"&gt;0"))/100</f>
        <v>0.92241442039844712</v>
      </c>
      <c r="L199" s="62">
        <f ca="true">100-(J199+K199+M199)</f>
        <v>0.76110951994887444</v>
      </c>
      <c r="M199" s="63">
        <f ca="true">IF((I201+M201)&gt;100,M201*100/(I201+M201),M201)</f>
        <v>0.46961172901870896</v>
      </c>
      <c r="N199" s="56">
        <f ca="true">IF((N201+R201)&gt;100,N201*100/(N201+R201),N201)</f>
        <v>99.583689602352138</v>
      </c>
      <c r="O199" s="57">
        <f ca="true">N199*AVERAGEIF(O205:O216,"&gt;0")/100</f>
        <v>98.925198899919764</v>
      </c>
      <c r="P199" s="61">
        <f ca="true">N199*(100-AVERAGEIF(O205:O216,"&gt;0"))/100</f>
        <v>0.65849070243236962</v>
      </c>
      <c r="Q199" s="62">
        <f ca="true">100-(O199+P199+R199)</f>
        <v>0.28997823354229979</v>
      </c>
      <c r="R199" s="63">
        <f ca="true">IF((N201+R201)&gt;100,R201*100/(N201+R201),R201)</f>
        <v>0.12633216410555903</v>
      </c>
      <c r="S199" s="56">
        <f ca="true">IF((S201+W201)&gt;100,S201*100/(S201+W201),S201)</f>
        <v>99.807619144880732</v>
      </c>
      <c r="T199" s="57">
        <f ca="true">S199*AVERAGEIF(T205:T216,"&gt;0")/100</f>
        <v>99.500073102690763</v>
      </c>
      <c r="U199" s="61">
        <f ca="true">S199*(100-AVERAGEIF(T205:T216,"&gt;0"))/100</f>
        <v>0.30754604218996795</v>
      </c>
      <c r="V199" s="62">
        <f ca="true">100-(T199+U199+W199)</f>
        <v>0.17297316548011565</v>
      </c>
      <c r="W199" s="63">
        <f ca="true">IF((S201+W201)&gt;100,W201*100/(S201+W201),W201)</f>
        <v>1.9407689639155734E-2</v>
      </c>
      <c r="X199" s="56">
        <f ca="true">IF((X201+AB201)&gt;100,X201*100/(X201+AB201),X201)</f>
        <v>99.819887227550652</v>
      </c>
      <c r="Y199" s="57">
        <f ca="true">X199*AVERAGEIF(Y205:Y216,"&gt;0")/100</f>
        <v>99.43410509000627</v>
      </c>
      <c r="Z199" s="61">
        <f ca="true">X199*(100-AVERAGEIF(Y205:Y216,"&gt;0"))/100</f>
        <v>0.38578213754438989</v>
      </c>
      <c r="AA199" s="62">
        <f ca="true">100-(Y199+Z199+AB199)</f>
        <v>0.1801127724493341</v>
      </c>
      <c r="AB199" s="63">
        <f ca="true">IF((X201+AB201)&gt;100,AB201*100/(X201+AB201),AB201)</f>
        <v>0</v>
      </c>
    </row>
    <row r="200" s="64" customFormat="true" ht="15" customHeight="true" x14ac:dyDescent="0.2">
      <c r="A200" s="1952"/>
      <c r="B200" s="1953"/>
      <c r="C200" s="210">
        <v>2020</v>
      </c>
      <c r="D200" s="65">
        <f ca="true">IF((D202+H202)&gt;100,D202*100/(D202+H202),D202)</f>
        <v>100</v>
      </c>
      <c r="E200" s="66">
        <f ca="true">D200*AVERAGEIF(E205:E216,"&gt;0")/100</f>
        <v>98.3566801597146</v>
      </c>
      <c r="F200" s="67">
        <f ca="true">D200*(100-AVERAGEIF(E205:E216,"&gt;0"))/100</f>
        <v>1.6433198402854003</v>
      </c>
      <c r="G200" s="68">
        <f ca="true">100-(E200+F200+H200)</f>
        <v>0</v>
      </c>
      <c r="H200" s="69">
        <f ca="true">IF((D202+H202)&gt;100,H202*100/(D202+H202),H202)</f>
        <v>0</v>
      </c>
      <c r="I200" s="65">
        <f ca="true">IF((I202+M202)&gt;100,I202*100/(I202+M202),I202)</f>
        <v>99.936542947912699</v>
      </c>
      <c r="J200" s="66">
        <f ca="true">I200*AVERAGEIF(J205:J216,"&gt;0")/100</f>
        <v>99.003227351144105</v>
      </c>
      <c r="K200" s="67">
        <f ca="true">I200*(100-AVERAGEIF(J205:J216,"&gt;0"))/100</f>
        <v>0.93331559676859399</v>
      </c>
      <c r="L200" s="68">
        <f ca="true">100-(J200+K200+M200)</f>
        <v>6.3457052087301236E-2</v>
      </c>
      <c r="M200" s="69">
        <f ca="true">IF((I202+M202)&gt;100,M202*100/(I202+M202),M202)</f>
        <v>0</v>
      </c>
      <c r="N200" s="65">
        <f ca="true">IF((N202+R202)&gt;100,N202*100/(N202+R202),N202)</f>
        <v>99.906588799157419</v>
      </c>
      <c r="O200" s="66">
        <f ca="true">N200*AVERAGEIF(O205:O216,"&gt;0")/100</f>
        <v>99.24596294668423</v>
      </c>
      <c r="P200" s="67">
        <f ca="true">N200*(100-AVERAGEIF(O205:O216,"&gt;0"))/100</f>
        <v>0.6606258524731865</v>
      </c>
      <c r="Q200" s="68">
        <f ca="true">100-(O200+P200+R200)</f>
        <v>9.3411200842581366E-2</v>
      </c>
      <c r="R200" s="69">
        <f ca="true">IF((N202+R202)&gt;100,R202*100/(N202+R202),R202)</f>
        <v>0</v>
      </c>
      <c r="S200" s="65">
        <f ca="true">IF((S202+W202)&gt;100,S202*100/(S202+W202),S202)</f>
        <v>99.822520535504466</v>
      </c>
      <c r="T200" s="66">
        <f ca="true">S200*AVERAGEIF(T205:T216,"&gt;0")/100</f>
        <v>99.51492857634193</v>
      </c>
      <c r="U200" s="67">
        <f ca="true">S200*(100-AVERAGEIF(T205:T216,"&gt;0"))/100</f>
        <v>0.30759195916252691</v>
      </c>
      <c r="V200" s="68">
        <f ca="true">100-(T200+U200+W200)</f>
        <v>0.17747946449554775</v>
      </c>
      <c r="W200" s="69">
        <f ca="true">IF((S202+W202)&gt;100,W202*100/(S202+W202),W202)</f>
        <v>0</v>
      </c>
      <c r="X200" s="65">
        <f ca="true">IF((X202+AB202)&gt;100,X202*100/(X202+AB202),X202)</f>
        <v>99.776752619116493</v>
      </c>
      <c r="Y200" s="66">
        <f ca="true">X200*AVERAGEIF(Y205:Y216,"&gt;0")/100</f>
        <v>99.391137187445111</v>
      </c>
      <c r="Z200" s="67">
        <f ca="true">X200*(100-AVERAGEIF(Y205:Y216,"&gt;0"))/100</f>
        <v>0.38561543167138146</v>
      </c>
      <c r="AA200" s="68">
        <f ca="true">100-(Y200+Z200+AB200)</f>
        <v>0.22324738088350671</v>
      </c>
      <c r="AB200" s="69">
        <f ca="true">IF((X202+AB202)&gt;100,AB202*100/(X202+AB202),AB202)</f>
        <v>0</v>
      </c>
    </row>
    <row r="201" hidden="true" x14ac:dyDescent="0.2">
      <c r="A201" s="1954" t="s">
        <v>12</v>
      </c>
      <c r="B201" s="1955"/>
      <c r="C201" s="70">
        <f>MinRegYear(C199,C205:C216)</f>
        <v>2004</v>
      </c>
      <c r="D201" s="71">
        <f ca="true">IF(MAX(C205:C216)-MIN(C205:C216)&lt;5,AVERAGEIF(C205:C216,"&gt;0",D205:D216),
IF(FORECAST($C201,D$205:D$216,$C$205:$C$216)&lt;0,0,
IF(FORECAST($C201,D$205:D$216,$C$205:$C$216)&gt;100,100,
FORECAST($C201,D$205:D$216,$C$205:$C$216))))</f>
        <v>98.164139486535248</v>
      </c>
      <c r="E201" s="72"/>
      <c r="F201" s="73"/>
      <c r="G201" s="73"/>
      <c r="H201" s="74">
        <f ca="true">IF(MAX(C205:C216)-MIN(C205:C216)&lt;5,AVERAGEIF(C205:C216,"&gt;0",H205:H216),
IF(FORECAST($C201,H$205:H$216,$C$205:$C$216)&lt;0,0,
IF(FORECAST($C201,H$205:H$216,$C$205:$C$216)&gt;100,100,
FORECAST($C201,H$205:H$216,$C$205:$C$216))))</f>
        <v>0.75782265035729779</v>
      </c>
      <c r="I201" s="71">
        <f ca="true">IF(MAX(C205:C216)-MIN(C205:C216)&lt;5,AVERAGEIF(C205:C216,"&gt;0",I205:I216),
IF(FORECAST($C201,I$205:I$216,$C$205:$C$216)&lt;0,0,
IF(FORECAST($C201,I$205:I$216,$C$205:$C$216)&gt;100,100,
FORECAST($C201,I$205:I$216,$C$205:$C$216))))</f>
        <v>98.769278751032402</v>
      </c>
      <c r="J201" s="72"/>
      <c r="K201" s="73"/>
      <c r="L201" s="73"/>
      <c r="M201" s="74">
        <f ca="true">IF(MAX(C205:C216)-MIN(C205:C216)&lt;5,AVERAGEIF(C205:C216,"&gt;0",M205:M216),
IF(FORECAST($C201,M$205:M$216,$C$205:$C$216)&lt;0,0,
IF(FORECAST($C201,M$205:M$216,$C$205:$C$216)&gt;100,100,
FORECAST($C201,M$205:M$216,$C$205:$C$216))))</f>
        <v>0.46961172901870896</v>
      </c>
      <c r="N201" s="71">
        <f ca="true">IF(MAX(C205:C216)-MIN(C205:C216)&lt;5,AVERAGEIF(C205:C216,"&gt;0",N205:N216),
IF(FORECAST($C201,N$205:N$216,$C$205:$C$216)&lt;0,0,
IF(FORECAST($C201,N$205:N$216,$C$205:$C$216)&gt;100,100,
FORECAST($C201,N$205:N$216,$C$205:$C$216))))</f>
        <v>99.583689602352138</v>
      </c>
      <c r="O201" s="72"/>
      <c r="P201" s="73"/>
      <c r="Q201" s="73"/>
      <c r="R201" s="74">
        <f ca="true">IF(MAX(C205:C216)-MIN(C205:C216)&lt;5,AVERAGEIF(C205:C216,"&gt;0",R205:R216),
IF(FORECAST($C201,R$205:R$216,$C$205:$C$216)&lt;0,0,
IF(FORECAST($C201,R$205:R$216,$C$205:$C$216)&gt;100,100,
FORECAST($C201,R$205:R$216,$C$205:$C$216))))</f>
        <v>0.12633216410555903</v>
      </c>
      <c r="S201" s="71">
        <f ca="true">IF(MAX(C205:C216)-MIN(C205:C216)&lt;5,AVERAGEIF(C205:C216,"&gt;0",S205:S216),
IF(FORECAST($C201,S$205:S$216,$C$205:$C$216)&lt;0,0,
IF(FORECAST($C201,S$205:S$216,$C$205:$C$216)&gt;100,100,
FORECAST($C201,S$205:S$216,$C$205:$C$216))))</f>
        <v>99.807619144880732</v>
      </c>
      <c r="T201" s="72"/>
      <c r="U201" s="73"/>
      <c r="V201" s="73"/>
      <c r="W201" s="74">
        <f ca="true">IF(MAX(C205:C216)-MIN(C205:C216)&lt;5,AVERAGEIF(C205:C216,"&gt;0",W205:W216),
IF(FORECAST($C201,W$205:W$216,$C$205:$C$216)&lt;0,0,
IF(FORECAST($C201,W$205:W$216,$C$205:$C$216)&gt;100,100,
FORECAST($C201,W$205:W$216,$C$205:$C$216))))</f>
        <v>1.9407689639155734E-2</v>
      </c>
      <c r="X201" s="71">
        <f ca="true">IF(MAX(C205:C216)-MIN(C205:C216)&lt;5,AVERAGEIF(C205:C216,"&gt;0",X205:X216),
IF(FORECAST($C201,X$205:X$216,$C$205:$C$216)&lt;0,0,
IF(FORECAST($C201,X$205:X$216,$C$205:$C$216)&gt;100,100,
FORECAST($C201,X$205:X$216,$C$205:$C$216))))</f>
        <v>99.819887227550652</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956"/>
      <c r="B202" s="1957"/>
      <c r="C202" s="49">
        <f>MaxRegYear(C200,C205:C216)</f>
        <v>2017</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99.936542947912699</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99.906588799157419</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99.822520535504466</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99.776752619116493</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913" t="s">
        <v>426</v>
      </c>
      <c r="F204" s="219"/>
      <c r="G204" s="219"/>
      <c r="H204" s="85" t="s">
        <v>17</v>
      </c>
      <c r="I204" s="83" t="s">
        <v>14</v>
      </c>
      <c r="J204" s="1913" t="s">
        <v>426</v>
      </c>
      <c r="K204" s="219"/>
      <c r="L204" s="219"/>
      <c r="M204" s="85" t="s">
        <v>17</v>
      </c>
      <c r="N204" s="83" t="s">
        <v>14</v>
      </c>
      <c r="O204" s="1913" t="s">
        <v>426</v>
      </c>
      <c r="P204" s="219"/>
      <c r="Q204" s="219"/>
      <c r="R204" s="85" t="s">
        <v>17</v>
      </c>
      <c r="S204" s="83" t="s">
        <v>14</v>
      </c>
      <c r="T204" s="1913" t="s">
        <v>426</v>
      </c>
      <c r="U204" s="219"/>
      <c r="V204" s="219"/>
      <c r="W204" s="85" t="s">
        <v>17</v>
      </c>
      <c r="X204" s="83" t="s">
        <v>14</v>
      </c>
      <c r="Y204" s="1913" t="s">
        <v>426</v>
      </c>
      <c r="Z204" s="219"/>
      <c r="AA204" s="219"/>
      <c r="AB204" s="85" t="s">
        <v>17</v>
      </c>
      <c r="AD204" s="220"/>
    </row>
    <row r="205" x14ac:dyDescent="0.2">
      <c r="A205" s="87"/>
      <c r="B205" s="455" t="s">
        <v>35</v>
      </c>
      <c r="C205" s="456">
        <v>2006</v>
      </c>
      <c r="D205" s="1">
        <f t="shared" ref="D205:D216" ca="true" si="50">IF(ISERROR(INDIRECT(CONCATENATE($B205,"!H16"))),"",INDIRECT(CONCATENATE($B205,"!H16")))</f>
        <v>98.470058904927598</v>
      </c>
      <c r="E205" s="91">
        <f t="shared" ref="E205:E216" ca="true" si="51">IF(ISERROR(INDIRECT(CONCATENATE($B205,"!H23"))),"",INDIRECT(CONCATENATE($B205,"!H23")))</f>
        <v>97.220824761498022</v>
      </c>
      <c r="F205" s="89"/>
      <c r="G205" s="89"/>
      <c r="H205" s="90">
        <f t="shared" ref="H205:H216" ca="true" si="52">IF(ISERROR(INDIRECT(CONCATENATE($B205,"!H21"))),"",INDIRECT(CONCATENATE($B205,"!H21")))</f>
        <v>0.6899579353999189</v>
      </c>
      <c r="I205" s="1">
        <f t="shared" ref="I205:I216" ca="true" si="53">IF(ISERROR(INDIRECT(CONCATENATE($B205,"!I16"))),"",INDIRECT(CONCATENATE($B205,"!I16")))</f>
        <v>99.081215914367249</v>
      </c>
      <c r="J205" s="91">
        <f t="shared" ref="J205:J216" ca="true" si="54">IF(ISERROR(INDIRECT(CONCATENATE($B205,"!I23"))),"",INDIRECT(CONCATENATE($B205,"!I23")))</f>
        <v>98.467481946458676</v>
      </c>
      <c r="K205" s="89"/>
      <c r="L205" s="89"/>
      <c r="M205" s="90">
        <f t="shared" ref="M205:M216" ca="true" si="55">IF(ISERROR(INDIRECT(CONCATENATE($B205,"!I21"))),"",INDIRECT(CONCATENATE($B205,"!I21")))</f>
        <v>0.42755694731553767</v>
      </c>
      <c r="N205" s="1">
        <f t="shared" ref="N205:N216" ca="true" si="56">IF(ISERROR(INDIRECT(CONCATENATE($B205,"!J16"))),"",INDIRECT(CONCATENATE($B205,"!J16")))</f>
        <v>99.747836802141506</v>
      </c>
      <c r="O205" s="91">
        <f t="shared" ref="O205:O216" ca="true" si="57">IF(ISERROR(INDIRECT(CONCATENATE($B205,"!J23"))),"",INDIRECT(CONCATENATE($B205,"!J23")))</f>
        <v>99.422784724253788</v>
      </c>
      <c r="P205" s="89"/>
      <c r="Q205" s="89"/>
      <c r="R205" s="90">
        <f t="shared" ref="R205:R216" ca="true" si="58">IF(ISERROR(INDIRECT(CONCATENATE($B205,"!J21"))),"",INDIRECT(CONCATENATE($B205,"!J21")))</f>
        <v>0.11501883597670401</v>
      </c>
      <c r="S205" s="1">
        <f t="shared" ref="S205:S216" ca="true" si="59">IF(ISERROR(INDIRECT(CONCATENATE($B205,"!K16"))),"",INDIRECT(CONCATENATE($B205,"!K16")))</f>
        <v>99.90575298678236</v>
      </c>
      <c r="T205" s="91">
        <f t="shared" ref="T205:T216" ca="true" si="60">IF(ISERROR(INDIRECT(CONCATENATE($B205,"!K23"))),"",INDIRECT(CONCATENATE($B205,"!K23")))</f>
        <v>99.875803481062235</v>
      </c>
      <c r="U205" s="89"/>
      <c r="V205" s="89"/>
      <c r="W205" s="90">
        <f t="shared" ref="W205:W216" ca="true" si="61">IF(ISERROR(INDIRECT(CONCATENATE($B205,"!K21"))),"",INDIRECT(CONCATENATE($B205,"!K21")))</f>
        <v>1.7669687581917403E-2</v>
      </c>
      <c r="X205" s="1">
        <f t="shared" ref="X205:X216" ca="true" si="62">IF(ISERROR(INDIRECT(CONCATENATE($B205,"!L16"))),"",INDIRECT(CONCATENATE($B205,"!L16")))</f>
        <v>99.900655978359723</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57" t="s">
        <v>296</v>
      </c>
      <c r="C206" s="458">
        <v>2011</v>
      </c>
      <c r="D206" s="2">
        <f t="shared" ca="true" si="50"/>
        <v>99.3</v>
      </c>
      <c r="E206" s="91">
        <f t="shared" ca="true" si="51"/>
        <v>98.4</v>
      </c>
      <c r="F206" s="89"/>
      <c r="G206" s="89"/>
      <c r="H206" s="92">
        <f t="shared" ca="true" si="52"/>
        <v>0</v>
      </c>
      <c r="I206" s="2">
        <f t="shared" ca="true" si="53"/>
        <v>99.1</v>
      </c>
      <c r="J206" s="91">
        <f t="shared" ca="true" si="54"/>
        <v>99.4</v>
      </c>
      <c r="K206" s="89"/>
      <c r="L206" s="89"/>
      <c r="M206" s="92">
        <f t="shared" ca="true" si="55"/>
        <v>0</v>
      </c>
      <c r="N206" s="2">
        <f t="shared" ca="true" si="56"/>
        <v>99.5</v>
      </c>
      <c r="O206" s="91">
        <f t="shared" ca="true" si="57"/>
        <v>99.4</v>
      </c>
      <c r="P206" s="89"/>
      <c r="Q206" s="89"/>
      <c r="R206" s="92">
        <f t="shared" ca="true" si="58"/>
        <v>0</v>
      </c>
      <c r="S206" s="2">
        <f t="shared" ca="true" si="59"/>
        <v>99.6</v>
      </c>
      <c r="T206" s="91">
        <f t="shared" ca="true" si="60"/>
        <v>99.7</v>
      </c>
      <c r="U206" s="89"/>
      <c r="V206" s="89"/>
      <c r="W206" s="92">
        <f t="shared" ca="true" si="61"/>
        <v>0</v>
      </c>
      <c r="X206" s="2">
        <f t="shared" ca="true" si="62"/>
        <v>99.6</v>
      </c>
      <c r="Y206" s="91">
        <f t="shared" ca="true" si="63"/>
        <v>99.6</v>
      </c>
      <c r="Z206" s="89"/>
      <c r="AA206" s="89"/>
      <c r="AB206" s="92">
        <f t="shared" ca="true" si="64"/>
        <v>0</v>
      </c>
    </row>
    <row r="207" x14ac:dyDescent="0.2">
      <c r="A207" s="87"/>
      <c r="B207" s="457" t="s">
        <v>330</v>
      </c>
      <c r="C207" s="458">
        <v>2015</v>
      </c>
      <c r="D207" s="2">
        <f t="shared" ca="true" si="50"/>
        <v>99.894845128325926</v>
      </c>
      <c r="E207" s="91">
        <f t="shared" ca="true" si="51"/>
        <v>99.449215717645814</v>
      </c>
      <c r="F207" s="89"/>
      <c r="G207" s="89"/>
      <c r="H207" s="92">
        <f t="shared" ca="true" si="52"/>
        <v>0</v>
      </c>
      <c r="I207" s="2">
        <f t="shared" ca="true" si="53"/>
        <v>99.922411410853471</v>
      </c>
      <c r="J207" s="91">
        <f t="shared" ca="true" si="54"/>
        <v>99.330793371344626</v>
      </c>
      <c r="K207" s="89"/>
      <c r="L207" s="89"/>
      <c r="M207" s="92">
        <f t="shared" ca="true" si="55"/>
        <v>0</v>
      </c>
      <c r="N207" s="2">
        <f t="shared" ca="true" si="56"/>
        <v>100</v>
      </c>
      <c r="O207" s="91">
        <f t="shared" ca="true" si="57"/>
        <v>99.193484691766685</v>
      </c>
      <c r="P207" s="89"/>
      <c r="Q207" s="89"/>
      <c r="R207" s="92">
        <f t="shared" ca="true" si="58"/>
        <v>0</v>
      </c>
      <c r="S207" s="2">
        <f t="shared" ca="true" si="59"/>
        <v>99.940029664204062</v>
      </c>
      <c r="T207" s="91">
        <f t="shared" ca="true" si="60"/>
        <v>99.499779991948373</v>
      </c>
      <c r="U207" s="89"/>
      <c r="V207" s="89"/>
      <c r="W207" s="92">
        <f t="shared" ca="true" si="61"/>
        <v>0</v>
      </c>
      <c r="X207" s="2">
        <f t="shared" ca="true" si="62"/>
        <v>99.892644768239663</v>
      </c>
      <c r="Y207" s="91">
        <f t="shared" ca="true" si="63"/>
        <v>99.240565297379234</v>
      </c>
      <c r="Z207" s="89"/>
      <c r="AA207" s="89"/>
      <c r="AB207" s="92">
        <f t="shared" ca="true" si="64"/>
        <v>0</v>
      </c>
      <c r="AD207" s="93"/>
    </row>
    <row r="208" x14ac:dyDescent="0.2">
      <c r="A208" s="87"/>
      <c r="B208" s="457"/>
      <c r="C208" s="458"/>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57"/>
      <c r="C209" s="458"/>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57"/>
      <c r="C210" s="458"/>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57"/>
      <c r="C211" s="458"/>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57"/>
      <c r="C212" s="458"/>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57"/>
      <c r="C213" s="458"/>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57"/>
      <c r="C214" s="458"/>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57"/>
      <c r="C215" s="458"/>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59"/>
      <c r="C216" s="460"/>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923" t="str">
        <f>CONCATENATE("Urban use of drinking water sources,  ",C199,"–",C200)</f>
        <v>Urban use of drinking water sources,  2000–2020</v>
      </c>
      <c r="C218" s="1924"/>
      <c r="D218" s="1924"/>
      <c r="E218" s="1924"/>
      <c r="F218" s="1924"/>
      <c r="G218" s="1924"/>
      <c r="H218" s="1924"/>
      <c r="I218" s="1924"/>
      <c r="J218" s="1924"/>
      <c r="K218" s="1924"/>
      <c r="L218" s="1924"/>
      <c r="N218" s="98"/>
      <c r="O218" s="98"/>
      <c r="P218" s="98"/>
      <c r="Q218" s="98"/>
      <c r="R218" s="98"/>
      <c r="S218" s="1947" t="s">
        <v>11</v>
      </c>
      <c r="T218" s="1948"/>
      <c r="U218" s="1948"/>
      <c r="V218" s="1948"/>
      <c r="W218" s="1949"/>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945" t="s">
        <v>7</v>
      </c>
      <c r="B297" s="1945"/>
      <c r="C297" s="1945"/>
      <c r="D297" s="1942" t="s">
        <v>0</v>
      </c>
      <c r="E297" s="1943"/>
      <c r="F297" s="1943"/>
      <c r="G297" s="1943"/>
      <c r="H297" s="1944"/>
      <c r="I297" s="1942" t="s">
        <v>1</v>
      </c>
      <c r="J297" s="1943"/>
      <c r="K297" s="1943"/>
      <c r="L297" s="1943"/>
      <c r="M297" s="1944"/>
      <c r="N297" s="1942" t="s">
        <v>2</v>
      </c>
      <c r="O297" s="1943"/>
      <c r="P297" s="1943"/>
      <c r="Q297" s="1943"/>
      <c r="R297" s="1944"/>
      <c r="S297" s="1942" t="s">
        <v>3</v>
      </c>
      <c r="T297" s="1943"/>
      <c r="U297" s="1943"/>
      <c r="V297" s="1943"/>
      <c r="W297" s="1944"/>
      <c r="X297" s="1942" t="s">
        <v>4</v>
      </c>
      <c r="Y297" s="1943"/>
      <c r="Z297" s="1943"/>
      <c r="AA297" s="1943"/>
      <c r="AB297" s="1944"/>
    </row>
    <row r="298" s="44" customFormat="true" ht="22.5" customHeight="true" x14ac:dyDescent="0.2">
      <c r="A298" s="1946"/>
      <c r="B298" s="1946"/>
      <c r="C298" s="1946"/>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950" t="s">
        <v>10</v>
      </c>
      <c r="B299" s="1951"/>
      <c r="C299" s="209">
        <v>2000</v>
      </c>
      <c r="D299" s="56">
        <f ca="true">IF((D301+H301)&gt;100,D301*100/(D301+H301),D301)</f>
        <v>85.238618177673743</v>
      </c>
      <c r="E299" s="57">
        <f ca="true">D299*AVERAGEIF(E305:E316,"&gt;0")/100</f>
        <v>82.417907155769583</v>
      </c>
      <c r="F299" s="58">
        <f ca="true">D299*(100-AVERAGEIF(E305:E316,"&gt;0"))/100</f>
        <v>2.8207110219041542</v>
      </c>
      <c r="G299" s="59">
        <f ca="true">100-(E299+F299+H299)</f>
        <v>7.2288278103594621</v>
      </c>
      <c r="H299" s="60">
        <f ca="true">IF((D301+H301)&gt;100,H301*100/(D301+H301),H301)</f>
        <v>7.5325540119667949</v>
      </c>
      <c r="I299" s="56">
        <f ca="true">IF((I301+M301)&gt;100,I301*100/(I301+M301),I301)</f>
        <v>89.326301308109123</v>
      </c>
      <c r="J299" s="57">
        <f ca="true">I299*AVERAGEIF(J305:J316,"&gt;0")/100</f>
        <v>87.398538019169663</v>
      </c>
      <c r="K299" s="61">
        <f ca="true">I299*(100-AVERAGEIF(J305:J316,"&gt;0"))/100</f>
        <v>1.9277632889394598</v>
      </c>
      <c r="L299" s="62">
        <f ca="true">100-(J299+K299+M299)</f>
        <v>5.9768351851930674</v>
      </c>
      <c r="M299" s="63">
        <f ca="true">IF((I301+M301)&gt;100,M301*100/(I301+M301),M301)</f>
        <v>4.6968635066978095</v>
      </c>
      <c r="N299" s="56">
        <f ca="true">IF((N301+R301)&gt;100,N301*100/(N301+R301),N301)</f>
        <v>89.678793393836713</v>
      </c>
      <c r="O299" s="57">
        <f ca="true">N299*AVERAGEIF(O305:O316,"&gt;0")/100</f>
        <v>87.933667483248968</v>
      </c>
      <c r="P299" s="61">
        <f ca="true">N299*(100-AVERAGEIF(O305:O316,"&gt;0"))/100</f>
        <v>1.7451259105877452</v>
      </c>
      <c r="Q299" s="62">
        <f ca="true">100-(O299+P299+R299)</f>
        <v>6.1162399705524422</v>
      </c>
      <c r="R299" s="63">
        <f ca="true">IF((N301+R301)&gt;100,R301*100/(N301+R301),R301)</f>
        <v>4.2049666356108446</v>
      </c>
      <c r="S299" s="56">
        <f ca="true">IF((S301+W301)&gt;100,S301*100/(S301+W301),S301)</f>
        <v>90.34882544462198</v>
      </c>
      <c r="T299" s="57">
        <f ca="true">S299*AVERAGEIF(T305:T316,"&gt;0")/100</f>
        <v>88.102968912173139</v>
      </c>
      <c r="U299" s="61">
        <f ca="true">S299*(100-AVERAGEIF(T305:T316,"&gt;0"))/100</f>
        <v>2.2458565324488329</v>
      </c>
      <c r="V299" s="62">
        <f ca="true">100-(T299+U299+W299)</f>
        <v>6.2409273628217221</v>
      </c>
      <c r="W299" s="63">
        <f ca="true">IF((S301+W301)&gt;100,W301*100/(S301+W301),W301)</f>
        <v>3.4102471925563123</v>
      </c>
      <c r="X299" s="56">
        <f ca="true">IF((X301+AB301)&gt;100,X301*100/(X301+AB301),X301)</f>
        <v>89.796541135895268</v>
      </c>
      <c r="Y299" s="57">
        <f ca="true">X299*AVERAGEIF(Y305:Y316,"&gt;0")/100</f>
        <v>87.537250958176372</v>
      </c>
      <c r="Z299" s="61">
        <f ca="true">X299*(100-AVERAGEIF(Y305:Y316,"&gt;0"))/100</f>
        <v>2.2592901777188881</v>
      </c>
      <c r="AA299" s="62">
        <f ca="true">100-(Y299+Z299+AB299)</f>
        <v>8.9517109776210049</v>
      </c>
      <c r="AB299" s="63">
        <f ca="true">IF((X301+AB301)&gt;100,AB301*100/(X301+AB301),AB301)</f>
        <v>1.2517478864837415</v>
      </c>
    </row>
    <row r="300" s="64" customFormat="true" ht="15" customHeight="true" x14ac:dyDescent="0.2">
      <c r="A300" s="1952"/>
      <c r="B300" s="1953"/>
      <c r="C300" s="210">
        <v>2020</v>
      </c>
      <c r="D300" s="65">
        <f ca="true">IF((D302+H302)&gt;100,D302*100/(D302+H302),D302)</f>
        <v>99.512033394786613</v>
      </c>
      <c r="E300" s="66">
        <f ca="true">D300*AVERAGEIF(E305:E316,"&gt;0")/100</f>
        <v>96.218987409178538</v>
      </c>
      <c r="F300" s="67">
        <f ca="true">D300*(100-AVERAGEIF(E305:E316,"&gt;0"))/100</f>
        <v>3.2930459856080851</v>
      </c>
      <c r="G300" s="68">
        <f ca="true">100-(E300+F300+H300)</f>
        <v>0.48796660521337287</v>
      </c>
      <c r="H300" s="69">
        <f ca="true">IF((D302+H302)&gt;100,H302*100/(D302+H302),H302)</f>
        <v>0</v>
      </c>
      <c r="I300" s="65">
        <f ca="true">IF((I302+M302)&gt;100,I302*100/(I302+M302),I302)</f>
        <v>100</v>
      </c>
      <c r="J300" s="66">
        <f ca="true">I300*AVERAGEIF(J305:J316,"&gt;0")/100</f>
        <v>97.841886140242039</v>
      </c>
      <c r="K300" s="67">
        <f ca="true">I300*(100-AVERAGEIF(J305:J316,"&gt;0"))/100</f>
        <v>2.158113859757961</v>
      </c>
      <c r="L300" s="68">
        <f ca="true">100-(J300+K300+M300)</f>
        <v>0</v>
      </c>
      <c r="M300" s="69">
        <f ca="true">IF((I302+M302)&gt;100,M302*100/(I302+M302),M302)</f>
        <v>0</v>
      </c>
      <c r="N300" s="65">
        <f ca="true">IF((N302+R302)&gt;100,N302*100/(N302+R302),N302)</f>
        <v>99.451305018883204</v>
      </c>
      <c r="O300" s="66">
        <f ca="true">N300*AVERAGEIF(O305:O316,"&gt;0")/100</f>
        <v>97.51600858299085</v>
      </c>
      <c r="P300" s="67">
        <f ca="true">N300*(100-AVERAGEIF(O305:O316,"&gt;0"))/100</f>
        <v>1.9352964358923446</v>
      </c>
      <c r="Q300" s="68">
        <f ca="true">100-(O300+P300+R300)</f>
        <v>0.54869498111681025</v>
      </c>
      <c r="R300" s="69">
        <f ca="true">IF((N302+R302)&gt;100,R302*100/(N302+R302),R302)</f>
        <v>0</v>
      </c>
      <c r="S300" s="65">
        <f ca="true">IF((S302+W302)&gt;100,S302*100/(S302+W302),S302)</f>
        <v>100</v>
      </c>
      <c r="T300" s="66">
        <f ca="true">S300*AVERAGEIF(T305:T316,"&gt;0")/100</f>
        <v>97.514238263312677</v>
      </c>
      <c r="U300" s="67">
        <f ca="true">S300*(100-AVERAGEIF(T305:T316,"&gt;0"))/100</f>
        <v>2.4857617366873228</v>
      </c>
      <c r="V300" s="68">
        <f ca="true">100-(T300+U300+W300)</f>
        <v>0</v>
      </c>
      <c r="W300" s="69">
        <f ca="true">IF((S302+W302)&gt;100,W302*100/(S302+W302),W302)</f>
        <v>0</v>
      </c>
      <c r="X300" s="65">
        <f ca="true">IF((X302+AB302)&gt;100,X302*100/(X302+AB302),X302)</f>
        <v>99.56419940427098</v>
      </c>
      <c r="Y300" s="66">
        <f ca="true">X300*AVERAGEIF(Y305:Y316,"&gt;0")/100</f>
        <v>97.059153943487686</v>
      </c>
      <c r="Z300" s="67">
        <f ca="true">X300*(100-AVERAGEIF(Y305:Y316,"&gt;0"))/100</f>
        <v>2.5050454607832875</v>
      </c>
      <c r="AA300" s="68">
        <f ca="true">100-(Y300+Z300+AB300)</f>
        <v>0</v>
      </c>
      <c r="AB300" s="69">
        <f ca="true">IF((X302+AB302)&gt;100,AB302*100/(X302+AB302),AB302)</f>
        <v>0.43580059572901791</v>
      </c>
    </row>
    <row r="301" hidden="true" x14ac:dyDescent="0.2">
      <c r="A301" s="1954" t="s">
        <v>12</v>
      </c>
      <c r="B301" s="1955"/>
      <c r="C301" s="70">
        <f>MinRegYear(C299,C305:C316)</f>
        <v>2004</v>
      </c>
      <c r="D301" s="71">
        <f ca="true">IF(MAX(C305:C316)-MIN(C305:C316)&lt;5,AVERAGEIF(C305:C316,"&gt;0",D305:D316),
IF(FORECAST($C301,D$305:D$316,$C$305:$C$316)&lt;0,0,
IF(FORECAST($C301,D$305:D$316,$C$305:$C$316)&gt;100,100,
FORECAST($C301,D$305:D$316,$C$305:$C$316))))</f>
        <v>85.238618177673743</v>
      </c>
      <c r="E301" s="72"/>
      <c r="F301" s="73"/>
      <c r="G301" s="73"/>
      <c r="H301" s="74">
        <f ca="true">IF(MAX(C305:C316)-MIN(C305:C316)&lt;5,AVERAGEIF(C305:C316,"&gt;0",H305:H316),
IF(FORECAST($C301,H$305:H$316,$C$305:$C$316)&lt;0,0,
IF(FORECAST($C301,H$305:H$316,$C$305:$C$316)&gt;100,100,
FORECAST($C301,H$305:H$316,$C$305:$C$316))))</f>
        <v>7.5325540119667949</v>
      </c>
      <c r="I301" s="71">
        <f ca="true">IF(MAX(C305:C316)-MIN(C305:C316)&lt;5,AVERAGEIF(C305:C316,"&gt;0",I305:I316),
IF(FORECAST($C301,I$305:I$316,$C$305:$C$316)&lt;0,0,
IF(FORECAST($C301,I$305:I$316,$C$305:$C$316)&gt;100,100,
FORECAST($C301,I$305:I$316,$C$305:$C$316))))</f>
        <v>89.326301308109123</v>
      </c>
      <c r="J301" s="72"/>
      <c r="K301" s="73"/>
      <c r="L301" s="73"/>
      <c r="M301" s="74">
        <f ca="true">IF(MAX(C305:C316)-MIN(C305:C316)&lt;5,AVERAGEIF(C305:C316,"&gt;0",M305:M316),
IF(FORECAST($C301,M$305:M$316,$C$305:$C$316)&lt;0,0,
IF(FORECAST($C301,M$305:M$316,$C$305:$C$316)&gt;100,100,
FORECAST($C301,M$305:M$316,$C$305:$C$316))))</f>
        <v>4.6968635066978095</v>
      </c>
      <c r="N301" s="71">
        <f ca="true">IF(MAX(C305:C316)-MIN(C305:C316)&lt;5,AVERAGEIF(C305:C316,"&gt;0",N305:N316),
IF(FORECAST($C301,N$305:N$316,$C$305:$C$316)&lt;0,0,
IF(FORECAST($C301,N$305:N$316,$C$305:$C$316)&gt;100,100,
FORECAST($C301,N$305:N$316,$C$305:$C$316))))</f>
        <v>89.678793393836713</v>
      </c>
      <c r="O301" s="72"/>
      <c r="P301" s="73"/>
      <c r="Q301" s="73"/>
      <c r="R301" s="74">
        <f ca="true">IF(MAX(C305:C316)-MIN(C305:C316)&lt;5,AVERAGEIF(C305:C316,"&gt;0",R305:R316),
IF(FORECAST($C301,R$305:R$316,$C$305:$C$316)&lt;0,0,
IF(FORECAST($C301,R$305:R$316,$C$305:$C$316)&gt;100,100,
FORECAST($C301,R$305:R$316,$C$305:$C$316))))</f>
        <v>4.2049666356108446</v>
      </c>
      <c r="S301" s="71">
        <f ca="true">IF(MAX(C305:C316)-MIN(C305:C316)&lt;5,AVERAGEIF(C305:C316,"&gt;0",S305:S316),
IF(FORECAST($C301,S$305:S$316,$C$305:$C$316)&lt;0,0,
IF(FORECAST($C301,S$305:S$316,$C$305:$C$316)&gt;100,100,
FORECAST($C301,S$305:S$316,$C$305:$C$316))))</f>
        <v>90.34882544462198</v>
      </c>
      <c r="T301" s="72"/>
      <c r="U301" s="73"/>
      <c r="V301" s="73"/>
      <c r="W301" s="74">
        <f ca="true">IF(MAX(C305:C316)-MIN(C305:C316)&lt;5,AVERAGEIF(C305:C316,"&gt;0",W305:W316),
IF(FORECAST($C301,W$305:W$316,$C$305:$C$316)&lt;0,0,
IF(FORECAST($C301,W$305:W$316,$C$305:$C$316)&gt;100,100,
FORECAST($C301,W$305:W$316,$C$305:$C$316))))</f>
        <v>3.4102471925563123</v>
      </c>
      <c r="X301" s="71">
        <f ca="true">IF(MAX(C305:C316)-MIN(C305:C316)&lt;5,AVERAGEIF(C305:C316,"&gt;0",X305:X316),
IF(FORECAST($C301,X$305:X$316,$C$305:$C$316)&lt;0,0,
IF(FORECAST($C301,X$305:X$316,$C$305:$C$316)&gt;100,100,
FORECAST($C301,X$305:X$316,$C$305:$C$316))))</f>
        <v>89.796541135895268</v>
      </c>
      <c r="Y301" s="72"/>
      <c r="Z301" s="73"/>
      <c r="AA301" s="73"/>
      <c r="AB301" s="74">
        <f ca="true">IF(MAX(C305:C316)-MIN(C305:C316)&lt;5,AVERAGEIF(C305:C316,"&gt;0",AB305:AB316),
IF(FORECAST($C301,AB$305:AB$316,$C$305:$C$316)&lt;0,0,
IF(FORECAST($C301,AB$305:AB$316,$C$305:$C$316)&gt;100,100,
FORECAST($C301,AB$305:AB$316,$C$305:$C$316))))</f>
        <v>1.2517478864837415</v>
      </c>
    </row>
    <row r="302" hidden="true" x14ac:dyDescent="0.2">
      <c r="A302" s="1956"/>
      <c r="B302" s="1957"/>
      <c r="C302" s="49">
        <f>MaxRegYear(C300,C305:C316)</f>
        <v>2017</v>
      </c>
      <c r="D302" s="75">
        <f ca="true">IF(MAX(C305:C316)-MIN(C305:C316)&lt;5,AVERAGEIF(C305:C316,"&gt;0",D305:D316),
IF(FORECAST($C302,D$305:D$316,$C$305:$C$316)&lt;0,0,
IF(FORECAST($C302,D$305:D$316,$C$305:$C$316)&gt;100,100,
FORECAST($C302,D$305:D$316,$C$305:$C$316))))</f>
        <v>99.512033394786613</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99.451305018883204</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0.43770813036871914</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913" t="s">
        <v>426</v>
      </c>
      <c r="F304" s="219"/>
      <c r="G304" s="219"/>
      <c r="H304" s="85" t="s">
        <v>17</v>
      </c>
      <c r="I304" s="83" t="s">
        <v>14</v>
      </c>
      <c r="J304" s="1913" t="s">
        <v>426</v>
      </c>
      <c r="K304" s="219"/>
      <c r="L304" s="219"/>
      <c r="M304" s="85" t="s">
        <v>17</v>
      </c>
      <c r="N304" s="83" t="s">
        <v>14</v>
      </c>
      <c r="O304" s="1913" t="s">
        <v>426</v>
      </c>
      <c r="P304" s="219"/>
      <c r="Q304" s="219"/>
      <c r="R304" s="85" t="s">
        <v>17</v>
      </c>
      <c r="S304" s="83" t="s">
        <v>14</v>
      </c>
      <c r="T304" s="1913" t="s">
        <v>426</v>
      </c>
      <c r="U304" s="219"/>
      <c r="V304" s="219"/>
      <c r="W304" s="85" t="s">
        <v>17</v>
      </c>
      <c r="X304" s="83" t="s">
        <v>14</v>
      </c>
      <c r="Y304" s="1913" t="s">
        <v>426</v>
      </c>
      <c r="Z304" s="219"/>
      <c r="AA304" s="219"/>
      <c r="AB304" s="85" t="s">
        <v>17</v>
      </c>
      <c r="AD304" s="220"/>
    </row>
    <row r="305" x14ac:dyDescent="0.2">
      <c r="A305" s="87"/>
      <c r="B305" s="455" t="s">
        <v>35</v>
      </c>
      <c r="C305" s="456">
        <v>2006</v>
      </c>
      <c r="D305" s="1">
        <f t="shared" ref="D305:D316" ca="true" si="65">IF(ISERROR(INDIRECT(CONCATENATE($B305,"!M16"))),"",INDIRECT(CONCATENATE($B305,"!M16")))</f>
        <v>88.023107453111535</v>
      </c>
      <c r="E305" s="91">
        <f t="shared" ref="E305:E316" ca="true" si="66">IF(ISERROR(INDIRECT(CONCATENATE($B305,"!M23"))),"",INDIRECT(CONCATENATE($B305,"!M23")))</f>
        <v>95.752717496306218</v>
      </c>
      <c r="F305" s="89"/>
      <c r="G305" s="89"/>
      <c r="H305" s="90">
        <f t="shared" ref="H305:H316" ca="true" si="67">IF(ISERROR(INDIRECT(CONCATENATE($B305,"!M21"))),"",INDIRECT(CONCATENATE($B305,"!M21")))</f>
        <v>5.9240221757566021</v>
      </c>
      <c r="I305" s="1">
        <f t="shared" ref="I305:I316" ca="true" si="68">IF(ISERROR(INDIRECT(CONCATENATE($B305,"!N16"))),"",INDIRECT(CONCATENATE($B305,"!N16")))</f>
        <v>91.371035307169606</v>
      </c>
      <c r="J305" s="88">
        <f t="shared" ref="J305:J316" ca="true" si="69">IF(ISERROR(INDIRECT(CONCATENATE($B305,"!N23"))),"",INDIRECT(CONCATENATE($B305,"!N23")))</f>
        <v>96.828913518327226</v>
      </c>
      <c r="K305" s="89"/>
      <c r="L305" s="89"/>
      <c r="M305" s="90">
        <f t="shared" ref="M305:M316" ca="true" si="70">IF(ISERROR(INDIRECT(CONCATENATE($B305,"!N21"))),"",INDIRECT(CONCATENATE($B305,"!N21")))</f>
        <v>3.9025162964011346</v>
      </c>
      <c r="N305" s="1">
        <f t="shared" ref="N305:N316" ca="true" si="71">IF(ISERROR(INDIRECT(CONCATENATE($B305,"!O16"))),"",INDIRECT(CONCATENATE($B305,"!O16")))</f>
        <v>91.111552293252444</v>
      </c>
      <c r="O305" s="88">
        <f t="shared" ref="O305:O316" ca="true" si="72">IF(ISERROR(INDIRECT(CONCATENATE($B305,"!O23"))),"",INDIRECT(CONCATENATE($B305,"!O23")))</f>
        <v>97.151689035752028</v>
      </c>
      <c r="P305" s="89"/>
      <c r="Q305" s="89"/>
      <c r="R305" s="90">
        <f t="shared" ref="R305:R316" ca="true" si="73">IF(ISERROR(INDIRECT(CONCATENATE($B305,"!O21"))),"",INDIRECT(CONCATENATE($B305,"!O21")))</f>
        <v>3.152448881979609</v>
      </c>
      <c r="S305" s="1">
        <f t="shared" ref="S305:S316" ca="true" si="74">IF(ISERROR(INDIRECT(CONCATENATE($B305,"!P16"))),"",INDIRECT(CONCATENATE($B305,"!P16")))</f>
        <v>91.673172403350705</v>
      </c>
      <c r="T305" s="88">
        <f t="shared" ref="T305:T316" ca="true" si="75">IF(ISERROR(INDIRECT(CONCATENATE($B305,"!P23"))),"",INDIRECT(CONCATENATE($B305,"!P23")))</f>
        <v>95.880547920427531</v>
      </c>
      <c r="U305" s="89"/>
      <c r="V305" s="89"/>
      <c r="W305" s="90">
        <f t="shared" ref="W305:W316" ca="true" si="76">IF(ISERROR(INDIRECT(CONCATENATE($B305,"!P21"))),"",INDIRECT(CONCATENATE($B305,"!P21")))</f>
        <v>2.7957774491712297</v>
      </c>
      <c r="X305" s="1">
        <f t="shared" ref="X305:X316" ca="true" si="77">IF(ISERROR(INDIRECT(CONCATENATE($B305,"!Q16"))),"",INDIRECT(CONCATENATE($B305,"!Q16")))</f>
        <v>91.247305440190587</v>
      </c>
      <c r="Y305" s="88">
        <f t="shared" ref="Y305:Y316" ca="true" si="78">IF(ISERROR(INDIRECT(CONCATENATE($B305,"!Q23"))),"",INDIRECT(CONCATENATE($B305,"!Q23")))</f>
        <v>95.152343048730202</v>
      </c>
      <c r="Z305" s="89"/>
      <c r="AA305" s="89"/>
      <c r="AB305" s="90">
        <f t="shared" ref="AB305:AB316" ca="true" si="79">IF(ISERROR(INDIRECT(CONCATENATE($B305,"!Q221"))),"",INDIRECT(CONCATENATE($B305,"!Q21")))</f>
        <v>0.99914157294409345</v>
      </c>
    </row>
    <row r="306" x14ac:dyDescent="0.2">
      <c r="A306" s="87"/>
      <c r="B306" s="457" t="s">
        <v>296</v>
      </c>
      <c r="C306" s="458">
        <v>2011</v>
      </c>
      <c r="D306" s="2">
        <f t="shared" ca="true" si="65"/>
        <v>91.6</v>
      </c>
      <c r="E306" s="91">
        <f t="shared" ca="true" si="66"/>
        <v>94.8</v>
      </c>
      <c r="F306" s="89"/>
      <c r="G306" s="89"/>
      <c r="H306" s="92">
        <f t="shared" ca="true" si="67"/>
        <v>4.3</v>
      </c>
      <c r="I306" s="2">
        <f t="shared" ca="true" si="68"/>
        <v>94.4</v>
      </c>
      <c r="J306" s="91">
        <f t="shared" ca="true" si="69"/>
        <v>97.4</v>
      </c>
      <c r="K306" s="89"/>
      <c r="L306" s="89"/>
      <c r="M306" s="92">
        <f t="shared" ca="true" si="70"/>
        <v>1.6</v>
      </c>
      <c r="N306" s="2">
        <f t="shared" ca="true" si="71"/>
        <v>95.1</v>
      </c>
      <c r="O306" s="91">
        <f t="shared" ca="true" si="72"/>
        <v>97.8</v>
      </c>
      <c r="P306" s="89"/>
      <c r="Q306" s="89"/>
      <c r="R306" s="92">
        <f t="shared" ca="true" si="73"/>
        <v>2.7</v>
      </c>
      <c r="S306" s="2">
        <f t="shared" ca="true" si="74"/>
        <v>96.6</v>
      </c>
      <c r="T306" s="91">
        <f t="shared" ca="true" si="75"/>
        <v>98</v>
      </c>
      <c r="U306" s="89"/>
      <c r="V306" s="89"/>
      <c r="W306" s="92">
        <f t="shared" ca="true" si="76"/>
        <v>1.4</v>
      </c>
      <c r="X306" s="2">
        <f t="shared" ca="true" si="77"/>
        <v>97.1</v>
      </c>
      <c r="Y306" s="91">
        <f t="shared" ca="true" si="78"/>
        <v>98.7</v>
      </c>
      <c r="Z306" s="89"/>
      <c r="AA306" s="89"/>
      <c r="AB306" s="92">
        <f t="shared" ca="true" si="79"/>
        <v>1.1000000000000001</v>
      </c>
    </row>
    <row r="307" x14ac:dyDescent="0.2">
      <c r="A307" s="87"/>
      <c r="B307" s="457" t="s">
        <v>330</v>
      </c>
      <c r="C307" s="458">
        <v>2015</v>
      </c>
      <c r="D307" s="2">
        <f t="shared" ca="true" si="65"/>
        <v>98.051847413929153</v>
      </c>
      <c r="E307" s="91">
        <f t="shared" ca="true" si="66"/>
        <v>99.519701265722816</v>
      </c>
      <c r="F307" s="89"/>
      <c r="G307" s="89"/>
      <c r="H307" s="92">
        <f t="shared" ca="true" si="67"/>
        <v>0.45755178459700818</v>
      </c>
      <c r="I307" s="2">
        <f t="shared" ca="true" si="68"/>
        <v>99.032825468943145</v>
      </c>
      <c r="J307" s="91">
        <f t="shared" ca="true" si="69"/>
        <v>99.296744902398899</v>
      </c>
      <c r="K307" s="89"/>
      <c r="L307" s="89"/>
      <c r="M307" s="92">
        <f t="shared" ca="true" si="70"/>
        <v>9.3909476100352357E-2</v>
      </c>
      <c r="N307" s="2">
        <f t="shared" ca="true" si="71"/>
        <v>97.859461157559934</v>
      </c>
      <c r="O307" s="91">
        <f t="shared" ca="true" si="72"/>
        <v>99.210389273250925</v>
      </c>
      <c r="P307" s="89"/>
      <c r="Q307" s="89"/>
      <c r="R307" s="92">
        <f t="shared" ca="true" si="73"/>
        <v>2.6570013929259825E-2</v>
      </c>
      <c r="S307" s="2">
        <f t="shared" ca="true" si="74"/>
        <v>98.827139082719057</v>
      </c>
      <c r="T307" s="91">
        <f t="shared" ca="true" si="75"/>
        <v>98.662166869510457</v>
      </c>
      <c r="U307" s="89"/>
      <c r="V307" s="89"/>
      <c r="W307" s="92">
        <f t="shared" ca="true" si="76"/>
        <v>0.13443523254520573</v>
      </c>
      <c r="X307" s="2">
        <f t="shared" ca="true" si="77"/>
        <v>99.420889356658961</v>
      </c>
      <c r="Y307" s="91">
        <f t="shared" ca="true" si="78"/>
        <v>98.599626205966089</v>
      </c>
      <c r="Z307" s="89"/>
      <c r="AA307" s="89"/>
      <c r="AB307" s="92">
        <f t="shared" ca="true" si="79"/>
        <v>0.40373323094551417</v>
      </c>
      <c r="AD307" s="93"/>
    </row>
    <row r="308" x14ac:dyDescent="0.2">
      <c r="A308" s="87"/>
      <c r="B308" s="457"/>
      <c r="C308" s="458"/>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57"/>
      <c r="C309" s="458"/>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57"/>
      <c r="C310" s="458"/>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57"/>
      <c r="C311" s="458"/>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57"/>
      <c r="C312" s="458"/>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57"/>
      <c r="C313" s="458"/>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57"/>
      <c r="C314" s="458"/>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57"/>
      <c r="C315" s="458"/>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59"/>
      <c r="C316" s="460"/>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923" t="str">
        <f>CONCATENATE("Rural use of drinking water sources, ",C299,"–",C300)</f>
        <v>Rural use of drinking water sources, 2000–2020</v>
      </c>
      <c r="C318" s="1924"/>
      <c r="D318" s="1924"/>
      <c r="E318" s="1924"/>
      <c r="F318" s="1924"/>
      <c r="G318" s="1924"/>
      <c r="H318" s="1924"/>
      <c r="I318" s="1924"/>
      <c r="J318" s="1924"/>
      <c r="K318" s="1924"/>
      <c r="L318" s="1925"/>
      <c r="N318" s="98"/>
      <c r="O318" s="98"/>
      <c r="P318" s="98"/>
      <c r="Q318" s="98"/>
      <c r="R318" s="98"/>
      <c r="S318" s="1947" t="s">
        <v>11</v>
      </c>
      <c r="T318" s="1948"/>
      <c r="U318" s="1948"/>
      <c r="V318" s="1948"/>
      <c r="W318" s="1949"/>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962" t="s">
        <v>125</v>
      </c>
      <c r="C4" s="1963"/>
      <c r="D4" s="1963"/>
      <c r="E4" s="1963"/>
      <c r="F4" s="1963"/>
      <c r="G4" s="1963"/>
      <c r="H4" s="1963"/>
      <c r="I4" s="1963"/>
      <c r="J4" s="1963"/>
      <c r="K4" s="1963"/>
      <c r="L4" s="1963"/>
      <c r="M4" s="1963"/>
      <c r="N4" s="1963"/>
      <c r="O4" s="1963"/>
      <c r="P4" s="1963"/>
      <c r="Q4" s="1963"/>
      <c r="R4" s="1963"/>
      <c r="S4" s="1963"/>
      <c r="T4" s="1963"/>
      <c r="U4" s="1963"/>
      <c r="V4" s="1963"/>
      <c r="W4" s="1963"/>
      <c r="X4" s="1963"/>
      <c r="Y4" s="1963"/>
    </row>
    <row r="5" ht="28.5" customHeight="true" x14ac:dyDescent="0.2">
      <c r="B5" s="1926" t="str">
        <f ca="true">IF(ISERROR(INDIRECT(CONCATENATE($B105,"!A2"))),"",INDIRECT(CONCATENATE($B105,"!A2")))</f>
        <v>Kazakhstan</v>
      </c>
      <c r="C5" s="1960"/>
      <c r="D5" s="1960"/>
      <c r="E5" s="1960"/>
      <c r="F5" s="1960"/>
      <c r="G5" s="1960"/>
      <c r="H5" s="1960"/>
      <c r="I5" s="1960"/>
      <c r="J5" s="1960"/>
      <c r="K5" s="1961"/>
      <c r="L5" s="1961"/>
      <c r="M5" s="1961"/>
      <c r="N5" s="1961"/>
      <c r="O5" s="1961"/>
      <c r="P5" s="1961"/>
      <c r="Q5" s="1961"/>
      <c r="R5" s="1961"/>
      <c r="S5" s="1961"/>
      <c r="T5" s="1961"/>
      <c r="U5" s="1961"/>
      <c r="V5" s="1961"/>
      <c r="W5" s="1961"/>
      <c r="X5" s="1961"/>
      <c r="Y5" s="1961"/>
    </row>
    <row r="6" x14ac:dyDescent="0.2">
      <c r="F6" s="36"/>
      <c r="G6" s="36"/>
      <c r="J6" s="37"/>
      <c r="K6" s="37"/>
      <c r="L6" s="37"/>
      <c r="M6" s="37"/>
      <c r="N6" s="37"/>
      <c r="O6" s="37"/>
      <c r="P6" s="37"/>
    </row>
    <row r="7" s="38" customFormat="true" ht="18" x14ac:dyDescent="0.25">
      <c r="B7" s="1923" t="str">
        <f>B118</f>
        <v>National use of sanitation facilities, 2000–2020</v>
      </c>
      <c r="C7" s="1964"/>
      <c r="D7" s="1964"/>
      <c r="E7" s="1964"/>
      <c r="F7" s="1964"/>
      <c r="G7" s="1964"/>
      <c r="H7" s="1964"/>
      <c r="I7" s="1964"/>
      <c r="J7" s="1923" t="str">
        <f>B218</f>
        <v>Urban use of sanitation facilities, 2000–2020</v>
      </c>
      <c r="K7" s="1964"/>
      <c r="L7" s="1964"/>
      <c r="M7" s="1964"/>
      <c r="N7" s="1964"/>
      <c r="O7" s="1964"/>
      <c r="P7" s="1964"/>
      <c r="Q7" s="1964"/>
      <c r="R7" s="1923" t="str">
        <f>B318</f>
        <v>Rural use of sanitation facilities, 2000–2020</v>
      </c>
      <c r="S7" s="1964"/>
      <c r="T7" s="1964"/>
      <c r="U7" s="1964"/>
      <c r="V7" s="1964"/>
      <c r="W7" s="1964"/>
      <c r="X7" s="1964"/>
      <c r="Y7" s="196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36" t="str">
        <f ca="true">IF(ISERROR(INDIRECT(CONCATENATE($B105,"!A2"))),"",INDIRECT(CONCATENATE($B105,"!A2")))</f>
        <v>Kazakhstan</v>
      </c>
      <c r="C31" s="1937"/>
      <c r="D31" s="1937"/>
      <c r="E31" s="1938"/>
      <c r="F31" s="1928" t="s">
        <v>0</v>
      </c>
      <c r="G31" s="1928"/>
      <c r="H31" s="1928"/>
      <c r="I31" s="1929"/>
      <c r="J31" s="1927" t="s">
        <v>1</v>
      </c>
      <c r="K31" s="1928"/>
      <c r="L31" s="1928"/>
      <c r="M31" s="1929"/>
      <c r="N31" s="1927" t="s">
        <v>2</v>
      </c>
      <c r="O31" s="1928"/>
      <c r="P31" s="1928"/>
      <c r="Q31" s="1929"/>
      <c r="R31" s="1927" t="s">
        <v>3</v>
      </c>
      <c r="S31" s="1928"/>
      <c r="T31" s="1928"/>
      <c r="U31" s="1929"/>
      <c r="V31" s="1927" t="s">
        <v>4</v>
      </c>
      <c r="W31" s="1928"/>
      <c r="X31" s="1928"/>
      <c r="Y31" s="1929"/>
    </row>
    <row r="32" s="44" customFormat="true" ht="22.5" customHeight="true" x14ac:dyDescent="0.2">
      <c r="B32" s="1939"/>
      <c r="C32" s="1940"/>
      <c r="D32" s="1940"/>
      <c r="E32" s="1941"/>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930" t="s">
        <v>5</v>
      </c>
      <c r="C33" s="1931"/>
      <c r="D33" s="1934" t="s">
        <v>25</v>
      </c>
      <c r="E33" s="33">
        <f>C99</f>
        <v>2000</v>
      </c>
      <c r="F33" s="103">
        <f ca="true">E99</f>
        <v>95.67085485518956</v>
      </c>
      <c r="G33" s="46">
        <f t="shared" ref="G33:I34" ca="true" si="0">F99</f>
        <v>2.8767659972085204</v>
      </c>
      <c r="H33" s="47">
        <f t="shared" ca="true" si="0"/>
        <v>1.3671465443258342</v>
      </c>
      <c r="I33" s="48">
        <f t="shared" ca="true" si="0"/>
        <v>8.5232603276081065E-2</v>
      </c>
      <c r="J33" s="103">
        <f ca="true">J99</f>
        <v>96.086370647265355</v>
      </c>
      <c r="K33" s="46">
        <f t="shared" ref="K33:M34" ca="true" si="1">K99</f>
        <v>2.5811067886543548</v>
      </c>
      <c r="L33" s="47">
        <f t="shared" ca="true" si="1"/>
        <v>1.3325225640802927</v>
      </c>
      <c r="M33" s="48">
        <f t="shared" ca="true" si="1"/>
        <v>0</v>
      </c>
      <c r="N33" s="103">
        <f ca="true">O99</f>
        <v>97.026761020906946</v>
      </c>
      <c r="O33" s="46">
        <f t="shared" ref="O33:Q34" ca="true" si="2">P99</f>
        <v>2.245517737313091</v>
      </c>
      <c r="P33" s="47">
        <f t="shared" ca="true" si="2"/>
        <v>0.68650700693250144</v>
      </c>
      <c r="Q33" s="48">
        <f t="shared" ca="true" si="2"/>
        <v>4.1214234847457121E-2</v>
      </c>
      <c r="R33" s="103">
        <f ca="true">T99</f>
        <v>97.65700555544079</v>
      </c>
      <c r="S33" s="46">
        <f t="shared" ref="S33:U34" ca="true" si="3">U99</f>
        <v>1.5194510128308492</v>
      </c>
      <c r="T33" s="47">
        <f t="shared" ca="true" si="3"/>
        <v>0.82086640945452416</v>
      </c>
      <c r="U33" s="48">
        <f t="shared" ca="true" si="3"/>
        <v>2.6770222738404514E-3</v>
      </c>
      <c r="V33" s="103">
        <f ca="true">Y99</f>
        <v>98.689416199131841</v>
      </c>
      <c r="W33" s="46">
        <f t="shared" ref="W33:Y34" ca="true" si="4">Z99</f>
        <v>0.82583936035030003</v>
      </c>
      <c r="X33" s="47">
        <f t="shared" ca="true" si="4"/>
        <v>0.48474444051785781</v>
      </c>
      <c r="Y33" s="48">
        <f t="shared" ca="true" si="4"/>
        <v>0</v>
      </c>
    </row>
    <row r="34" x14ac:dyDescent="0.2">
      <c r="B34" s="1932"/>
      <c r="C34" s="1933"/>
      <c r="D34" s="1935"/>
      <c r="E34" s="34">
        <f>C100</f>
        <v>2020</v>
      </c>
      <c r="F34" s="104">
        <f ca="true">E100</f>
        <v>97.012834189970548</v>
      </c>
      <c r="G34" s="51">
        <f t="shared" ca="true" si="0"/>
        <v>2.9171185217584252</v>
      </c>
      <c r="H34" s="52">
        <f t="shared" ca="true" si="0"/>
        <v>0</v>
      </c>
      <c r="I34" s="53">
        <f t="shared" ca="true" si="0"/>
        <v>7.0047288271025979E-2</v>
      </c>
      <c r="J34" s="104">
        <f ca="true">J100</f>
        <v>97.355113006821725</v>
      </c>
      <c r="K34" s="51">
        <f t="shared" ca="true" si="1"/>
        <v>2.6151882041063543</v>
      </c>
      <c r="L34" s="52">
        <f t="shared" ca="true" si="1"/>
        <v>0</v>
      </c>
      <c r="M34" s="53">
        <f t="shared" ca="true" si="1"/>
        <v>2.9698789071927592E-2</v>
      </c>
      <c r="N34" s="104">
        <f ca="true">O100</f>
        <v>97.571233816731052</v>
      </c>
      <c r="O34" s="51">
        <f t="shared" ca="true" si="2"/>
        <v>2.2581186250232768</v>
      </c>
      <c r="P34" s="52">
        <f t="shared" ca="true" si="2"/>
        <v>0.16785895670096806</v>
      </c>
      <c r="Q34" s="53">
        <f t="shared" ca="true" si="2"/>
        <v>2.7886015447116108E-3</v>
      </c>
      <c r="R34" s="104">
        <f ca="true">T100</f>
        <v>98.446622956500178</v>
      </c>
      <c r="S34" s="51">
        <f t="shared" ca="true" si="3"/>
        <v>1.53173671576598</v>
      </c>
      <c r="T34" s="52">
        <f t="shared" ca="true" si="3"/>
        <v>1.7939738120006155E-2</v>
      </c>
      <c r="U34" s="53">
        <f t="shared" ca="true" si="3"/>
        <v>3.7005896138382899E-3</v>
      </c>
      <c r="V34" s="104">
        <f ca="true">Y100</f>
        <v>99.128638919652673</v>
      </c>
      <c r="W34" s="51">
        <f t="shared" ca="true" si="4"/>
        <v>0.82951480422803403</v>
      </c>
      <c r="X34" s="52">
        <f t="shared" ca="true" si="4"/>
        <v>4.184627611928704E-2</v>
      </c>
      <c r="Y34" s="53">
        <f t="shared" ca="true" si="4"/>
        <v>0</v>
      </c>
    </row>
    <row r="35" x14ac:dyDescent="0.2">
      <c r="F35" s="36"/>
      <c r="H35" s="39"/>
    </row>
    <row r="36" x14ac:dyDescent="0.2">
      <c r="B36" s="1930" t="s">
        <v>6</v>
      </c>
      <c r="C36" s="1931"/>
      <c r="D36" s="1934" t="s">
        <v>25</v>
      </c>
      <c r="E36" s="33">
        <f>C199</f>
        <v>2000</v>
      </c>
      <c r="F36" s="103">
        <f ca="true">E199</f>
        <v>92.145314689967165</v>
      </c>
      <c r="G36" s="46">
        <f t="shared" ref="G36:I37" ca="true" si="5">F199</f>
        <v>7.3126653129054127</v>
      </c>
      <c r="H36" s="47">
        <f t="shared" ca="true" si="5"/>
        <v>0.53797409700935361</v>
      </c>
      <c r="I36" s="48">
        <f t="shared" ca="true" si="5"/>
        <v>4.0459001180693788E-3</v>
      </c>
      <c r="J36" s="103">
        <f ca="true">J199</f>
        <v>95.813794884579963</v>
      </c>
      <c r="K36" s="46">
        <f t="shared" ref="K36:M37" ca="true" si="6">K199</f>
        <v>3.540949863283803</v>
      </c>
      <c r="L36" s="47">
        <f t="shared" ca="true" si="6"/>
        <v>0.6452552521362378</v>
      </c>
      <c r="M36" s="48">
        <f t="shared" ca="true" si="6"/>
        <v>0</v>
      </c>
      <c r="N36" s="103">
        <f ca="true">O199</f>
        <v>97.296430866598087</v>
      </c>
      <c r="O36" s="46">
        <f t="shared" ref="O36:Q37" ca="true" si="7">P199</f>
        <v>1.7569689616793323</v>
      </c>
      <c r="P36" s="47">
        <f t="shared" ca="true" si="7"/>
        <v>0.94660017172257938</v>
      </c>
      <c r="Q36" s="48">
        <f t="shared" ca="true" si="7"/>
        <v>0</v>
      </c>
      <c r="R36" s="103">
        <f ca="true">T199</f>
        <v>98.089375347347953</v>
      </c>
      <c r="S36" s="46">
        <f t="shared" ref="S36:U37" ca="true" si="8">U199</f>
        <v>1.1512577476386114</v>
      </c>
      <c r="T36" s="47">
        <f t="shared" ca="true" si="8"/>
        <v>0.75936690501343662</v>
      </c>
      <c r="U36" s="48">
        <f t="shared" ca="true" si="8"/>
        <v>0</v>
      </c>
      <c r="V36" s="103">
        <f ca="true">Y199</f>
        <v>99.532885602335725</v>
      </c>
      <c r="W36" s="46">
        <f t="shared" ref="W36:Y37" ca="true" si="9">Z199</f>
        <v>0.46711439766427532</v>
      </c>
      <c r="X36" s="47">
        <f t="shared" ca="true" si="9"/>
        <v>0</v>
      </c>
      <c r="Y36" s="48">
        <f t="shared" ca="true" si="9"/>
        <v>0</v>
      </c>
    </row>
    <row r="37" x14ac:dyDescent="0.2">
      <c r="B37" s="1932"/>
      <c r="C37" s="1933"/>
      <c r="D37" s="1935"/>
      <c r="E37" s="34">
        <f>C200</f>
        <v>2020</v>
      </c>
      <c r="F37" s="104">
        <f ca="true">E200</f>
        <v>92.55704126880913</v>
      </c>
      <c r="G37" s="51">
        <f t="shared" ca="true" si="5"/>
        <v>7.3453399929108913</v>
      </c>
      <c r="H37" s="52">
        <f t="shared" ca="true" si="5"/>
        <v>9.2025876352053615E-2</v>
      </c>
      <c r="I37" s="53">
        <f t="shared" ca="true" si="5"/>
        <v>5.5928619279194403E-3</v>
      </c>
      <c r="J37" s="104">
        <f ca="true">J200</f>
        <v>96.436053585291972</v>
      </c>
      <c r="K37" s="51">
        <f t="shared" ca="true" si="6"/>
        <v>3.5639464147080275</v>
      </c>
      <c r="L37" s="52">
        <f t="shared" ca="true" si="6"/>
        <v>0</v>
      </c>
      <c r="M37" s="53">
        <f t="shared" ca="true" si="6"/>
        <v>0</v>
      </c>
      <c r="N37" s="104">
        <f ca="true">O200</f>
        <v>98.226240629069494</v>
      </c>
      <c r="O37" s="51">
        <f t="shared" ca="true" si="7"/>
        <v>1.773759370930506</v>
      </c>
      <c r="P37" s="52">
        <f t="shared" ca="true" si="7"/>
        <v>0</v>
      </c>
      <c r="Q37" s="53">
        <f t="shared" ca="true" si="7"/>
        <v>0</v>
      </c>
      <c r="R37" s="104">
        <f ca="true">T200</f>
        <v>98.839933088156826</v>
      </c>
      <c r="S37" s="51">
        <f t="shared" ca="true" si="8"/>
        <v>1.1600669118431597</v>
      </c>
      <c r="T37" s="52">
        <f t="shared" ca="true" si="8"/>
        <v>0</v>
      </c>
      <c r="U37" s="53">
        <f t="shared" ca="true" si="8"/>
        <v>0</v>
      </c>
      <c r="V37" s="104">
        <f ca="true">Y200</f>
        <v>99.330993988450189</v>
      </c>
      <c r="W37" s="51">
        <f t="shared" ca="true" si="9"/>
        <v>0.46616690700284313</v>
      </c>
      <c r="X37" s="52">
        <f t="shared" ca="true" si="9"/>
        <v>0.20283910454696752</v>
      </c>
      <c r="Y37" s="53">
        <f t="shared" ca="true" si="9"/>
        <v>0</v>
      </c>
    </row>
    <row r="38" x14ac:dyDescent="0.2">
      <c r="F38" s="36"/>
      <c r="G38" s="36"/>
      <c r="H38" s="39"/>
      <c r="I38" s="39"/>
    </row>
    <row r="39" x14ac:dyDescent="0.2">
      <c r="B39" s="1930" t="s">
        <v>7</v>
      </c>
      <c r="C39" s="1931"/>
      <c r="D39" s="1934" t="s">
        <v>25</v>
      </c>
      <c r="E39" s="33">
        <f>C299</f>
        <v>2000</v>
      </c>
      <c r="F39" s="103">
        <f ca="true">E299</f>
        <v>96.937280329345583</v>
      </c>
      <c r="G39" s="46">
        <f t="shared" ref="G39:I40" ca="true" si="10">F299</f>
        <v>1.6898097271656627</v>
      </c>
      <c r="H39" s="47">
        <f t="shared" ca="true" si="10"/>
        <v>1.2030288873210111</v>
      </c>
      <c r="I39" s="48">
        <f t="shared" ca="true" si="10"/>
        <v>0.16988105616773375</v>
      </c>
      <c r="J39" s="103">
        <f ca="true">J299</f>
        <v>96.802617965422598</v>
      </c>
      <c r="K39" s="46">
        <f t="shared" ref="K39:M40" ca="true" si="11">K299</f>
        <v>1.1307272172657594</v>
      </c>
      <c r="L39" s="47">
        <f t="shared" ca="true" si="11"/>
        <v>2.0362082407829689</v>
      </c>
      <c r="M39" s="48">
        <f t="shared" ca="true" si="11"/>
        <v>3.0446576528676106E-2</v>
      </c>
      <c r="N39" s="103">
        <f ca="true">O299</f>
        <v>97.138066369770385</v>
      </c>
      <c r="O39" s="46">
        <f t="shared" ref="O39:Q40" ca="true" si="12">P299</f>
        <v>1.280598952119498</v>
      </c>
      <c r="P39" s="47">
        <f t="shared" ca="true" si="12"/>
        <v>1.5813346781101103</v>
      </c>
      <c r="Q39" s="48">
        <f t="shared" ca="true" si="12"/>
        <v>0</v>
      </c>
      <c r="R39" s="103">
        <f ca="true">T299</f>
        <v>98.081693513173974</v>
      </c>
      <c r="S39" s="46">
        <f t="shared" ref="S39:U40" ca="true" si="13">U299</f>
        <v>0.54211697472533826</v>
      </c>
      <c r="T39" s="47">
        <f t="shared" ca="true" si="13"/>
        <v>1.3591161290066935</v>
      </c>
      <c r="U39" s="48">
        <f t="shared" ca="true" si="13"/>
        <v>1.7073383094003747E-2</v>
      </c>
      <c r="V39" s="103">
        <f ca="true">Y299</f>
        <v>98.615843903205672</v>
      </c>
      <c r="W39" s="46">
        <f t="shared" ref="W39:Y40" ca="true" si="14">Z299</f>
        <v>0.44398884097126934</v>
      </c>
      <c r="X39" s="47">
        <f t="shared" ca="true" si="14"/>
        <v>0.86216626947035024</v>
      </c>
      <c r="Y39" s="48">
        <f t="shared" ca="true" si="14"/>
        <v>7.8000986352707358E-2</v>
      </c>
    </row>
    <row r="40" x14ac:dyDescent="0.2">
      <c r="B40" s="1932"/>
      <c r="C40" s="1933"/>
      <c r="D40" s="1935"/>
      <c r="E40" s="34">
        <f>C300</f>
        <v>2020</v>
      </c>
      <c r="F40" s="104">
        <f ca="true">E300</f>
        <v>98.186726983713285</v>
      </c>
      <c r="G40" s="51">
        <f t="shared" ca="true" si="10"/>
        <v>1.7115900690831571</v>
      </c>
      <c r="H40" s="52">
        <f t="shared" ca="true" si="10"/>
        <v>0</v>
      </c>
      <c r="I40" s="53">
        <f t="shared" ca="true" si="10"/>
        <v>0.10168294720354806</v>
      </c>
      <c r="J40" s="104">
        <f ca="true">J300</f>
        <v>98.756540724213792</v>
      </c>
      <c r="K40" s="51">
        <f t="shared" ca="true" si="11"/>
        <v>1.1535505012867491</v>
      </c>
      <c r="L40" s="52">
        <f t="shared" ca="true" si="11"/>
        <v>4.7820859886286371E-2</v>
      </c>
      <c r="M40" s="53">
        <f t="shared" ca="true" si="11"/>
        <v>4.2087914613170074E-2</v>
      </c>
      <c r="N40" s="104">
        <f ca="true">O300</f>
        <v>98.636094307596153</v>
      </c>
      <c r="O40" s="51">
        <f t="shared" ca="true" si="12"/>
        <v>1.3003478835026165</v>
      </c>
      <c r="P40" s="52">
        <f t="shared" ca="true" si="12"/>
        <v>0</v>
      </c>
      <c r="Q40" s="53">
        <f t="shared" ca="true" si="12"/>
        <v>6.3557808901215374E-2</v>
      </c>
      <c r="R40" s="104">
        <f ca="true">T300</f>
        <v>99.19144547335182</v>
      </c>
      <c r="S40" s="51">
        <f t="shared" ca="true" si="13"/>
        <v>0.54825079393051257</v>
      </c>
      <c r="T40" s="52">
        <f t="shared" ca="true" si="13"/>
        <v>0.23670229138184595</v>
      </c>
      <c r="U40" s="53">
        <f t="shared" ca="true" si="13"/>
        <v>2.3601441335828754E-2</v>
      </c>
      <c r="V40" s="104">
        <f ca="true">Y300</f>
        <v>98.988576410526605</v>
      </c>
      <c r="W40" s="51">
        <f t="shared" ca="true" si="14"/>
        <v>0.44566695949023843</v>
      </c>
      <c r="X40" s="52">
        <f t="shared" ca="true" si="14"/>
        <v>0.56575662998315579</v>
      </c>
      <c r="Y40" s="53">
        <f t="shared" ca="true" si="14"/>
        <v>0</v>
      </c>
    </row>
    <row r="97" s="40" customFormat="true" ht="16.5" customHeight="true" x14ac:dyDescent="0.2">
      <c r="A97" s="1945" t="s">
        <v>5</v>
      </c>
      <c r="B97" s="1945"/>
      <c r="C97" s="1945"/>
      <c r="D97" s="1942" t="s">
        <v>0</v>
      </c>
      <c r="E97" s="1943"/>
      <c r="F97" s="1943"/>
      <c r="G97" s="1943"/>
      <c r="H97" s="1944"/>
      <c r="I97" s="1942" t="s">
        <v>1</v>
      </c>
      <c r="J97" s="1943"/>
      <c r="K97" s="1943"/>
      <c r="L97" s="1943"/>
      <c r="M97" s="1944"/>
      <c r="N97" s="1942" t="s">
        <v>2</v>
      </c>
      <c r="O97" s="1943"/>
      <c r="P97" s="1943"/>
      <c r="Q97" s="1943"/>
      <c r="R97" s="1944"/>
      <c r="S97" s="1942" t="s">
        <v>3</v>
      </c>
      <c r="T97" s="1943"/>
      <c r="U97" s="1943"/>
      <c r="V97" s="1943"/>
      <c r="W97" s="1944"/>
      <c r="X97" s="1942" t="s">
        <v>4</v>
      </c>
      <c r="Y97" s="1943"/>
      <c r="Z97" s="1943"/>
      <c r="AA97" s="1943"/>
      <c r="AB97" s="1944"/>
    </row>
    <row r="98" s="44" customFormat="true" ht="22.5" customHeight="true" x14ac:dyDescent="0.2">
      <c r="A98" s="1946"/>
      <c r="B98" s="1946"/>
      <c r="C98" s="1946"/>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950" t="s">
        <v>10</v>
      </c>
      <c r="B99" s="1951"/>
      <c r="C99" s="209">
        <v>2000</v>
      </c>
      <c r="D99" s="56">
        <f ca="true">IF((D101+H101)&gt;100,D101*100/(D101+H101),D101)</f>
        <v>98.547620852398083</v>
      </c>
      <c r="E99" s="105">
        <f ca="true">D99*AVERAGEIF(E105:E116,"&gt;0")/100</f>
        <v>95.67085485518956</v>
      </c>
      <c r="F99" s="58">
        <f ca="true">D99*(100-AVERAGEIF(E105:E116,"&gt;0"))/100</f>
        <v>2.8767659972085204</v>
      </c>
      <c r="G99" s="59">
        <f ca="true">100-(E99+F99+H99)</f>
        <v>1.3671465443258342</v>
      </c>
      <c r="H99" s="60">
        <f ca="true">IF((D101+H101)&gt;100,H101*100/(D101+H101),H101)</f>
        <v>8.5232603276081065E-2</v>
      </c>
      <c r="I99" s="56">
        <f ca="true">IF((I101+M101)&gt;100,I101*100/(I101+M101),I101)</f>
        <v>98.667477435919707</v>
      </c>
      <c r="J99" s="105">
        <f ca="true">I99*AVERAGEIF(J105:J116,"&gt;0")/100</f>
        <v>96.086370647265355</v>
      </c>
      <c r="K99" s="61">
        <f ca="true">I99*(100-AVERAGEIF(J105:J116,"&gt;0"))/100</f>
        <v>2.5811067886543548</v>
      </c>
      <c r="L99" s="62">
        <f ca="true">100-(J99+K99+M99)</f>
        <v>1.3325225640802927</v>
      </c>
      <c r="M99" s="63">
        <f ca="true">IF((I101+M101)&gt;100,M101*100/(I101+M101),M101)</f>
        <v>0</v>
      </c>
      <c r="N99" s="56">
        <f ca="true">IF((N101+R101)&gt;100,N101*100/(N101+R101),N101)</f>
        <v>99.27227875822004</v>
      </c>
      <c r="O99" s="105">
        <f ca="true">N99*AVERAGEIF(O105:O116,"&gt;0")/100</f>
        <v>97.026761020906946</v>
      </c>
      <c r="P99" s="61">
        <f ca="true">N99*(100-AVERAGEIF(O105:O116,"&gt;0"))/100</f>
        <v>2.245517737313091</v>
      </c>
      <c r="Q99" s="62">
        <f ca="true">100-(O99+P99+R99)</f>
        <v>0.68650700693250144</v>
      </c>
      <c r="R99" s="63">
        <f ca="true">IF((N101+R101)&gt;100,R101*100/(N101+R101),R101)</f>
        <v>4.1214234847457121E-2</v>
      </c>
      <c r="S99" s="56">
        <f ca="true">IF((S101+W101)&gt;100,S101*100/(S101+W101),S101)</f>
        <v>99.176456568271632</v>
      </c>
      <c r="T99" s="105">
        <f ca="true">S99*AVERAGEIF(T105:T116,"&gt;0")/100</f>
        <v>97.65700555544079</v>
      </c>
      <c r="U99" s="61">
        <f ca="true">S99*(100-AVERAGEIF(T105:T116,"&gt;0"))/100</f>
        <v>1.5194510128308492</v>
      </c>
      <c r="V99" s="62">
        <f ca="true">100-(T99+U99+W99)</f>
        <v>0.82086640945452416</v>
      </c>
      <c r="W99" s="63">
        <f ca="true">IF((S101+W101)&gt;100,W101*100/(S101+W101),W101)</f>
        <v>2.6770222738404514E-3</v>
      </c>
      <c r="X99" s="56">
        <f ca="true">IF((X101+AB101)&gt;100,X101*100/(X101+AB101),X101)</f>
        <v>99.515255559482142</v>
      </c>
      <c r="Y99" s="105">
        <f ca="true">X99*AVERAGEIF(Y105:Y116,"&gt;0")/100</f>
        <v>98.689416199131841</v>
      </c>
      <c r="Z99" s="61">
        <f ca="true">X99*(100-AVERAGEIF(Y105:Y116,"&gt;0"))/100</f>
        <v>0.82583936035030003</v>
      </c>
      <c r="AA99" s="62">
        <f ca="true">100-(Y99+Z99+AB99)</f>
        <v>0.48474444051785781</v>
      </c>
      <c r="AB99" s="63">
        <f ca="true">IF((X101+AB101)&gt;100,AB101*100/(X101+AB101),AB101)</f>
        <v>0</v>
      </c>
    </row>
    <row r="100" s="64" customFormat="true" ht="15" customHeight="true" x14ac:dyDescent="0.2">
      <c r="A100" s="1952"/>
      <c r="B100" s="1953"/>
      <c r="C100" s="210">
        <v>2020</v>
      </c>
      <c r="D100" s="65">
        <f ca="true">IF((D102+H102)&gt;100,D102*100/(D102+H102),D102)</f>
        <v>99.929952711728973</v>
      </c>
      <c r="E100" s="106">
        <f ca="true">D100*AVERAGEIF(E105:E116,"&gt;0")/100</f>
        <v>97.012834189970548</v>
      </c>
      <c r="F100" s="67">
        <f ca="true">D100*(100-AVERAGEIF(E105:E116,"&gt;0"))/100</f>
        <v>2.9171185217584252</v>
      </c>
      <c r="G100" s="68">
        <f ca="true">100-(E100+F100+H100)</f>
        <v>0</v>
      </c>
      <c r="H100" s="69">
        <f ca="true">IF((D102+H102)&gt;100,H102*100/(D102+H102),H102)</f>
        <v>7.0047288271025979E-2</v>
      </c>
      <c r="I100" s="65">
        <f ca="true">IF((I102+M102)&gt;100,I102*100/(I102+M102),I102)</f>
        <v>99.970301210928071</v>
      </c>
      <c r="J100" s="106">
        <f ca="true">I100*AVERAGEIF(J105:J116,"&gt;0")/100</f>
        <v>97.355113006821725</v>
      </c>
      <c r="K100" s="67">
        <f ca="true">I100*(100-AVERAGEIF(J105:J116,"&gt;0"))/100</f>
        <v>2.6151882041063543</v>
      </c>
      <c r="L100" s="68">
        <f ca="true">100-(J100+K100+M100)</f>
        <v>0</v>
      </c>
      <c r="M100" s="69">
        <f ca="true">IF((I102+M102)&gt;100,M102*100/(I102+M102),M102)</f>
        <v>2.9698789071927592E-2</v>
      </c>
      <c r="N100" s="65">
        <f ca="true">IF((N102+R102)&gt;100,N102*100/(N102+R102),N102)</f>
        <v>99.829352441754324</v>
      </c>
      <c r="O100" s="106">
        <f ca="true">N100*AVERAGEIF(O105:O116,"&gt;0")/100</f>
        <v>97.571233816731052</v>
      </c>
      <c r="P100" s="67">
        <f ca="true">N100*(100-AVERAGEIF(O105:O116,"&gt;0"))/100</f>
        <v>2.2581186250232768</v>
      </c>
      <c r="Q100" s="68">
        <f ca="true">100-(O100+P100+R100)</f>
        <v>0.16785895670096806</v>
      </c>
      <c r="R100" s="69">
        <f ca="true">IF((N102+R102)&gt;100,R102*100/(N102+R102),R102)</f>
        <v>2.7886015447116108E-3</v>
      </c>
      <c r="S100" s="65">
        <f ca="true">IF((S102+W102)&gt;100,S102*100/(S102+W102),S102)</f>
        <v>99.978359672266166</v>
      </c>
      <c r="T100" s="106">
        <f ca="true">S100*AVERAGEIF(T105:T116,"&gt;0")/100</f>
        <v>98.446622956500178</v>
      </c>
      <c r="U100" s="67">
        <f ca="true">S100*(100-AVERAGEIF(T105:T116,"&gt;0"))/100</f>
        <v>1.53173671576598</v>
      </c>
      <c r="V100" s="68">
        <f ca="true">100-(T100+U100+W100)</f>
        <v>1.7939738120006155E-2</v>
      </c>
      <c r="W100" s="69">
        <f ca="true">IF((S102+W102)&gt;100,W102*100/(S102+W102),W102)</f>
        <v>3.7005896138382899E-3</v>
      </c>
      <c r="X100" s="65">
        <f ca="true">IF((X102+AB102)&gt;100,X102*100/(X102+AB102),X102)</f>
        <v>99.958153723880713</v>
      </c>
      <c r="Y100" s="106">
        <f ca="true">X100*AVERAGEIF(Y105:Y116,"&gt;0")/100</f>
        <v>99.128638919652673</v>
      </c>
      <c r="Z100" s="67">
        <f ca="true">X100*(100-AVERAGEIF(Y105:Y116,"&gt;0"))/100</f>
        <v>0.82951480422803403</v>
      </c>
      <c r="AA100" s="68">
        <f ca="true">100-(Y100+Z100+AB100)</f>
        <v>4.184627611928704E-2</v>
      </c>
      <c r="AB100" s="69">
        <f ca="true">IF((X102+AB102)&gt;100,AB102*100/(X102+AB102),AB102)</f>
        <v>0</v>
      </c>
    </row>
    <row r="101" hidden="true" x14ac:dyDescent="0.2">
      <c r="A101" s="1954" t="s">
        <v>12</v>
      </c>
      <c r="B101" s="1955"/>
      <c r="C101" s="70">
        <f>MinRegYear(C99,C105:C116)</f>
        <v>2004</v>
      </c>
      <c r="D101" s="71">
        <f ca="true">IF(MAX(C105:C116)-MIN(C105:C116)&lt;5,AVERAGEIF(C105:C116,"&gt;0",D105:D116),
IF(FORECAST($C101,D$105:D$116,$C$105:$C$116)&lt;0,0,
IF(FORECAST($C101,D$105:D$116,$C$105:$C$116)&gt;100,100,
FORECAST($C101,D$105:D$116,$C$105:$C$116))))</f>
        <v>98.547620852398083</v>
      </c>
      <c r="E101" s="72"/>
      <c r="F101" s="73"/>
      <c r="G101" s="73"/>
      <c r="H101" s="74">
        <f ca="true">IF(MAX(C105:C116)-MIN(C105:C116)&lt;5,AVERAGEIF(C105:C116,"&gt;0",H105:H116),
IF(FORECAST($C101,H$105:H$116,$C$105:$C$116)&lt;0,0,
IF(FORECAST($C101,H$105:H$116,$C$105:$C$116)&gt;100,100,
FORECAST($C101,H$105:H$116,$C$105:$C$116))))</f>
        <v>8.5232603276081065E-2</v>
      </c>
      <c r="I101" s="71">
        <f ca="true">IF(MAX(C105:C116)-MIN(C105:C116)&lt;5,AVERAGEIF(C105:C116,"&gt;0",I105:I116),
IF(FORECAST($C101,I$105:I$116,$C$105:$C$116)&lt;0,0,
IF(FORECAST($C101,I$105:I$116,$C$105:$C$116)&gt;100,100,
FORECAST($C101,I$105:I$116,$C$105:$C$116))))</f>
        <v>98.667477435919707</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99.27227875822004</v>
      </c>
      <c r="O101" s="72"/>
      <c r="P101" s="73"/>
      <c r="Q101" s="73"/>
      <c r="R101" s="74">
        <f ca="true">IF(MAX(C105:C116)-MIN(C105:C116)&lt;5,AVERAGEIF(C105:C116,"&gt;0",R105:R116),
IF(FORECAST($C101,R$105:R$116,$C$105:$C$116)&lt;0,0,
IF(FORECAST($C101,R$105:R$116,$C$105:$C$116)&gt;100,100,
FORECAST($C101,R$105:R$116,$C$105:$C$116))))</f>
        <v>4.1214234847457121E-2</v>
      </c>
      <c r="S101" s="71">
        <f ca="true">IF(MAX(C105:C116)-MIN(C105:C116)&lt;5,AVERAGEIF(C105:C116,"&gt;0",S105:S116),
IF(FORECAST($C101,S$105:S$116,$C$105:$C$116)&lt;0,0,
IF(FORECAST($C101,S$105:S$116,$C$105:$C$116)&gt;100,100,
FORECAST($C101,S$105:S$116,$C$105:$C$116))))</f>
        <v>99.176456568271632</v>
      </c>
      <c r="T101" s="72"/>
      <c r="U101" s="73"/>
      <c r="V101" s="73"/>
      <c r="W101" s="74">
        <f ca="true">IF(MAX(C105:C116)-MIN(C105:C116)&lt;5,AVERAGEIF(C105:C116,"&gt;0",W105:W116),
IF(FORECAST($C101,W$105:W$116,$C$105:$C$116)&lt;0,0,
IF(FORECAST($C101,W$105:W$116,$C$105:$C$116)&gt;100,100,
FORECAST($C101,W$105:W$116,$C$105:$C$116))))</f>
        <v>2.6770222738404514E-3</v>
      </c>
      <c r="X101" s="71">
        <f ca="true">IF(MAX(C105:C116)-MIN(C105:C116)&lt;5,AVERAGEIF(C105:C116,"&gt;0",X105:X116),
IF(FORECAST($C101,X$105:X$116,$C$105:$C$116)&lt;0,0,
IF(FORECAST($C101,X$105:X$116,$C$105:$C$116)&gt;100,100,
FORECAST($C101,X$105:X$116,$C$105:$C$116))))</f>
        <v>99.515255559482142</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956"/>
      <c r="B102" s="1957"/>
      <c r="C102" s="49">
        <f>MaxRegYear(C100,C105:C116)</f>
        <v>2017</v>
      </c>
      <c r="D102" s="75">
        <f ca="true">IF(MAX(C105:C116)-MIN(C105:C116)&lt;5,AVERAGEIF(C105:C116,"&gt;0",D105:D116),
IF(FORECAST($C102,D$105:D$116,$C$105:$C$116)&lt;0,0,
IF(FORECAST($C102,D$105:D$116,$C$105:$C$116)&gt;100,100,
FORECAST($C102,D$105:D$116,$C$105:$C$116))))</f>
        <v>99.959099798861118</v>
      </c>
      <c r="E102" s="76"/>
      <c r="F102" s="77"/>
      <c r="G102" s="77"/>
      <c r="H102" s="78">
        <f ca="true">IF(MAX(C105:C116)-MIN(C105:C116)&lt;5,AVERAGEIF(C105:C116,"&gt;0",H105:H116),
IF(FORECAST($C102,H$105:H$116,$C$105:$C$116)&lt;0,0,
IF(FORECAST($C102,H$105:H$116,$C$105:$C$116)&gt;100,100,
FORECAST($C102,H$105:H$116,$C$105:$C$116))))</f>
        <v>7.0067719326572409E-2</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2.970761187291604E-2</v>
      </c>
      <c r="N102" s="75">
        <f ca="true">IF(MAX(C105:C116)-MIN(C105:C116)&lt;5,AVERAGEIF(C105:C116,"&gt;0",N105:N116),
IF(FORECAST($C102,N$105:N$116,$C$105:$C$116)&lt;0,0,
IF(FORECAST($C102,N$105:N$116,$C$105:$C$116)&gt;100,100,
FORECAST($C102,N$105:N$116,$C$105:$C$116))))</f>
        <v>99.829352441754324</v>
      </c>
      <c r="O102" s="76"/>
      <c r="P102" s="77"/>
      <c r="Q102" s="77"/>
      <c r="R102" s="78">
        <f ca="true">IF(MAX(C105:C116)-MIN(C105:C116)&lt;5,AVERAGEIF(C105:C116,"&gt;0",R105:R116),
IF(FORECAST($C102,R$105:R$116,$C$105:$C$116)&lt;0,0,
IF(FORECAST($C102,R$105:R$116,$C$105:$C$116)&gt;100,100,
FORECAST($C102,R$105:R$116,$C$105:$C$116))))</f>
        <v>2.7886015447116108E-3</v>
      </c>
      <c r="S102" s="75">
        <f ca="true">IF(MAX(C105:C116)-MIN(C105:C116)&lt;5,AVERAGEIF(C105:C116,"&gt;0",S105:S116),
IF(FORECAST($C102,S$105:S$116,$C$105:$C$116)&lt;0,0,
IF(FORECAST($C102,S$105:S$116,$C$105:$C$116)&gt;100,100,
FORECAST($C102,S$105:S$116,$C$105:$C$116))))</f>
        <v>99.978359672266166</v>
      </c>
      <c r="T102" s="76"/>
      <c r="U102" s="77"/>
      <c r="V102" s="77"/>
      <c r="W102" s="78">
        <f ca="true">IF(MAX(C105:C116)-MIN(C105:C116)&lt;5,AVERAGEIF(C105:C116,"&gt;0",W105:W116),
IF(FORECAST($C102,W$105:W$116,$C$105:$C$116)&lt;0,0,
IF(FORECAST($C102,W$105:W$116,$C$105:$C$116)&gt;100,100,
FORECAST($C102,W$105:W$116,$C$105:$C$116))))</f>
        <v>3.7005896138382899E-3</v>
      </c>
      <c r="X102" s="75">
        <f ca="true">IF(MAX(C105:C116)-MIN(C105:C116)&lt;5,AVERAGEIF(C105:C116,"&gt;0",X105:X116),
IF(FORECAST($C102,X$105:X$116,$C$105:$C$116)&lt;0,0,
IF(FORECAST($C102,X$105:X$116,$C$105:$C$116)&gt;100,100,
FORECAST($C102,X$105:X$116,$C$105:$C$116))))</f>
        <v>99.958153723880713</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55" t="s">
        <v>35</v>
      </c>
      <c r="C105" s="456">
        <v>2006</v>
      </c>
      <c r="D105" s="1">
        <f t="shared" ref="D105:D116" ca="true" si="15">IF(ISERROR(INDIRECT(CONCATENATE($B105,"!C122"))),"",INDIRECT(CONCATENATE($B105,"!C122")))</f>
        <v>98.858259782486286</v>
      </c>
      <c r="E105" s="88">
        <f t="shared" ref="E105:E116" ca="true" si="16">IF(ISERROR(INDIRECT(CONCATENATE($B105,"!C129"))),"",INDIRECT(CONCATENATE($B105,"!C129")))</f>
        <v>98.127277447732666</v>
      </c>
      <c r="F105" s="89"/>
      <c r="G105" s="89"/>
      <c r="H105" s="90">
        <f t="shared" ref="H105:H116" ca="true" si="17">IF(ISERROR(INDIRECT(CONCATENATE($B105,"!C127"))),"",INDIRECT(CONCATENATE($B105,"!C127")))</f>
        <v>8.9347685773212671E-2</v>
      </c>
      <c r="I105" s="1">
        <f t="shared" ref="I105:I116" ca="true" si="18">IF(ISERROR(INDIRECT(CONCATENATE($B105,"!D122"))),"",INDIRECT(CONCATENATE($B105,"!D122")))</f>
        <v>98.894220247138421</v>
      </c>
      <c r="J105" s="88">
        <f t="shared" ref="J105:J116" ca="true" si="19">IF(ISERROR(INDIRECT(CONCATENATE($B105,"!D129"))),"",INDIRECT(CONCATENATE($B105,"!D129")))</f>
        <v>96.948370590647912</v>
      </c>
      <c r="K105" s="89"/>
      <c r="L105" s="89"/>
      <c r="M105" s="90">
        <f t="shared" ref="M105:M116" ca="true" si="20">IF(ISERROR(INDIRECT(CONCATENATE($B105,"!D127"))),"",INDIRECT(CONCATENATE($B105,"!D127")))</f>
        <v>0</v>
      </c>
      <c r="N105" s="1">
        <f t="shared" ref="N105:N116" ca="true" si="21">IF(ISERROR(INDIRECT(CONCATENATE($B105,"!E122"))),"",INDIRECT(CONCATENATE($B105,"!E122")))</f>
        <v>99.521511186724553</v>
      </c>
      <c r="O105" s="88">
        <f t="shared" ref="O105:O116" ca="true" si="22">IF(ISERROR(INDIRECT(CONCATENATE($B105,"!E129"))),"",INDIRECT(CONCATENATE($B105,"!E129")))</f>
        <v>97.059444629058788</v>
      </c>
      <c r="P105" s="89"/>
      <c r="Q105" s="89"/>
      <c r="R105" s="90">
        <f t="shared" ref="R105:R116" ca="true" si="23">IF(ISERROR(INDIRECT(CONCATENATE($B105,"!E127"))),"",INDIRECT(CONCATENATE($B105,"!E127")))</f>
        <v>2.8342409004773323E-2</v>
      </c>
      <c r="S105" s="1">
        <f t="shared" ref="S105:S116" ca="true" si="24">IF(ISERROR(INDIRECT(CONCATENATE($B105,"!F122"))),"",INDIRECT(CONCATENATE($B105,"!F122")))</f>
        <v>99.381115377993098</v>
      </c>
      <c r="T105" s="88">
        <f t="shared" ref="T105:T116" ca="true" si="25">IF(ISERROR(INDIRECT(CONCATENATE($B105,"!F129"))),"",INDIRECT(CONCATENATE($B105,"!F129")))</f>
        <v>98.306662891933371</v>
      </c>
      <c r="U105" s="89"/>
      <c r="V105" s="89"/>
      <c r="W105" s="90">
        <f t="shared" ref="W105:W116" ca="true" si="26">IF(ISERROR(INDIRECT(CONCATENATE($B105,"!F127"))),"",INDIRECT(CONCATENATE($B105,"!F127")))</f>
        <v>0</v>
      </c>
      <c r="X105" s="1">
        <f t="shared" ref="X105:X116" ca="true" si="27">IF(ISERROR(INDIRECT(CONCATENATE($B105,"!G122"))),"",INDIRECT(CONCATENATE($B105,"!G122")))</f>
        <v>99.594380965612359</v>
      </c>
      <c r="Y105" s="88">
        <f t="shared" ref="Y105:Y116" ca="true" si="28">IF(ISERROR(INDIRECT(CONCATENATE($B105,"!G129"))),"",INDIRECT(CONCATENATE($B105,"!G129")))</f>
        <v>99.384383097588071</v>
      </c>
      <c r="Z105" s="89"/>
      <c r="AA105" s="89"/>
      <c r="AB105" s="90">
        <f t="shared" ref="AB105:AB116" ca="true" si="29">IF(ISERROR(INDIRECT(CONCATENATE($B105,"!G2127"))),"",INDIRECT(CONCATENATE($B105,"!G127")))</f>
        <v>0</v>
      </c>
    </row>
    <row r="106" x14ac:dyDescent="0.2">
      <c r="A106" s="87"/>
      <c r="B106" s="457" t="s">
        <v>296</v>
      </c>
      <c r="C106" s="458">
        <v>2011</v>
      </c>
      <c r="D106" s="2">
        <f t="shared" ca="true" si="15"/>
        <v>99.097299250801569</v>
      </c>
      <c r="E106" s="91">
        <f t="shared" ca="true" si="16"/>
        <v>96.848176362714312</v>
      </c>
      <c r="F106" s="89"/>
      <c r="G106" s="89"/>
      <c r="H106" s="92">
        <f t="shared" ca="true" si="17"/>
        <v>6.2558578009893451E-2</v>
      </c>
      <c r="I106" s="2">
        <f t="shared" ca="true" si="18"/>
        <v>99.355769008223902</v>
      </c>
      <c r="J106" s="91">
        <f t="shared" ca="true" si="19"/>
        <v>97.595193866363843</v>
      </c>
      <c r="K106" s="89"/>
      <c r="L106" s="89"/>
      <c r="M106" s="92">
        <f t="shared" ca="true" si="20"/>
        <v>1.6424942363015442E-2</v>
      </c>
      <c r="N106" s="2">
        <f t="shared" ca="true" si="21"/>
        <v>99.20430174490366</v>
      </c>
      <c r="O106" s="91">
        <f t="shared" ca="true" si="22"/>
        <v>97.580427466612392</v>
      </c>
      <c r="P106" s="89"/>
      <c r="Q106" s="89"/>
      <c r="R106" s="92">
        <f t="shared" ca="true" si="23"/>
        <v>3.618393661029691E-2</v>
      </c>
      <c r="S106" s="2">
        <f t="shared" ca="true" si="24"/>
        <v>99.425350069162761</v>
      </c>
      <c r="T106" s="91">
        <f t="shared" ca="true" si="25"/>
        <v>98.29976851371039</v>
      </c>
      <c r="U106" s="89"/>
      <c r="V106" s="89"/>
      <c r="W106" s="92">
        <f t="shared" ca="true" si="26"/>
        <v>9.605785806133367E-3</v>
      </c>
      <c r="X106" s="2">
        <f t="shared" ca="true" si="27"/>
        <v>99.729017925734084</v>
      </c>
      <c r="Y106" s="91">
        <f t="shared" ca="true" si="28"/>
        <v>99.272197985871912</v>
      </c>
      <c r="Z106" s="89"/>
      <c r="AA106" s="89"/>
      <c r="AB106" s="92">
        <f t="shared" ca="true" si="29"/>
        <v>0</v>
      </c>
    </row>
    <row r="107" x14ac:dyDescent="0.2">
      <c r="A107" s="87"/>
      <c r="B107" s="457" t="s">
        <v>330</v>
      </c>
      <c r="C107" s="458">
        <v>2015</v>
      </c>
      <c r="D107" s="2">
        <f t="shared" ca="true" si="15"/>
        <v>99.85880959538801</v>
      </c>
      <c r="E107" s="91">
        <f t="shared" ca="true" si="16"/>
        <v>96.267056240047481</v>
      </c>
      <c r="F107" s="89"/>
      <c r="G107" s="89"/>
      <c r="H107" s="92">
        <f t="shared" ca="true" si="17"/>
        <v>8.0460955353585856E-2</v>
      </c>
      <c r="I107" s="2">
        <f t="shared" ca="true" si="18"/>
        <v>99.836726352477342</v>
      </c>
      <c r="J107" s="91">
        <f t="shared" ca="true" si="19"/>
        <v>97.608540200784873</v>
      </c>
      <c r="K107" s="89"/>
      <c r="L107" s="89"/>
      <c r="M107" s="92">
        <f t="shared" ca="true" si="20"/>
        <v>2.3189889084829385E-2</v>
      </c>
      <c r="N107" s="2">
        <f t="shared" ca="true" si="21"/>
        <v>99.948059779238477</v>
      </c>
      <c r="O107" s="91">
        <f t="shared" ca="true" si="22"/>
        <v>98.574191995326146</v>
      </c>
      <c r="P107" s="89"/>
      <c r="Q107" s="89"/>
      <c r="R107" s="92">
        <f t="shared" ca="true" si="23"/>
        <v>0</v>
      </c>
      <c r="S107" s="2">
        <f t="shared" ca="true" si="24"/>
        <v>99.956601340727573</v>
      </c>
      <c r="T107" s="91">
        <f t="shared" ca="true" si="25"/>
        <v>98.797363813280342</v>
      </c>
      <c r="U107" s="89"/>
      <c r="V107" s="89"/>
      <c r="W107" s="92">
        <f t="shared" ca="true" si="26"/>
        <v>0</v>
      </c>
      <c r="X107" s="2">
        <f t="shared" ca="true" si="27"/>
        <v>99.903749578482433</v>
      </c>
      <c r="Y107" s="91">
        <f t="shared" ca="true" si="28"/>
        <v>98.853832704735495</v>
      </c>
      <c r="Z107" s="89"/>
      <c r="AA107" s="89"/>
      <c r="AB107" s="92">
        <f t="shared" ca="true" si="29"/>
        <v>0</v>
      </c>
      <c r="AD107" s="93"/>
    </row>
    <row r="108" x14ac:dyDescent="0.2">
      <c r="A108" s="87"/>
      <c r="B108" s="457"/>
      <c r="C108" s="458"/>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57"/>
      <c r="C109" s="45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57"/>
      <c r="C110" s="45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57"/>
      <c r="C111" s="458"/>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57"/>
      <c r="C112" s="458"/>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57"/>
      <c r="C113" s="45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57"/>
      <c r="C114" s="45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57"/>
      <c r="C115" s="45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9"/>
      <c r="C116" s="46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23" t="str">
        <f>CONCATENATE("National use of sanitation facilities, ",C99,"–",C100)</f>
        <v>National use of sanitation facilities, 2000–2020</v>
      </c>
      <c r="C118" s="1924"/>
      <c r="D118" s="1924"/>
      <c r="E118" s="1924"/>
      <c r="F118" s="1924"/>
      <c r="G118" s="1924"/>
      <c r="H118" s="1924"/>
      <c r="I118" s="1924"/>
      <c r="J118" s="1924"/>
      <c r="K118" s="1924"/>
      <c r="L118" s="1924"/>
      <c r="N118" s="98"/>
      <c r="O118" s="98"/>
      <c r="P118" s="98"/>
      <c r="Q118" s="98"/>
      <c r="R118" s="98"/>
      <c r="S118" s="1947" t="s">
        <v>11</v>
      </c>
      <c r="T118" s="1948"/>
      <c r="U118" s="1948"/>
      <c r="V118" s="1948"/>
      <c r="W118" s="1949"/>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945" t="s">
        <v>6</v>
      </c>
      <c r="B197" s="1945"/>
      <c r="C197" s="1945"/>
      <c r="D197" s="1942" t="s">
        <v>0</v>
      </c>
      <c r="E197" s="1943"/>
      <c r="F197" s="1943"/>
      <c r="G197" s="1943"/>
      <c r="H197" s="1944"/>
      <c r="I197" s="1942" t="s">
        <v>1</v>
      </c>
      <c r="J197" s="1943"/>
      <c r="K197" s="1943"/>
      <c r="L197" s="1943"/>
      <c r="M197" s="1944"/>
      <c r="N197" s="1942" t="s">
        <v>2</v>
      </c>
      <c r="O197" s="1943"/>
      <c r="P197" s="1943"/>
      <c r="Q197" s="1943"/>
      <c r="R197" s="1944"/>
      <c r="S197" s="1942" t="s">
        <v>3</v>
      </c>
      <c r="T197" s="1943"/>
      <c r="U197" s="1943"/>
      <c r="V197" s="1943"/>
      <c r="W197" s="1944"/>
      <c r="X197" s="1942" t="s">
        <v>4</v>
      </c>
      <c r="Y197" s="1943"/>
      <c r="Z197" s="1943"/>
      <c r="AA197" s="1943"/>
      <c r="AB197" s="1944"/>
    </row>
    <row r="198" s="44" customFormat="true" ht="22.5" customHeight="true" x14ac:dyDescent="0.2">
      <c r="A198" s="1958"/>
      <c r="B198" s="1958"/>
      <c r="C198" s="1958"/>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950" t="s">
        <v>10</v>
      </c>
      <c r="B199" s="1951"/>
      <c r="C199" s="209">
        <v>2000</v>
      </c>
      <c r="D199" s="56">
        <f ca="true">IF((D201+H201)&gt;100,D201*100/(D201+H201),D201)</f>
        <v>99.457980002872574</v>
      </c>
      <c r="E199" s="105">
        <f ca="true">D199*AVERAGEIF(E205:E216,"&gt;0")/100</f>
        <v>92.145314689967165</v>
      </c>
      <c r="F199" s="58">
        <f ca="true">D199*(100-AVERAGEIF(E205:E216,"&gt;0"))/100</f>
        <v>7.3126653129054127</v>
      </c>
      <c r="G199" s="59">
        <f ca="true">100-(E199+F199+H199)</f>
        <v>0.53797409700935361</v>
      </c>
      <c r="H199" s="60">
        <f ca="true">IF((D201+H201)&gt;100,H201*100/(D201+H201),H201)</f>
        <v>4.0459001180693788E-3</v>
      </c>
      <c r="I199" s="56">
        <f ca="true">IF((I201+M201)&gt;100,I201*100/(I201+M201),I201)</f>
        <v>99.354744747863762</v>
      </c>
      <c r="J199" s="105">
        <f ca="true">I199*AVERAGEIF(J205:J216,"&gt;0")/100</f>
        <v>95.813794884579963</v>
      </c>
      <c r="K199" s="61">
        <f ca="true">I199*(100-AVERAGEIF(J205:J216,"&gt;0"))/100</f>
        <v>3.540949863283803</v>
      </c>
      <c r="L199" s="62">
        <f ca="true">100-(J199+K199+M199)</f>
        <v>0.6452552521362378</v>
      </c>
      <c r="M199" s="63">
        <f ca="true">IF((I201+M201)&gt;100,M201*100/(I201+M201),M201)</f>
        <v>0</v>
      </c>
      <c r="N199" s="56">
        <f ca="true">IF((N201+R201)&gt;100,N201*100/(N201+R201),N201)</f>
        <v>99.053399828277421</v>
      </c>
      <c r="O199" s="105">
        <f ca="true">N199*AVERAGEIF(O205:O216,"&gt;0")/100</f>
        <v>97.296430866598087</v>
      </c>
      <c r="P199" s="61">
        <f ca="true">N199*(100-AVERAGEIF(O205:O216,"&gt;0"))/100</f>
        <v>1.7569689616793323</v>
      </c>
      <c r="Q199" s="62">
        <f ca="true">100-(O199+P199+R199)</f>
        <v>0.94660017172257938</v>
      </c>
      <c r="R199" s="63">
        <f ca="true">IF((N201+R201)&gt;100,R201*100/(N201+R201),R201)</f>
        <v>0</v>
      </c>
      <c r="S199" s="56">
        <f ca="true">IF((S201+W201)&gt;100,S201*100/(S201+W201),S201)</f>
        <v>99.240633094986578</v>
      </c>
      <c r="T199" s="105">
        <f ca="true">S199*AVERAGEIF(T205:T216,"&gt;0")/100</f>
        <v>98.089375347347953</v>
      </c>
      <c r="U199" s="61">
        <f ca="true">S199*(100-AVERAGEIF(T205:T216,"&gt;0"))/100</f>
        <v>1.1512577476386114</v>
      </c>
      <c r="V199" s="62">
        <f ca="true">100-(T199+U199+W199)</f>
        <v>0.75936690501343662</v>
      </c>
      <c r="W199" s="63">
        <f ca="true">IF((S201+W201)&gt;100,W201*100/(S201+W201),W201)</f>
        <v>0</v>
      </c>
      <c r="X199" s="56">
        <f ca="true">IF((X201+AB201)&gt;100,X201*100/(X201+AB201),X201)</f>
        <v>100</v>
      </c>
      <c r="Y199" s="105">
        <f ca="true">X199*AVERAGEIF(Y205:Y216,"&gt;0")/100</f>
        <v>99.532885602335725</v>
      </c>
      <c r="Z199" s="61">
        <f ca="true">X199*(100-AVERAGEIF(Y205:Y216,"&gt;0"))/100</f>
        <v>0.46711439766427532</v>
      </c>
      <c r="AA199" s="62">
        <f ca="true">100-(Y199+Z199+AB199)</f>
        <v>0</v>
      </c>
      <c r="AB199" s="63">
        <f ca="true">IF((X201+AB201)&gt;100,AB201*100/(X201+AB201),AB201)</f>
        <v>0</v>
      </c>
    </row>
    <row r="200" s="64" customFormat="true" ht="15" customHeight="true" x14ac:dyDescent="0.2">
      <c r="A200" s="1952"/>
      <c r="B200" s="1953"/>
      <c r="C200" s="210">
        <v>2020</v>
      </c>
      <c r="D200" s="65">
        <f ca="true">IF((D202+H202)&gt;100,D202*100/(D202+H202),D202)</f>
        <v>99.902381261720024</v>
      </c>
      <c r="E200" s="106">
        <f ca="true">D200*AVERAGEIF(E205:E216,"&gt;0")/100</f>
        <v>92.55704126880913</v>
      </c>
      <c r="F200" s="67">
        <f ca="true">D200*(100-AVERAGEIF(E205:E216,"&gt;0"))/100</f>
        <v>7.3453399929108913</v>
      </c>
      <c r="G200" s="68">
        <f ca="true">100-(E200+F200+H200)</f>
        <v>9.2025876352053615E-2</v>
      </c>
      <c r="H200" s="69">
        <f ca="true">IF((D202+H202)&gt;100,H202*100/(D202+H202),H202)</f>
        <v>5.5928619279194403E-3</v>
      </c>
      <c r="I200" s="65">
        <f ca="true">IF((I202+M202)&gt;100,I202*100/(I202+M202),I202)</f>
        <v>100</v>
      </c>
      <c r="J200" s="106">
        <f ca="true">I200*AVERAGEIF(J205:J216,"&gt;0")/100</f>
        <v>96.436053585291972</v>
      </c>
      <c r="K200" s="67">
        <f ca="true">I200*(100-AVERAGEIF(J205:J216,"&gt;0"))/100</f>
        <v>3.5639464147080275</v>
      </c>
      <c r="L200" s="68">
        <f ca="true">100-(J200+K200+M200)</f>
        <v>0</v>
      </c>
      <c r="M200" s="69">
        <f ca="true">IF((I202+M202)&gt;100,M202*100/(I202+M202),M202)</f>
        <v>0</v>
      </c>
      <c r="N200" s="65">
        <f ca="true">IF((N202+R202)&gt;100,N202*100/(N202+R202),N202)</f>
        <v>100</v>
      </c>
      <c r="O200" s="106">
        <f ca="true">N200*AVERAGEIF(O205:O216,"&gt;0")/100</f>
        <v>98.226240629069494</v>
      </c>
      <c r="P200" s="67">
        <f ca="true">N200*(100-AVERAGEIF(O205:O216,"&gt;0"))/100</f>
        <v>1.773759370930506</v>
      </c>
      <c r="Q200" s="68">
        <f ca="true">100-(O200+P200+R200)</f>
        <v>0</v>
      </c>
      <c r="R200" s="69">
        <f ca="true">IF((N202+R202)&gt;100,R202*100/(N202+R202),R202)</f>
        <v>0</v>
      </c>
      <c r="S200" s="65">
        <f ca="true">IF((S202+W202)&gt;100,S202*100/(S202+W202),S202)</f>
        <v>100</v>
      </c>
      <c r="T200" s="106">
        <f ca="true">S200*AVERAGEIF(T205:T216,"&gt;0")/100</f>
        <v>98.839933088156826</v>
      </c>
      <c r="U200" s="67">
        <f ca="true">S200*(100-AVERAGEIF(T205:T216,"&gt;0"))/100</f>
        <v>1.1600669118431597</v>
      </c>
      <c r="V200" s="68">
        <f ca="true">100-(T200+U200+W200)</f>
        <v>0</v>
      </c>
      <c r="W200" s="69">
        <f ca="true">IF((S202+W202)&gt;100,W202*100/(S202+W202),W202)</f>
        <v>0</v>
      </c>
      <c r="X200" s="65">
        <f ca="true">IF((X202+AB202)&gt;100,X202*100/(X202+AB202),X202)</f>
        <v>99.797160895453032</v>
      </c>
      <c r="Y200" s="106">
        <f ca="true">X200*AVERAGEIF(Y205:Y216,"&gt;0")/100</f>
        <v>99.330993988450189</v>
      </c>
      <c r="Z200" s="67">
        <f ca="true">X200*(100-AVERAGEIF(Y205:Y216,"&gt;0"))/100</f>
        <v>0.46616690700284313</v>
      </c>
      <c r="AA200" s="68">
        <f ca="true">100-(Y200+Z200+AB200)</f>
        <v>0.20283910454696752</v>
      </c>
      <c r="AB200" s="69">
        <f ca="true">IF((X202+AB202)&gt;100,AB202*100/(X202+AB202),AB202)</f>
        <v>0</v>
      </c>
    </row>
    <row r="201" hidden="true" x14ac:dyDescent="0.2">
      <c r="A201" s="1954" t="s">
        <v>12</v>
      </c>
      <c r="B201" s="1955"/>
      <c r="C201" s="70">
        <f>MinRegYear(C199,C205:C216)</f>
        <v>2004</v>
      </c>
      <c r="D201" s="71">
        <f ca="true">IF(MAX(C205:C216)-MIN(C205:C216)&lt;5,AVERAGEIF(C205:C216,"&gt;0",D205:D216),
IF(FORECAST($C201,D$205:D$216,$C$205:$C$216)&lt;0,0,
IF(FORECAST($C201,D$205:D$216,$C$205:$C$216)&gt;100,100,
FORECAST($C201,D$205:D$216,$C$205:$C$216))))</f>
        <v>99.457980002872574</v>
      </c>
      <c r="E201" s="72"/>
      <c r="F201" s="73"/>
      <c r="G201" s="73"/>
      <c r="H201" s="74">
        <f ca="true">IF(MAX(C205:C216)-MIN(C205:C216)&lt;5,AVERAGEIF(C205:C216,"&gt;0",H205:H216),
IF(FORECAST($C201,H$205:H$216,$C$205:$C$216)&lt;0,0,
IF(FORECAST($C201,H$205:H$216,$C$205:$C$216)&gt;100,100,
FORECAST($C201,H$205:H$216,$C$205:$C$216))))</f>
        <v>4.0459001180693788E-3</v>
      </c>
      <c r="I201" s="71">
        <f ca="true">IF(MAX(C205:C216)-MIN(C205:C216)&lt;5,AVERAGEIF(C205:C216,"&gt;0",I205:I216),
IF(FORECAST($C201,I$205:I$216,$C$205:$C$216)&lt;0,0,
IF(FORECAST($C201,I$205:I$216,$C$205:$C$216)&gt;100,100,
FORECAST($C201,I$205:I$216,$C$205:$C$216))))</f>
        <v>99.354744747863762</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99.053399828277421</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99.240633094986578</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956"/>
      <c r="B202" s="1957"/>
      <c r="C202" s="49">
        <f>MaxRegYear(C200,C205:C216)</f>
        <v>2017</v>
      </c>
      <c r="D202" s="75">
        <f ca="true">IF(MAX(C205:C216)-MIN(C205:C216)&lt;5,AVERAGEIF(C205:C216,"&gt;0",D205:D216),
IF(FORECAST($C202,D$205:D$216,$C$205:$C$216)&lt;0,0,
IF(FORECAST($C202,D$205:D$216,$C$205:$C$216)&gt;100,100,
FORECAST($C202,D$205:D$216,$C$205:$C$216))))</f>
        <v>99.902381261720024</v>
      </c>
      <c r="E202" s="76"/>
      <c r="F202" s="77"/>
      <c r="G202" s="77"/>
      <c r="H202" s="78">
        <f ca="true">IF(MAX(C205:C216)-MIN(C205:C216)&lt;5,AVERAGEIF(C205:C216,"&gt;0",H205:H216),
IF(FORECAST($C202,H$205:H$216,$C$205:$C$216)&lt;0,0,
IF(FORECAST($C202,H$205:H$216,$C$205:$C$216)&gt;100,100,
FORECAST($C202,H$205:H$216,$C$205:$C$216))))</f>
        <v>5.5928619279194403E-3</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99.797160895453032</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55" t="s">
        <v>35</v>
      </c>
      <c r="C205" s="456">
        <v>2006</v>
      </c>
      <c r="D205" s="1">
        <f t="shared" ref="D205:D216" ca="true" si="30">IF(ISERROR(INDIRECT(CONCATENATE($B205,"!H122"))),"",INDIRECT(CONCATENATE($B205,"!H122")))</f>
        <v>99.516391834434771</v>
      </c>
      <c r="E205" s="91">
        <f t="shared" ref="E205:E216" ca="true" si="31">IF(ISERROR(INDIRECT(CONCATENATE($B205,"!H129"))),"",INDIRECT(CONCATENATE($B205,"!H129")))</f>
        <v>93.93303230714622</v>
      </c>
      <c r="F205" s="89"/>
      <c r="G205" s="89"/>
      <c r="H205" s="90">
        <f t="shared" ref="H205:H216" ca="true" si="32">IF(ISERROR(INDIRECT(CONCATENATE($B205,"!H127"))),"",INDIRECT(CONCATENATE($B205,"!H127")))</f>
        <v>0</v>
      </c>
      <c r="I205" s="1">
        <f t="shared" ref="I205:I216" ca="true" si="33">IF(ISERROR(INDIRECT(CONCATENATE($B205,"!I122"))),"",INDIRECT(CONCATENATE($B205,"!I122")))</f>
        <v>99.456564355800154</v>
      </c>
      <c r="J205" s="91">
        <f t="shared" ref="J205:J216" ca="true" si="34">IF(ISERROR(INDIRECT(CONCATENATE($B205,"!I129"))),"",INDIRECT(CONCATENATE($B205,"!I129")))</f>
        <v>95.582994166674723</v>
      </c>
      <c r="K205" s="89"/>
      <c r="L205" s="89"/>
      <c r="M205" s="90">
        <f t="shared" ref="M205:M216" ca="true" si="35">IF(ISERROR(INDIRECT(CONCATENATE($B205,"!I127"))),"",INDIRECT(CONCATENATE($B205,"!I127")))</f>
        <v>0</v>
      </c>
      <c r="N205" s="1">
        <f t="shared" ref="N205:N216" ca="true" si="36">IF(ISERROR(INDIRECT(CONCATENATE($B205,"!J122"))),"",INDIRECT(CONCATENATE($B205,"!J122")))</f>
        <v>99.151558575243115</v>
      </c>
      <c r="O205" s="91">
        <f t="shared" ref="O205:O216" ca="true" si="37">IF(ISERROR(INDIRECT(CONCATENATE($B205,"!J129"))),"",INDIRECT(CONCATENATE($B205,"!J129")))</f>
        <v>98.128782088172301</v>
      </c>
      <c r="P205" s="89"/>
      <c r="Q205" s="89"/>
      <c r="R205" s="90">
        <f t="shared" ref="R205:R216" ca="true" si="38">IF(ISERROR(INDIRECT(CONCATENATE($B205,"!J127"))),"",INDIRECT(CONCATENATE($B205,"!J127")))</f>
        <v>0</v>
      </c>
      <c r="S205" s="1">
        <f t="shared" ref="S205:S216" ca="true" si="39">IF(ISERROR(INDIRECT(CONCATENATE($B205,"!K122"))),"",INDIRECT(CONCATENATE($B205,"!K122")))</f>
        <v>99.364370866463275</v>
      </c>
      <c r="T205" s="91">
        <f t="shared" ref="T205:T216" ca="true" si="40">IF(ISERROR(INDIRECT(CONCATENATE($B205,"!K129"))),"",INDIRECT(CONCATENATE($B205,"!K129")))</f>
        <v>99.036031432722723</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99.71698172423558</v>
      </c>
      <c r="Z205" s="89"/>
      <c r="AA205" s="89"/>
      <c r="AB205" s="90">
        <f t="shared" ref="AB205:AB216" ca="true" si="44">IF(ISERROR(INDIRECT(CONCATENATE($B205,"!L2127"))),"",INDIRECT(CONCATENATE($B205,"!L127")))</f>
        <v>0</v>
      </c>
    </row>
    <row r="206" x14ac:dyDescent="0.2">
      <c r="A206" s="87"/>
      <c r="B206" s="457" t="s">
        <v>296</v>
      </c>
      <c r="C206" s="458">
        <v>2011</v>
      </c>
      <c r="D206" s="2">
        <f t="shared" ca="true" si="30"/>
        <v>99.71967757237654</v>
      </c>
      <c r="E206" s="91">
        <f t="shared" ca="true" si="31"/>
        <v>92.534996828604648</v>
      </c>
      <c r="F206" s="89"/>
      <c r="G206" s="89"/>
      <c r="H206" s="92">
        <f t="shared" ca="true" si="32"/>
        <v>1.4517641600131349E-2</v>
      </c>
      <c r="I206" s="2">
        <f t="shared" ca="true" si="33"/>
        <v>99.81425576145962</v>
      </c>
      <c r="J206" s="91">
        <f t="shared" ca="true" si="34"/>
        <v>95.847187238173575</v>
      </c>
      <c r="K206" s="89"/>
      <c r="L206" s="89"/>
      <c r="M206" s="92">
        <f t="shared" ca="true" si="35"/>
        <v>0</v>
      </c>
      <c r="N206" s="2">
        <f t="shared" ca="true" si="36"/>
        <v>99.849050686700139</v>
      </c>
      <c r="O206" s="91">
        <f t="shared" ca="true" si="37"/>
        <v>98.401009607296601</v>
      </c>
      <c r="P206" s="89"/>
      <c r="Q206" s="89"/>
      <c r="R206" s="92">
        <f t="shared" ca="true" si="38"/>
        <v>0</v>
      </c>
      <c r="S206" s="2">
        <f t="shared" ca="true" si="39"/>
        <v>99.780339455361201</v>
      </c>
      <c r="T206" s="91">
        <f t="shared" ca="true" si="40"/>
        <v>99.328075972444765</v>
      </c>
      <c r="U206" s="89"/>
      <c r="V206" s="89"/>
      <c r="W206" s="92">
        <f t="shared" ca="true" si="41"/>
        <v>0</v>
      </c>
      <c r="X206" s="2">
        <f t="shared" ca="true" si="42"/>
        <v>99.946917752704053</v>
      </c>
      <c r="Y206" s="91">
        <f t="shared" ca="true" si="43"/>
        <v>99.191393571283243</v>
      </c>
      <c r="Z206" s="89"/>
      <c r="AA206" s="89"/>
      <c r="AB206" s="92">
        <f t="shared" ca="true" si="44"/>
        <v>0</v>
      </c>
    </row>
    <row r="207" x14ac:dyDescent="0.2">
      <c r="A207" s="87"/>
      <c r="B207" s="457" t="s">
        <v>330</v>
      </c>
      <c r="C207" s="458">
        <v>2015</v>
      </c>
      <c r="D207" s="2">
        <f t="shared" ca="true" si="30"/>
        <v>99.821564846187115</v>
      </c>
      <c r="E207" s="91">
        <f t="shared" ca="true" si="31"/>
        <v>91.474418581282379</v>
      </c>
      <c r="F207" s="89"/>
      <c r="G207" s="89"/>
      <c r="H207" s="92">
        <f t="shared" ca="true" si="32"/>
        <v>0</v>
      </c>
      <c r="I207" s="2">
        <f t="shared" ca="true" si="33"/>
        <v>99.990988267988442</v>
      </c>
      <c r="J207" s="91">
        <f t="shared" ca="true" si="34"/>
        <v>97.877979351027605</v>
      </c>
      <c r="K207" s="89"/>
      <c r="L207" s="89"/>
      <c r="M207" s="92">
        <f t="shared" ca="true" si="35"/>
        <v>0</v>
      </c>
      <c r="N207" s="2">
        <f t="shared" ca="true" si="36"/>
        <v>99.927430290881219</v>
      </c>
      <c r="O207" s="91">
        <f t="shared" ca="true" si="37"/>
        <v>98.148930191739581</v>
      </c>
      <c r="P207" s="89"/>
      <c r="Q207" s="89"/>
      <c r="R207" s="92">
        <f t="shared" ca="true" si="38"/>
        <v>0</v>
      </c>
      <c r="S207" s="2">
        <f t="shared" ca="true" si="39"/>
        <v>100</v>
      </c>
      <c r="T207" s="91">
        <f t="shared" ca="true" si="40"/>
        <v>98.155691859303033</v>
      </c>
      <c r="U207" s="89"/>
      <c r="V207" s="89"/>
      <c r="W207" s="92">
        <f t="shared" ca="true" si="41"/>
        <v>0</v>
      </c>
      <c r="X207" s="2">
        <f t="shared" ca="true" si="42"/>
        <v>99.819093454212847</v>
      </c>
      <c r="Y207" s="91">
        <f t="shared" ca="true" si="43"/>
        <v>99.690281511488323</v>
      </c>
      <c r="Z207" s="89"/>
      <c r="AA207" s="89"/>
      <c r="AB207" s="92">
        <f t="shared" ca="true" si="44"/>
        <v>0</v>
      </c>
      <c r="AD207" s="93"/>
    </row>
    <row r="208" x14ac:dyDescent="0.2">
      <c r="A208" s="87"/>
      <c r="B208" s="457"/>
      <c r="C208" s="458"/>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57"/>
      <c r="C209" s="458"/>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57"/>
      <c r="C210" s="458"/>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57"/>
      <c r="C211" s="458"/>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57"/>
      <c r="C212" s="458"/>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57"/>
      <c r="C213" s="458"/>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57"/>
      <c r="C214" s="458"/>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57"/>
      <c r="C215" s="458"/>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59"/>
      <c r="C216" s="460"/>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923" t="str">
        <f>CONCATENATE("Urban use of sanitation facilities, ",C199,"–",C200)</f>
        <v>Urban use of sanitation facilities, 2000–2020</v>
      </c>
      <c r="C218" s="1924"/>
      <c r="D218" s="1924"/>
      <c r="E218" s="1924"/>
      <c r="F218" s="1924"/>
      <c r="G218" s="1924"/>
      <c r="H218" s="1924"/>
      <c r="I218" s="1924"/>
      <c r="J218" s="1924"/>
      <c r="K218" s="1924"/>
      <c r="L218" s="1924"/>
      <c r="N218" s="98"/>
      <c r="O218" s="98"/>
      <c r="P218" s="98"/>
      <c r="Q218" s="98"/>
      <c r="R218" s="98"/>
      <c r="S218" s="1947" t="s">
        <v>11</v>
      </c>
      <c r="T218" s="1948"/>
      <c r="U218" s="1948"/>
      <c r="V218" s="1948"/>
      <c r="W218" s="1949"/>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945" t="s">
        <v>7</v>
      </c>
      <c r="B297" s="1945"/>
      <c r="C297" s="1945"/>
      <c r="D297" s="1942" t="s">
        <v>0</v>
      </c>
      <c r="E297" s="1943"/>
      <c r="F297" s="1943"/>
      <c r="G297" s="1943"/>
      <c r="H297" s="1944"/>
      <c r="I297" s="1942" t="s">
        <v>1</v>
      </c>
      <c r="J297" s="1943"/>
      <c r="K297" s="1943"/>
      <c r="L297" s="1943"/>
      <c r="M297" s="1944"/>
      <c r="N297" s="1942" t="s">
        <v>2</v>
      </c>
      <c r="O297" s="1943"/>
      <c r="P297" s="1943"/>
      <c r="Q297" s="1943"/>
      <c r="R297" s="1944"/>
      <c r="S297" s="1942" t="s">
        <v>3</v>
      </c>
      <c r="T297" s="1943"/>
      <c r="U297" s="1943"/>
      <c r="V297" s="1943"/>
      <c r="W297" s="1944"/>
      <c r="X297" s="1942" t="s">
        <v>4</v>
      </c>
      <c r="Y297" s="1943"/>
      <c r="Z297" s="1943"/>
      <c r="AA297" s="1943"/>
      <c r="AB297" s="1944"/>
    </row>
    <row r="298" s="44" customFormat="true" ht="22.5" customHeight="true" x14ac:dyDescent="0.2">
      <c r="A298" s="1946"/>
      <c r="B298" s="1946"/>
      <c r="C298" s="1946"/>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950" t="s">
        <v>10</v>
      </c>
      <c r="B299" s="1951"/>
      <c r="C299" s="209">
        <v>2000</v>
      </c>
      <c r="D299" s="56">
        <f ca="true">IF((D301+H301)&gt;100,D301*100/(D301+H301),D301)</f>
        <v>98.627090056511236</v>
      </c>
      <c r="E299" s="105">
        <f ca="true">D299*AVERAGEIF(E305:E316,"&gt;0")/100</f>
        <v>96.937280329345583</v>
      </c>
      <c r="F299" s="58">
        <f ca="true">D299*(100-AVERAGEIF(E305:E316,"&gt;0"))/100</f>
        <v>1.6898097271656627</v>
      </c>
      <c r="G299" s="59">
        <f ca="true">100-(E299+F299+H299)</f>
        <v>1.2030288873210111</v>
      </c>
      <c r="H299" s="60">
        <f ca="true">IF((D301+H301)&gt;100,H301*100/(D301+H301),H301)</f>
        <v>0.16988105616773375</v>
      </c>
      <c r="I299" s="56">
        <f ca="true">IF((I301+M301)&gt;100,I301*100/(I301+M301),I301)</f>
        <v>97.933345182688356</v>
      </c>
      <c r="J299" s="105">
        <f ca="true">I299*AVERAGEIF(J305:J316,"&gt;0")/100</f>
        <v>96.802617965422598</v>
      </c>
      <c r="K299" s="61">
        <f ca="true">I299*(100-AVERAGEIF(J305:J316,"&gt;0"))/100</f>
        <v>1.1307272172657594</v>
      </c>
      <c r="L299" s="62">
        <f ca="true">100-(J299+K299+M299)</f>
        <v>2.0362082407829689</v>
      </c>
      <c r="M299" s="63">
        <f ca="true">IF((I301+M301)&gt;100,M301*100/(I301+M301),M301)</f>
        <v>3.0446576528676106E-2</v>
      </c>
      <c r="N299" s="56">
        <f ca="true">IF((N301+R301)&gt;100,N301*100/(N301+R301),N301)</f>
        <v>98.418665321889875</v>
      </c>
      <c r="O299" s="105">
        <f ca="true">N299*AVERAGEIF(O305:O316,"&gt;0")/100</f>
        <v>97.138066369770385</v>
      </c>
      <c r="P299" s="61">
        <f ca="true">N299*(100-AVERAGEIF(O305:O316,"&gt;0"))/100</f>
        <v>1.280598952119498</v>
      </c>
      <c r="Q299" s="62">
        <f ca="true">100-(O299+P299+R299)</f>
        <v>1.5813346781101103</v>
      </c>
      <c r="R299" s="63">
        <f ca="true">IF((N301+R301)&gt;100,R301*100/(N301+R301),R301)</f>
        <v>0</v>
      </c>
      <c r="S299" s="56">
        <f ca="true">IF((S301+W301)&gt;100,S301*100/(S301+W301),S301)</f>
        <v>98.62381048789932</v>
      </c>
      <c r="T299" s="105">
        <f ca="true">S299*AVERAGEIF(T305:T316,"&gt;0")/100</f>
        <v>98.081693513173974</v>
      </c>
      <c r="U299" s="61">
        <f ca="true">S299*(100-AVERAGEIF(T305:T316,"&gt;0"))/100</f>
        <v>0.54211697472533826</v>
      </c>
      <c r="V299" s="62">
        <f ca="true">100-(T299+U299+W299)</f>
        <v>1.3591161290066935</v>
      </c>
      <c r="W299" s="63">
        <f ca="true">IF((S301+W301)&gt;100,W301*100/(S301+W301),W301)</f>
        <v>1.7073383094003747E-2</v>
      </c>
      <c r="X299" s="56">
        <f ca="true">IF((X301+AB301)&gt;100,X301*100/(X301+AB301),X301)</f>
        <v>99.059832744176944</v>
      </c>
      <c r="Y299" s="105">
        <f ca="true">X299*AVERAGEIF(Y305:Y316,"&gt;0")/100</f>
        <v>98.615843903205672</v>
      </c>
      <c r="Z299" s="61">
        <f ca="true">X299*(100-AVERAGEIF(Y305:Y316,"&gt;0"))/100</f>
        <v>0.44398884097126934</v>
      </c>
      <c r="AA299" s="62">
        <f ca="true">100-(Y299+Z299+AB299)</f>
        <v>0.86216626947035024</v>
      </c>
      <c r="AB299" s="63">
        <f ca="true">IF((X301+AB301)&gt;100,AB301*100/(X301+AB301),AB301)</f>
        <v>7.8000986352707358E-2</v>
      </c>
    </row>
    <row r="300" s="64" customFormat="true" ht="15" customHeight="true" x14ac:dyDescent="0.2">
      <c r="A300" s="1952"/>
      <c r="B300" s="1953"/>
      <c r="C300" s="210">
        <v>2020</v>
      </c>
      <c r="D300" s="65">
        <f ca="true">IF((D302+H302)&gt;100,D302*100/(D302+H302),D302)</f>
        <v>99.898317052796443</v>
      </c>
      <c r="E300" s="106">
        <f ca="true">D300*AVERAGEIF(E305:E316,"&gt;0")/100</f>
        <v>98.186726983713285</v>
      </c>
      <c r="F300" s="67">
        <f ca="true">D300*(100-AVERAGEIF(E305:E316,"&gt;0"))/100</f>
        <v>1.7115900690831571</v>
      </c>
      <c r="G300" s="68">
        <f ca="true">100-(E300+F300+H300)</f>
        <v>0</v>
      </c>
      <c r="H300" s="69">
        <f ca="true">IF((D302+H302)&gt;100,H302*100/(D302+H302),H302)</f>
        <v>0.10168294720354806</v>
      </c>
      <c r="I300" s="65">
        <f ca="true">IF((I302+M302)&gt;100,I302*100/(I302+M302),I302)</f>
        <v>99.910091225500537</v>
      </c>
      <c r="J300" s="106">
        <f ca="true">I300*AVERAGEIF(J305:J316,"&gt;0")/100</f>
        <v>98.756540724213792</v>
      </c>
      <c r="K300" s="67">
        <f ca="true">I300*(100-AVERAGEIF(J305:J316,"&gt;0"))/100</f>
        <v>1.1535505012867491</v>
      </c>
      <c r="L300" s="68">
        <f ca="true">100-(J300+K300+M300)</f>
        <v>4.7820859886286371E-2</v>
      </c>
      <c r="M300" s="69">
        <f ca="true">IF((I302+M302)&gt;100,M302*100/(I302+M302),M302)</f>
        <v>4.2087914613170074E-2</v>
      </c>
      <c r="N300" s="65">
        <f ca="true">IF((N302+R302)&gt;100,N302*100/(N302+R302),N302)</f>
        <v>99.936442191098777</v>
      </c>
      <c r="O300" s="106">
        <f ca="true">N300*AVERAGEIF(O305:O316,"&gt;0")/100</f>
        <v>98.636094307596153</v>
      </c>
      <c r="P300" s="67">
        <f ca="true">N300*(100-AVERAGEIF(O305:O316,"&gt;0"))/100</f>
        <v>1.3003478835026165</v>
      </c>
      <c r="Q300" s="68">
        <f ca="true">100-(O300+P300+R300)</f>
        <v>0</v>
      </c>
      <c r="R300" s="69">
        <f ca="true">IF((N302+R302)&gt;100,R302*100/(N302+R302),R302)</f>
        <v>6.3557808901215374E-2</v>
      </c>
      <c r="S300" s="65">
        <f ca="true">IF((S302+W302)&gt;100,S302*100/(S302+W302),S302)</f>
        <v>99.739696267282326</v>
      </c>
      <c r="T300" s="106">
        <f ca="true">S300*AVERAGEIF(T305:T316,"&gt;0")/100</f>
        <v>99.19144547335182</v>
      </c>
      <c r="U300" s="67">
        <f ca="true">S300*(100-AVERAGEIF(T305:T316,"&gt;0"))/100</f>
        <v>0.54825079393051257</v>
      </c>
      <c r="V300" s="68">
        <f ca="true">100-(T300+U300+W300)</f>
        <v>0.23670229138184595</v>
      </c>
      <c r="W300" s="69">
        <f ca="true">IF((S302+W302)&gt;100,W302*100/(S302+W302),W302)</f>
        <v>2.3601441335828754E-2</v>
      </c>
      <c r="X300" s="65">
        <f ca="true">IF((X302+AB302)&gt;100,X302*100/(X302+AB302),X302)</f>
        <v>99.434243370016844</v>
      </c>
      <c r="Y300" s="106">
        <f ca="true">X300*AVERAGEIF(Y305:Y316,"&gt;0")/100</f>
        <v>98.988576410526605</v>
      </c>
      <c r="Z300" s="67">
        <f ca="true">X300*(100-AVERAGEIF(Y305:Y316,"&gt;0"))/100</f>
        <v>0.44566695949023843</v>
      </c>
      <c r="AA300" s="68">
        <f ca="true">100-(Y300+Z300+AB300)</f>
        <v>0.56575662998315579</v>
      </c>
      <c r="AB300" s="69">
        <f ca="true">IF((X302+AB302)&gt;100,AB302*100/(X302+AB302),AB302)</f>
        <v>0</v>
      </c>
    </row>
    <row r="301" hidden="true" x14ac:dyDescent="0.2">
      <c r="A301" s="1954" t="s">
        <v>12</v>
      </c>
      <c r="B301" s="1955"/>
      <c r="C301" s="70">
        <f>MinRegYear(C299,C305:C316)</f>
        <v>2004</v>
      </c>
      <c r="D301" s="71">
        <f ca="true">IF(MAX(C305:C316)-MIN(C305:C316)&lt;5,AVERAGEIF(C305:C316,"&gt;0",D305:D316),
IF(FORECAST($C301,D$305:D$316,$C$305:$C$316)&lt;0,0,
IF(FORECAST($C301,D$305:D$316,$C$305:$C$316)&gt;100,100,
FORECAST($C301,D$305:D$316,$C$305:$C$316))))</f>
        <v>98.627090056511236</v>
      </c>
      <c r="E301" s="72"/>
      <c r="F301" s="73"/>
      <c r="G301" s="73"/>
      <c r="H301" s="74">
        <f ca="true">IF(MAX(C305:C316)-MIN(C305:C316)&lt;5,AVERAGEIF(C305:C316,"&gt;0",H305:H316),
IF(FORECAST($C301,H$305:H$316,$C$305:$C$316)&lt;0,0,
IF(FORECAST($C301,H$305:H$316,$C$305:$C$316)&gt;100,100,
FORECAST($C301,H$305:H$316,$C$305:$C$316))))</f>
        <v>0.16988105616773375</v>
      </c>
      <c r="I301" s="71">
        <f ca="true">IF(MAX(C305:C316)-MIN(C305:C316)&lt;5,AVERAGEIF(C305:C316,"&gt;0",I305:I316),
IF(FORECAST($C301,I$305:I$316,$C$305:$C$316)&lt;0,0,
IF(FORECAST($C301,I$305:I$316,$C$305:$C$316)&gt;100,100,
FORECAST($C301,I$305:I$316,$C$305:$C$316))))</f>
        <v>97.933345182688356</v>
      </c>
      <c r="J301" s="72"/>
      <c r="K301" s="73"/>
      <c r="L301" s="73"/>
      <c r="M301" s="74">
        <f ca="true">IF(MAX(C305:C316)-MIN(C305:C316)&lt;5,AVERAGEIF(C305:C316,"&gt;0",M305:M316),
IF(FORECAST($C301,M$305:M$316,$C$305:$C$316)&lt;0,0,
IF(FORECAST($C301,M$305:M$316,$C$305:$C$316)&gt;100,100,
FORECAST($C301,M$305:M$316,$C$305:$C$316))))</f>
        <v>3.0446576528676106E-2</v>
      </c>
      <c r="N301" s="71">
        <f ca="true">IF(MAX(C305:C316)-MIN(C305:C316)&lt;5,AVERAGEIF(C305:C316,"&gt;0",N305:N316),
IF(FORECAST($C301,N$305:N$316,$C$305:$C$316)&lt;0,0,
IF(FORECAST($C301,N$305:N$316,$C$305:$C$316)&gt;100,100,
FORECAST($C301,N$305:N$316,$C$305:$C$316))))</f>
        <v>98.418665321889875</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98.62381048789932</v>
      </c>
      <c r="T301" s="72"/>
      <c r="U301" s="73"/>
      <c r="V301" s="73"/>
      <c r="W301" s="74">
        <f ca="true">IF(MAX(C305:C316)-MIN(C305:C316)&lt;5,AVERAGEIF(C305:C316,"&gt;0",W305:W316),
IF(FORECAST($C301,W$305:W$316,$C$305:$C$316)&lt;0,0,
IF(FORECAST($C301,W$305:W$316,$C$305:$C$316)&gt;100,100,
FORECAST($C301,W$305:W$316,$C$305:$C$316))))</f>
        <v>1.7073383094003747E-2</v>
      </c>
      <c r="X301" s="71">
        <f ca="true">IF(MAX(C305:C316)-MIN(C305:C316)&lt;5,AVERAGEIF(C305:C316,"&gt;0",X305:X316),
IF(FORECAST($C301,X$305:X$316,$C$305:$C$316)&lt;0,0,
IF(FORECAST($C301,X$305:X$316,$C$305:$C$316)&gt;100,100,
FORECAST($C301,X$305:X$316,$C$305:$C$316))))</f>
        <v>99.059832744176944</v>
      </c>
      <c r="Y301" s="72"/>
      <c r="Z301" s="73"/>
      <c r="AA301" s="73"/>
      <c r="AB301" s="74">
        <f ca="true">IF(MAX(C305:C316)-MIN(C305:C316)&lt;5,AVERAGEIF(C305:C316,"&gt;0",AB305:AB316),
IF(FORECAST($C301,AB$305:AB$316,$C$305:$C$316)&lt;0,0,
IF(FORECAST($C301,AB$305:AB$316,$C$305:$C$316)&gt;100,100,
FORECAST($C301,AB$305:AB$316,$C$305:$C$316))))</f>
        <v>7.8000986352707358E-2</v>
      </c>
    </row>
    <row r="302" hidden="true" x14ac:dyDescent="0.2">
      <c r="A302" s="1956"/>
      <c r="B302" s="1957"/>
      <c r="C302" s="49">
        <f>MaxRegYear(C300,C305:C316)</f>
        <v>2017</v>
      </c>
      <c r="D302" s="75">
        <f ca="true">IF(MAX(C305:C316)-MIN(C305:C316)&lt;5,AVERAGEIF(C305:C316,"&gt;0",D305:D316),
IF(FORECAST($C302,D$305:D$316,$C$305:$C$316)&lt;0,0,
IF(FORECAST($C302,D$305:D$316,$C$305:$C$316)&gt;100,100,
FORECAST($C302,D$305:D$316,$C$305:$C$316))))</f>
        <v>100</v>
      </c>
      <c r="E302" s="76"/>
      <c r="F302" s="77"/>
      <c r="G302" s="77"/>
      <c r="H302" s="78">
        <f ca="true">IF(MAX(C305:C316)-MIN(C305:C316)&lt;5,AVERAGEIF(C305:C316,"&gt;0",H305:H316),
IF(FORECAST($C302,H$305:H$316,$C$305:$C$316)&lt;0,0,
IF(FORECAST($C302,H$305:H$316,$C$305:$C$316)&gt;100,100,
FORECAST($C302,H$305:H$316,$C$305:$C$316))))</f>
        <v>0.10178644666236814</v>
      </c>
      <c r="I302" s="75">
        <f ca="true">IF(MAX(C305:C316)-MIN(C305:C316)&lt;5,AVERAGEIF(C305:C316,"&gt;0",I305:I316),
IF(FORECAST($C302,I$305:I$316,$C$305:$C$316)&lt;0,0,
IF(FORECAST($C302,I$305:I$316,$C$305:$C$316)&gt;100,100,
FORECAST($C302,I$305:I$316,$C$305:$C$316))))</f>
        <v>99.910091225500537</v>
      </c>
      <c r="J302" s="76"/>
      <c r="K302" s="77"/>
      <c r="L302" s="77"/>
      <c r="M302" s="78">
        <f ca="true">IF(MAX(C305:C316)-MIN(C305:C316)&lt;5,AVERAGEIF(C305:C316,"&gt;0",M305:M316),
IF(FORECAST($C302,M$305:M$316,$C$305:$C$316)&lt;0,0,
IF(FORECAST($C302,M$305:M$316,$C$305:$C$316)&gt;100,100,
FORECAST($C302,M$305:M$316,$C$305:$C$316))))</f>
        <v>4.2087914613170074E-2</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6.3598230543048473E-2</v>
      </c>
      <c r="S302" s="75">
        <f ca="true">IF(MAX(C305:C316)-MIN(C305:C316)&lt;5,AVERAGEIF(C305:C316,"&gt;0",S305:S316),
IF(FORECAST($C302,S$305:S$316,$C$305:$C$316)&lt;0,0,
IF(FORECAST($C302,S$305:S$316,$C$305:$C$316)&gt;100,100,
FORECAST($C302,S$305:S$316,$C$305:$C$316))))</f>
        <v>99.739696267282326</v>
      </c>
      <c r="T302" s="76"/>
      <c r="U302" s="77"/>
      <c r="V302" s="77"/>
      <c r="W302" s="78">
        <f ca="true">IF(MAX(C305:C316)-MIN(C305:C316)&lt;5,AVERAGEIF(C305:C316,"&gt;0",W305:W316),
IF(FORECAST($C302,W$305:W$316,$C$305:$C$316)&lt;0,0,
IF(FORECAST($C302,W$305:W$316,$C$305:$C$316)&gt;100,100,
FORECAST($C302,W$305:W$316,$C$305:$C$316))))</f>
        <v>2.3601441335828754E-2</v>
      </c>
      <c r="X302" s="75">
        <f ca="true">IF(MAX(C305:C316)-MIN(C305:C316)&lt;5,AVERAGEIF(C305:C316,"&gt;0",X305:X316),
IF(FORECAST($C302,X$305:X$316,$C$305:$C$316)&lt;0,0,
IF(FORECAST($C302,X$305:X$316,$C$305:$C$316)&gt;100,100,
FORECAST($C302,X$305:X$316,$C$305:$C$316))))</f>
        <v>99.434243370016844</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55" t="s">
        <v>35</v>
      </c>
      <c r="C305" s="456">
        <v>2006</v>
      </c>
      <c r="D305" s="1">
        <f t="shared" ref="D305:D316" ca="true" si="45">IF(ISERROR(INDIRECT(CONCATENATE($B305,"!M122"))),"",INDIRECT(CONCATENATE($B305,"!M122")))</f>
        <v>98.801875255094146</v>
      </c>
      <c r="E305" s="91">
        <f t="shared" ref="E305:E316" ca="true" si="46">IF(ISERROR(INDIRECT(CONCATENATE($B305,"!M129"))),"",INDIRECT(CONCATENATE($B305,"!M129")))</f>
        <v>98.646893772285864</v>
      </c>
      <c r="F305" s="89"/>
      <c r="G305" s="89"/>
      <c r="H305" s="90">
        <f t="shared" ref="H305:H316" ca="true" si="47">IF(ISERROR(INDIRECT(CONCATENATE($B305,"!M127"))),"",INDIRECT(CONCATENATE($B305,"!M127")))</f>
        <v>0.20726859874710338</v>
      </c>
      <c r="I305" s="1">
        <f t="shared" ref="I305:I316" ca="true" si="48">IF(ISERROR(INDIRECT(CONCATENATE($B305,"!N122"))),"",INDIRECT(CONCATENATE($B305,"!N122")))</f>
        <v>98.473592427940787</v>
      </c>
      <c r="J305" s="88">
        <f t="shared" ref="J305:J316" ca="true" si="49">IF(ISERROR(INDIRECT(CONCATENATE($B305,"!N129"))),"",INDIRECT(CONCATENATE($B305,"!N129")))</f>
        <v>98.568895794431796</v>
      </c>
      <c r="K305" s="89"/>
      <c r="L305" s="89"/>
      <c r="M305" s="90">
        <f t="shared" ref="M305:M316" ca="true" si="50">IF(ISERROR(INDIRECT(CONCATENATE($B305,"!N127"))),"",INDIRECT(CONCATENATE($B305,"!N127")))</f>
        <v>0</v>
      </c>
      <c r="N305" s="1">
        <f t="shared" ref="N305:N316" ca="true" si="51">IF(ISERROR(INDIRECT(CONCATENATE($B305,"!O122"))),"",INDIRECT(CONCATENATE($B305,"!O122")))</f>
        <v>98.721271810560907</v>
      </c>
      <c r="O305" s="88">
        <f t="shared" ref="O305:O316" ca="true" si="52">IF(ISERROR(INDIRECT(CONCATENATE($B305,"!O129"))),"",INDIRECT(CONCATENATE($B305,"!O129")))</f>
        <v>98.408682023953446</v>
      </c>
      <c r="P305" s="89"/>
      <c r="Q305" s="89"/>
      <c r="R305" s="90">
        <f t="shared" ref="R305:R316" ca="true" si="53">IF(ISERROR(INDIRECT(CONCATENATE($B305,"!O127"))),"",INDIRECT(CONCATENATE($B305,"!O127")))</f>
        <v>0</v>
      </c>
      <c r="S305" s="1">
        <f t="shared" ref="S305:S316" ca="true" si="54">IF(ISERROR(INDIRECT(CONCATENATE($B305,"!P122"))),"",INDIRECT(CONCATENATE($B305,"!P122")))</f>
        <v>99.048587583167915</v>
      </c>
      <c r="T305" s="88">
        <f t="shared" ref="T305:T316" ca="true" si="55">IF(ISERROR(INDIRECT(CONCATENATE($B305,"!P129"))),"",INDIRECT(CONCATENATE($B305,"!P129")))</f>
        <v>99.17701957384935</v>
      </c>
      <c r="U305" s="89"/>
      <c r="V305" s="89"/>
      <c r="W305" s="90">
        <f t="shared" ref="W305:W316" ca="true" si="56">IF(ISERROR(INDIRECT(CONCATENATE($B305,"!P127"))),"",INDIRECT(CONCATENATE($B305,"!P127")))</f>
        <v>0</v>
      </c>
      <c r="X305" s="1">
        <f t="shared" ref="X305:X316" ca="true" si="57">IF(ISERROR(INDIRECT(CONCATENATE($B305,"!Q122"))),"",INDIRECT(CONCATENATE($B305,"!Q122")))</f>
        <v>99.566312486757468</v>
      </c>
      <c r="Y305" s="88">
        <f t="shared" ref="Y305:Y316" ca="true" si="58">IF(ISERROR(INDIRECT(CONCATENATE($B305,"!Q129"))),"",INDIRECT(CONCATENATE($B305,"!Q129")))</f>
        <v>99.57431874288315</v>
      </c>
      <c r="Z305" s="89"/>
      <c r="AA305" s="89"/>
      <c r="AB305" s="90">
        <f t="shared" ref="AB305:AB316" ca="true" si="59">IF(ISERROR(INDIRECT(CONCATENATE($B305,"!Q2127"))),"",INDIRECT(CONCATENATE($B305,"!Q127")))</f>
        <v>6.5750241506672608E-2</v>
      </c>
    </row>
    <row r="306" x14ac:dyDescent="0.2">
      <c r="A306" s="87"/>
      <c r="B306" s="457" t="s">
        <v>296</v>
      </c>
      <c r="C306" s="458">
        <v>2011</v>
      </c>
      <c r="D306" s="2">
        <f t="shared" ca="true" si="45"/>
        <v>99.480864280694959</v>
      </c>
      <c r="E306" s="91">
        <f t="shared" ca="true" si="46"/>
        <v>98.825781376978313</v>
      </c>
      <c r="F306" s="89"/>
      <c r="G306" s="89"/>
      <c r="H306" s="92">
        <f t="shared" ca="true" si="47"/>
        <v>2.5521546186327494E-2</v>
      </c>
      <c r="I306" s="2">
        <f t="shared" ca="true" si="48"/>
        <v>98.466448841819599</v>
      </c>
      <c r="J306" s="91">
        <f t="shared" ca="true" si="49"/>
        <v>98.399903899671472</v>
      </c>
      <c r="K306" s="89"/>
      <c r="L306" s="89"/>
      <c r="M306" s="92">
        <f t="shared" ca="true" si="50"/>
        <v>0.10924948048525016</v>
      </c>
      <c r="N306" s="2">
        <f t="shared" ca="true" si="51"/>
        <v>99.298449902391724</v>
      </c>
      <c r="O306" s="91">
        <f t="shared" ca="true" si="52"/>
        <v>98.73681453058505</v>
      </c>
      <c r="P306" s="89"/>
      <c r="Q306" s="89"/>
      <c r="R306" s="92">
        <f t="shared" ca="true" si="53"/>
        <v>3.5402832097810144E-2</v>
      </c>
      <c r="S306" s="2">
        <f t="shared" ca="true" si="54"/>
        <v>98.655191751460706</v>
      </c>
      <c r="T306" s="91">
        <f t="shared" ca="true" si="55"/>
        <v>99.432098185957884</v>
      </c>
      <c r="U306" s="89"/>
      <c r="V306" s="89"/>
      <c r="W306" s="92">
        <f t="shared" ca="true" si="56"/>
        <v>6.1263315807895832E-2</v>
      </c>
      <c r="X306" s="2">
        <f t="shared" ca="true" si="57"/>
        <v>98.251462723152201</v>
      </c>
      <c r="Y306" s="91">
        <f t="shared" ca="true" si="58"/>
        <v>99.232069957292751</v>
      </c>
      <c r="Z306" s="89"/>
      <c r="AA306" s="89"/>
      <c r="AB306" s="92">
        <f t="shared" ca="true" si="59"/>
        <v>2.0752587445185586E-2</v>
      </c>
    </row>
    <row r="307" x14ac:dyDescent="0.2">
      <c r="A307" s="87"/>
      <c r="B307" s="457" t="s">
        <v>330</v>
      </c>
      <c r="C307" s="458">
        <v>2015</v>
      </c>
      <c r="D307" s="2">
        <f t="shared" ca="true" si="45"/>
        <v>99.767297452866828</v>
      </c>
      <c r="E307" s="91">
        <f t="shared" ca="true" si="46"/>
        <v>97.387328143348142</v>
      </c>
      <c r="F307" s="89"/>
      <c r="G307" s="89"/>
      <c r="H307" s="92">
        <f t="shared" ca="true" si="47"/>
        <v>0.17209208586920777</v>
      </c>
      <c r="I307" s="2">
        <f t="shared" ca="true" si="48"/>
        <v>99.901142036477225</v>
      </c>
      <c r="J307" s="91">
        <f t="shared" ca="true" si="49"/>
        <v>99.567434572714262</v>
      </c>
      <c r="K307" s="89"/>
      <c r="L307" s="89"/>
      <c r="M307" s="92">
        <f t="shared" ca="true" si="50"/>
        <v>0</v>
      </c>
      <c r="N307" s="2">
        <f t="shared" ca="true" si="51"/>
        <v>99.950446739693859</v>
      </c>
      <c r="O307" s="91">
        <f t="shared" ca="true" si="52"/>
        <v>98.950978800219218</v>
      </c>
      <c r="P307" s="89"/>
      <c r="Q307" s="89"/>
      <c r="R307" s="92">
        <f t="shared" ca="true" si="53"/>
        <v>4.9553260306136909E-2</v>
      </c>
      <c r="S307" s="2">
        <f t="shared" ca="true" si="54"/>
        <v>99.88439948196627</v>
      </c>
      <c r="T307" s="91">
        <f t="shared" ca="true" si="55"/>
        <v>99.741837332953466</v>
      </c>
      <c r="U307" s="89"/>
      <c r="V307" s="89"/>
      <c r="W307" s="92">
        <f t="shared" ca="true" si="56"/>
        <v>0</v>
      </c>
      <c r="X307" s="2">
        <f t="shared" ca="true" si="57"/>
        <v>99.937739370067149</v>
      </c>
      <c r="Y307" s="91">
        <f t="shared" ca="true" si="58"/>
        <v>99.849003211948968</v>
      </c>
      <c r="Z307" s="89"/>
      <c r="AA307" s="89"/>
      <c r="AB307" s="92">
        <f t="shared" ca="true" si="59"/>
        <v>0</v>
      </c>
      <c r="AD307" s="93"/>
    </row>
    <row r="308" x14ac:dyDescent="0.2">
      <c r="A308" s="87"/>
      <c r="B308" s="457"/>
      <c r="C308" s="458"/>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57"/>
      <c r="C309" s="458"/>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57"/>
      <c r="C310" s="458"/>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57"/>
      <c r="C311" s="458"/>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57"/>
      <c r="C312" s="458"/>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57"/>
      <c r="C313" s="458"/>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57"/>
      <c r="C314" s="458"/>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57"/>
      <c r="C315" s="458"/>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59"/>
      <c r="C316" s="460"/>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923" t="str">
        <f>CONCATENATE("Rural use of sanitation facilities, ",C299,"–",C300)</f>
        <v>Rural use of sanitation facilities, 2000–2020</v>
      </c>
      <c r="C318" s="1924"/>
      <c r="D318" s="1924"/>
      <c r="E318" s="1924"/>
      <c r="F318" s="1924"/>
      <c r="G318" s="1924"/>
      <c r="H318" s="1924"/>
      <c r="I318" s="1924"/>
      <c r="J318" s="1924"/>
      <c r="K318" s="1924"/>
      <c r="L318" s="1924"/>
      <c r="N318" s="98"/>
      <c r="O318" s="98"/>
      <c r="P318" s="98"/>
      <c r="Q318" s="98"/>
      <c r="R318" s="98"/>
      <c r="S318" s="1947" t="s">
        <v>11</v>
      </c>
      <c r="T318" s="1948"/>
      <c r="U318" s="1948"/>
      <c r="V318" s="1948"/>
      <c r="W318" s="1949"/>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967" t="s">
        <v>133</v>
      </c>
      <c r="C4" s="1968"/>
      <c r="D4" s="1968"/>
      <c r="E4" s="1968"/>
      <c r="F4" s="1968"/>
      <c r="G4" s="1968"/>
      <c r="H4" s="1968"/>
      <c r="I4" s="1968"/>
      <c r="J4" s="1968"/>
      <c r="K4" s="1968"/>
      <c r="L4" s="1968"/>
      <c r="M4" s="1968"/>
      <c r="N4" s="1968"/>
      <c r="O4" s="1968"/>
      <c r="P4" s="1968"/>
      <c r="Q4" s="1968"/>
      <c r="R4" s="1968"/>
      <c r="S4" s="1968"/>
      <c r="T4" s="1968"/>
      <c r="U4" s="1968"/>
      <c r="V4" s="1968"/>
      <c r="W4" s="1968"/>
      <c r="X4" s="1968"/>
      <c r="Y4" s="1968"/>
    </row>
    <row r="5" ht="28.5" customHeight="true" x14ac:dyDescent="0.4">
      <c r="B5" s="1959" t="str">
        <f ca="true">IF(ISERROR(INDIRECT(CONCATENATE($E$32,"!A2"))),"",INDIRECT(CONCATENATE($E$32,"!A2")))</f>
        <v>Kazakhstan</v>
      </c>
      <c r="C5" s="1969"/>
      <c r="D5" s="1969"/>
      <c r="E5" s="1969"/>
      <c r="F5" s="1969"/>
      <c r="G5" s="1969"/>
      <c r="H5" s="1969"/>
      <c r="I5" s="1969"/>
      <c r="J5" s="1969"/>
      <c r="K5" s="1968"/>
      <c r="L5" s="1968"/>
      <c r="M5" s="1968"/>
      <c r="N5" s="1968"/>
      <c r="O5" s="1968"/>
      <c r="P5" s="1968"/>
      <c r="Q5" s="1968"/>
      <c r="R5" s="1968"/>
      <c r="S5" s="1968"/>
      <c r="T5" s="1968"/>
      <c r="U5" s="1968"/>
      <c r="V5" s="1968"/>
      <c r="W5" s="1968"/>
      <c r="X5" s="1968"/>
      <c r="Y5" s="1968"/>
    </row>
    <row r="6" x14ac:dyDescent="0.2">
      <c r="F6" s="36"/>
      <c r="G6" s="36"/>
      <c r="J6" s="37"/>
      <c r="K6" s="37"/>
      <c r="L6" s="37"/>
      <c r="M6" s="37"/>
      <c r="N6" s="37"/>
      <c r="O6" s="37"/>
      <c r="P6" s="37"/>
    </row>
    <row r="7" s="38" customFormat="true" ht="16.5" customHeight="true" x14ac:dyDescent="0.25">
      <c r="B7" s="1965" t="str">
        <f ca="true">CONCATENATE("National ",IF(ISERROR(INDIRECT(CONCATENATE($E$32,"!A2"))),"",INDIRECT(CONCATENATE($E$32,"!A210"))))</f>
        <v>National Access to hygiene facilities </v>
      </c>
      <c r="C7" s="1966"/>
      <c r="D7" s="1966"/>
      <c r="E7" s="1966"/>
      <c r="F7" s="1966"/>
      <c r="G7" s="1966"/>
      <c r="H7" s="1966"/>
      <c r="K7" s="1983" t="str">
        <f ca="true">CONCATENATE("Urban ",IF(ISERROR(INDIRECT(CONCATENATE($E$32,"!A2"))),"",INDIRECT(CONCATENATE($E$32,"!A210"))))</f>
        <v>Urban Access to hygiene facilities </v>
      </c>
      <c r="L7" s="1984"/>
      <c r="M7" s="1984"/>
      <c r="N7" s="1984"/>
      <c r="O7" s="1984"/>
      <c r="P7" s="1984"/>
      <c r="S7" s="1983" t="str">
        <f ca="true">CONCATENATE("Rural ",IF(ISERROR(INDIRECT(CONCATENATE($E$32,"!A2"))),"",INDIRECT(CONCATENATE($E$32,"!A210"))))</f>
        <v>Rural Access to hygiene facilities </v>
      </c>
      <c r="T7" s="1984"/>
      <c r="U7" s="1984"/>
      <c r="V7" s="1984"/>
      <c r="W7" s="1984"/>
      <c r="X7" s="198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994" t="str">
        <f>INDEX(B88:B100,A88)</f>
        <v>MICS15</v>
      </c>
      <c r="F32" s="1995"/>
      <c r="G32" s="1974" t="str">
        <f ca="true">IF(ISERROR(INDIRECT(CONCATENATE($E$32,"!A2"))),"",INDIRECT(CONCATENATE($E$32,"!A2")))</f>
        <v>Kazakhstan</v>
      </c>
      <c r="H32" s="1975"/>
      <c r="I32" s="1975"/>
      <c r="J32" s="1976"/>
      <c r="K32" s="1980" t="s">
        <v>0</v>
      </c>
      <c r="L32" s="1981"/>
      <c r="M32" s="1982"/>
      <c r="N32" s="1980" t="s">
        <v>1</v>
      </c>
      <c r="O32" s="1981"/>
      <c r="P32" s="1982"/>
      <c r="Q32" s="1980" t="s">
        <v>2</v>
      </c>
      <c r="R32" s="1981"/>
      <c r="S32" s="1982"/>
      <c r="T32" s="1980" t="s">
        <v>3</v>
      </c>
      <c r="U32" s="1981"/>
      <c r="V32" s="1982"/>
      <c r="W32" s="1980" t="s">
        <v>4</v>
      </c>
      <c r="X32" s="1981"/>
      <c r="Y32" s="1982"/>
    </row>
    <row r="33" s="44" customFormat="true" ht="22.5" customHeight="true" x14ac:dyDescent="0.2">
      <c r="E33" s="1996"/>
      <c r="F33" s="1997"/>
      <c r="G33" s="1977"/>
      <c r="H33" s="1978"/>
      <c r="I33" s="1978"/>
      <c r="J33" s="1979"/>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970" t="s">
        <v>21</v>
      </c>
      <c r="C34" s="1971"/>
      <c r="D34" s="1971"/>
      <c r="E34" s="107"/>
      <c r="F34" s="36"/>
      <c r="G34" s="1930" t="s">
        <v>5</v>
      </c>
      <c r="H34" s="1931"/>
      <c r="I34" s="1934"/>
      <c r="J34" s="1987" t="str">
        <f ca="true">IF(ISERROR(INDIRECT(CONCATENATE(#REF!,"!A2"))),"",INDIRECT(CONCATENATE(#REF!,"!A210")))</f>
        <v/>
      </c>
      <c r="K34" s="1985">
        <f ca="true">IF(ISERROR(INDIRECT(CONCATENATE($E$32,"!C222"))),"",INDIRECT(CONCATENATE($E$32,"!C222")))</f>
        <v>97.519014701768725</v>
      </c>
      <c r="L34" s="1991">
        <f ca="true">IF(ISERROR(INDIRECT(CONCATENATE($E$32,"!C223"))),"",INDIRECT(CONCATENATE($E$32,"!C223")))</f>
        <v>1.9276623880631889</v>
      </c>
      <c r="M34" s="1989">
        <f ca="true">IF(ISERROR(INDIRECT(CONCATENATE($E$32,"!C224"))),"",INDIRECT(CONCATENATE($E$32,"!C224")))</f>
        <v>0.55332291016811941</v>
      </c>
      <c r="N34" s="1985">
        <f ca="true">IF(ISERROR(INDIRECT(CONCATENATE($E$32,"!D222"))),"",INDIRECT(CONCATENATE($E$32,"!D222")))</f>
        <v>98.706183992081307</v>
      </c>
      <c r="O34" s="1991">
        <f ca="true">IF(ISERROR(INDIRECT(CONCATENATE($E$32,"!D223"))),"",INDIRECT(CONCATENATE($E$32,"!D223")))</f>
        <v>1.0609755804729897</v>
      </c>
      <c r="P34" s="1989">
        <f ca="true">IF(ISERROR(INDIRECT(CONCATENATE($E$32,"!D224"))),"",INDIRECT(CONCATENATE($E$32,"!D224")))</f>
        <v>0.23284042744566058</v>
      </c>
      <c r="Q34" s="1985">
        <f ca="true">IF(ISERROR(INDIRECT(CONCATENATE($E$32,"!E222"))),"",INDIRECT(CONCATENATE($E$32,"!E222")))</f>
        <v>99.21970515276881</v>
      </c>
      <c r="R34" s="1991">
        <f ca="true">IF(ISERROR(INDIRECT(CONCATENATE($E$32,"!E223"))),"",INDIRECT(CONCATENATE($E$32,"!E223")))</f>
        <v>0.54637464472261721</v>
      </c>
      <c r="S34" s="1989">
        <f ca="true">IF(ISERROR(INDIRECT(CONCATENATE($E$32,"!E224"))),"",INDIRECT(CONCATENATE($E$32,"!E224")))</f>
        <v>0.23392020250858747</v>
      </c>
      <c r="T34" s="1985">
        <f ca="true">IF(ISERROR(INDIRECT(CONCATENATE($E$32,"!F222"))),"",INDIRECT(CONCATENATE($E$32,"!F222")))</f>
        <v>99.676574081324716</v>
      </c>
      <c r="U34" s="1991">
        <f ca="true">IF(ISERROR(INDIRECT(CONCATENATE($E$32,"!F223"))),"",INDIRECT(CONCATENATE($E$32,"!F223")))</f>
        <v>0.14785717775567378</v>
      </c>
      <c r="V34" s="1989">
        <f ca="true">IF(ISERROR(INDIRECT(CONCATENATE($E$32,"!F224"))),"",INDIRECT(CONCATENATE($E$32,"!F224")))</f>
        <v>0.17556874091961952</v>
      </c>
      <c r="W34" s="1985">
        <f ca="true">IF(ISERROR(INDIRECT(CONCATENATE($E$32,"!G222"))),"",INDIRECT(CONCATENATE($E$32,"!G222")))</f>
        <v>99.77304815188333</v>
      </c>
      <c r="X34" s="1991">
        <f ca="true">IF(ISERROR(INDIRECT(CONCATENATE($E$32,"!G223"))),"",INDIRECT(CONCATENATE($E$32,"!G223")))</f>
        <v>0.17692900080735291</v>
      </c>
      <c r="Y34" s="1989">
        <f ca="true">IF(ISERROR(INDIRECT(CONCATENATE($E$32,"!G224"))),"",INDIRECT(CONCATENATE($E$32,"!G224")))</f>
        <v>5.0022847309320502E-2</v>
      </c>
      <c r="Z34" s="108"/>
    </row>
    <row r="35" ht="15" x14ac:dyDescent="0.2">
      <c r="B35" s="1972"/>
      <c r="C35" s="1973"/>
      <c r="D35" s="1973"/>
      <c r="E35" s="107"/>
      <c r="F35" s="36"/>
      <c r="G35" s="1932"/>
      <c r="H35" s="1933"/>
      <c r="I35" s="1935"/>
      <c r="J35" s="1988"/>
      <c r="K35" s="1986"/>
      <c r="L35" s="1992"/>
      <c r="M35" s="1990"/>
      <c r="N35" s="1986"/>
      <c r="O35" s="1992"/>
      <c r="P35" s="1990"/>
      <c r="Q35" s="1986"/>
      <c r="R35" s="1992"/>
      <c r="S35" s="1990"/>
      <c r="T35" s="1986"/>
      <c r="U35" s="1992"/>
      <c r="V35" s="1990"/>
      <c r="W35" s="1986"/>
      <c r="X35" s="1992"/>
      <c r="Y35" s="1990"/>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930" t="s">
        <v>6</v>
      </c>
      <c r="H37" s="1931"/>
      <c r="I37" s="1934"/>
      <c r="J37" s="1987" t="str">
        <f ca="true">IF(ISERROR(INDIRECT(CONCATENATE(#REF!,"!A2"))),"",INDIRECT(CONCATENATE(#REF!,"!A210")))</f>
        <v/>
      </c>
      <c r="K37" s="1985">
        <f ca="true">IF(ISERROR(INDIRECT(CONCATENATE($E$32,"!H222"))),"",INDIRECT(CONCATENATE($E$32,"!H222")))</f>
        <v>97.071250077720322</v>
      </c>
      <c r="L37" s="1991">
        <f ca="true">IF(ISERROR(INDIRECT(CONCATENATE($E$32,"!H223"))),"",INDIRECT(CONCATENATE($E$32,"!H223")))</f>
        <v>2.8270544787356782</v>
      </c>
      <c r="M37" s="1989">
        <f ca="true">IF(ISERROR(INDIRECT(CONCATENATE($E$32,"!H224"))),"",INDIRECT(CONCATENATE($E$32,"!H224")))</f>
        <v>0.10169544354396837</v>
      </c>
      <c r="N37" s="1985">
        <f ca="true">IF(ISERROR(INDIRECT(CONCATENATE($E$32,"!I222"))),"",INDIRECT(CONCATENATE($E$32,"!I222")))</f>
        <v>99.80443292284879</v>
      </c>
      <c r="O37" s="1991">
        <f ca="true">IF(ISERROR(INDIRECT(CONCATENATE($E$32,"!I223"))),"",INDIRECT(CONCATENATE($E$32,"!I223")))</f>
        <v>0.11923210598880475</v>
      </c>
      <c r="P37" s="1989">
        <f ca="true">IF(ISERROR(INDIRECT(CONCATENATE($E$32,"!I224"))),"",INDIRECT(CONCATENATE($E$32,"!I224")))</f>
        <v>7.6334971162390325E-2</v>
      </c>
      <c r="Q37" s="1985">
        <f ca="true">IF(ISERROR(INDIRECT(CONCATENATE($E$32,"!J222"))),"",INDIRECT(CONCATENATE($E$32,"!J222")))</f>
        <v>99.615800731097153</v>
      </c>
      <c r="R37" s="1991">
        <f ca="true">IF(ISERROR(INDIRECT(CONCATENATE($E$32,"!J223"))),"",INDIRECT(CONCATENATE($E$32,"!J223")))</f>
        <v>7.0702036139449406E-2</v>
      </c>
      <c r="S37" s="1989">
        <f ca="true">IF(ISERROR(INDIRECT(CONCATENATE($E$32,"!J224"))),"",INDIRECT(CONCATENATE($E$32,"!J224")))</f>
        <v>0.31349723276338315</v>
      </c>
      <c r="T37" s="1985">
        <f ca="true">IF(ISERROR(INDIRECT(CONCATENATE($E$32,"!K222"))),"",INDIRECT(CONCATENATE($E$32,"!K222")))</f>
        <v>99.800540716021274</v>
      </c>
      <c r="U37" s="1991">
        <f ca="true">IF(ISERROR(INDIRECT(CONCATENATE($E$32,"!K223"))),"",INDIRECT(CONCATENATE($E$32,"!K223")))</f>
        <v>0.15480708808577834</v>
      </c>
      <c r="V37" s="1989">
        <f ca="true">IF(ISERROR(INDIRECT(CONCATENATE($E$32,"!K224"))),"",INDIRECT(CONCATENATE($E$32,"!K224")))</f>
        <v>4.4652195892944675E-2</v>
      </c>
      <c r="W37" s="1985">
        <f ca="true">IF(ISERROR(INDIRECT(CONCATENATE($E$32,"!L222"))),"",INDIRECT(CONCATENATE($E$32,"!L222")))</f>
        <v>99.801005226343278</v>
      </c>
      <c r="X37" s="1991">
        <f ca="true">IF(ISERROR(INDIRECT(CONCATENATE($E$32,"!L223"))),"",INDIRECT(CONCATENATE($E$32,"!L223")))</f>
        <v>0.15160659189387851</v>
      </c>
      <c r="Y37" s="1989">
        <f ca="true">IF(ISERROR(INDIRECT(CONCATENATE($E$32,"!L224"))),"",INDIRECT(CONCATENATE($E$32,"!L224")))</f>
        <v>4.7388181762865994E-2</v>
      </c>
      <c r="Z37" s="108"/>
    </row>
    <row r="38" x14ac:dyDescent="0.2">
      <c r="F38" s="36"/>
      <c r="G38" s="1932"/>
      <c r="H38" s="1933"/>
      <c r="I38" s="1935"/>
      <c r="J38" s="1993"/>
      <c r="K38" s="1986"/>
      <c r="L38" s="1992"/>
      <c r="M38" s="1990"/>
      <c r="N38" s="1986"/>
      <c r="O38" s="1992"/>
      <c r="P38" s="1990"/>
      <c r="Q38" s="1986"/>
      <c r="R38" s="1992"/>
      <c r="S38" s="1990"/>
      <c r="T38" s="1986"/>
      <c r="U38" s="1992"/>
      <c r="V38" s="1990"/>
      <c r="W38" s="1986"/>
      <c r="X38" s="1992"/>
      <c r="Y38" s="1990"/>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930" t="s">
        <v>7</v>
      </c>
      <c r="H40" s="1931"/>
      <c r="I40" s="1934"/>
      <c r="J40" s="1987" t="str">
        <f ca="true">IF(ISERROR(INDIRECT(CONCATENATE(#REF!,"!A2"))),"",INDIRECT(CONCATENATE(#REF!,"!A210")))</f>
        <v/>
      </c>
      <c r="K40" s="1985">
        <f ca="true">IF(ISERROR(INDIRECT(CONCATENATE($E$32,"!M222"))),"",INDIRECT(CONCATENATE($E$32,"!M222")))</f>
        <v>98.090692492558745</v>
      </c>
      <c r="L40" s="1991">
        <f ca="true">IF(ISERROR(INDIRECT(CONCATENATE($E$32,"!M223"))),"",INDIRECT(CONCATENATE($E$32,"!M223")))</f>
        <v>1.3297782921660455</v>
      </c>
      <c r="M40" s="1989">
        <f ca="true">IF(ISERROR(INDIRECT(CONCATENATE($E$32,"!M224"))),"",INDIRECT(CONCATENATE($E$32,"!M224")))</f>
        <v>0.57952921527517909</v>
      </c>
      <c r="N40" s="1985">
        <f ca="true">IF(ISERROR(INDIRECT(CONCATENATE($E$32,"!N222"))),"",INDIRECT(CONCATENATE($E$32,"!N222")))</f>
        <v>98.541313464081085</v>
      </c>
      <c r="O40" s="1991">
        <f ca="true">IF(ISERROR(INDIRECT(CONCATENATE($E$32,"!N223"))),"",INDIRECT(CONCATENATE($E$32,"!N223")))</f>
        <v>0.88866908381000309</v>
      </c>
      <c r="P40" s="1989">
        <f ca="true">IF(ISERROR(INDIRECT(CONCATENATE($E$32,"!N224"))),"",INDIRECT(CONCATENATE($E$32,"!N224")))</f>
        <v>0.57001745210890742</v>
      </c>
      <c r="Q40" s="1985">
        <f ca="true">IF(ISERROR(INDIRECT(CONCATENATE($E$32,"!O222"))),"",INDIRECT(CONCATENATE($E$32,"!O222")))</f>
        <v>98.698707161561913</v>
      </c>
      <c r="R40" s="1991">
        <f ca="true">IF(ISERROR(INDIRECT(CONCATENATE($E$32,"!O223"))),"",INDIRECT(CONCATENATE($E$32,"!O223")))</f>
        <v>0.87333006105846156</v>
      </c>
      <c r="S40" s="1989">
        <f ca="true">IF(ISERROR(INDIRECT(CONCATENATE($E$32,"!O224"))),"",INDIRECT(CONCATENATE($E$32,"!O224")))</f>
        <v>0.42796277737961308</v>
      </c>
      <c r="T40" s="1985">
        <f ca="true">IF(ISERROR(INDIRECT(CONCATENATE($E$32,"!P222"))),"",INDIRECT(CONCATENATE($E$32,"!P222")))</f>
        <v>99.42528036236223</v>
      </c>
      <c r="U40" s="1991">
        <f ca="true">IF(ISERROR(INDIRECT(CONCATENATE($E$32,"!P223"))),"",INDIRECT(CONCATENATE($E$32,"!P223")))</f>
        <v>0.53244561014129199</v>
      </c>
      <c r="V40" s="1989">
        <f ca="true">IF(ISERROR(INDIRECT(CONCATENATE($E$32,"!P224"))),"",INDIRECT(CONCATENATE($E$32,"!P224")))</f>
        <v>4.2274027496451289E-2</v>
      </c>
      <c r="W40" s="1985">
        <f ca="true">IF(ISERROR(INDIRECT(CONCATENATE($E$32,"!Q222"))),"",INDIRECT(CONCATENATE($E$32,"!Q222")))</f>
        <v>98.773062367214806</v>
      </c>
      <c r="X40" s="1991">
        <f ca="true">IF(ISERROR(INDIRECT(CONCATENATE($E$32,"!Q223"))),"",INDIRECT(CONCATENATE($E$32,"!Q223")))</f>
        <v>0.85761686947894189</v>
      </c>
      <c r="Y40" s="1989">
        <f ca="true">IF(ISERROR(INDIRECT(CONCATENATE($E$32,"!Q224"))),"",INDIRECT(CONCATENATE($E$32,"!Q224")))</f>
        <v>0.36932076330622055</v>
      </c>
      <c r="Z40" s="108"/>
    </row>
    <row r="41" x14ac:dyDescent="0.2">
      <c r="F41" s="36"/>
      <c r="G41" s="1932"/>
      <c r="H41" s="1933"/>
      <c r="I41" s="1935"/>
      <c r="J41" s="1993"/>
      <c r="K41" s="1986"/>
      <c r="L41" s="1992"/>
      <c r="M41" s="1990"/>
      <c r="N41" s="1986"/>
      <c r="O41" s="1992"/>
      <c r="P41" s="1990"/>
      <c r="Q41" s="1986"/>
      <c r="R41" s="1992"/>
      <c r="S41" s="1990"/>
      <c r="T41" s="1986"/>
      <c r="U41" s="1992"/>
      <c r="V41" s="1990"/>
      <c r="W41" s="1986"/>
      <c r="X41" s="1992"/>
      <c r="Y41" s="1990"/>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35</v>
      </c>
    </row>
    <row r="89" hidden="true" x14ac:dyDescent="0.2">
      <c r="B89" s="4" t="s">
        <v>296</v>
      </c>
    </row>
    <row r="90" hidden="true" x14ac:dyDescent="0.2">
      <c r="B90" s="4" t="s">
        <v>330</v>
      </c>
    </row>
    <row r="91" hidden="true" x14ac:dyDescent="0.2">
      <c r="B91" s="4" t="s">
        <v>135</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74A4D-3AA0-4367-BA8F-6FAA98975D8E}">
  <sheetPr codeName="Feuil7"/>
  <dimension ref="A1:CZ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33" width="12.5703125" style="390" customWidth="true"/>
    <col min="34" max="52" width="12.5703125" style="211" customWidth="true"/>
    <col min="53" max="53" width="31.5703125" style="391" customWidth="true"/>
    <col min="54" max="54" width="41.5703125" style="238" customWidth="true"/>
    <col min="55" max="69" width="9.140625" style="391"/>
    <col min="70" max="77" width="12.5703125" style="391" customWidth="true"/>
    <col min="78" max="104" width="12.5703125" style="211" customWidth="true"/>
    <col min="105" max="16384" width="9.140625" style="390"/>
  </cols>
  <sheetData>
    <row r="1" s="111" customFormat="true" ht="18" customHeight="true" x14ac:dyDescent="0.2">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Kazakhstan</v>
      </c>
      <c r="B2" s="226"/>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2006</v>
      </c>
      <c r="B3" s="228"/>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MICS06</v>
      </c>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25" t="str">
        <f>B1028</f>
        <v/>
      </c>
      <c r="B10" s="626"/>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25" t="str">
        <f>B1027</f>
        <v/>
      </c>
      <c r="B11" s="627"/>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28"/>
      <c r="B12" s="626"/>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29"/>
      <c r="B13" s="630"/>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96</v>
      </c>
      <c r="B14" s="208"/>
      <c r="C14" s="2096" t="s">
        <v>115</v>
      </c>
      <c r="D14" s="2097"/>
      <c r="E14" s="2097"/>
      <c r="F14" s="2097"/>
      <c r="G14" s="2098"/>
      <c r="H14" s="2099" t="s">
        <v>39</v>
      </c>
      <c r="I14" s="2100"/>
      <c r="J14" s="2100"/>
      <c r="K14" s="2100"/>
      <c r="L14" s="2101"/>
      <c r="M14" s="2090" t="s">
        <v>38</v>
      </c>
      <c r="N14" s="2091"/>
      <c r="O14" s="2091"/>
      <c r="P14" s="2091"/>
      <c r="Q14" s="2092"/>
      <c r="R14" s="1711" t="s">
        <v>138</v>
      </c>
      <c r="S14" s="1746"/>
      <c r="T14" s="1746"/>
      <c r="U14" s="1746"/>
      <c r="V14" s="1746"/>
      <c r="W14" s="1746"/>
      <c r="X14" s="1746"/>
      <c r="Y14" s="1746"/>
      <c r="Z14" s="1746"/>
      <c r="AA14" s="1746"/>
      <c r="AB14" s="1746"/>
      <c r="AC14" s="1746"/>
      <c r="AD14" s="1746"/>
      <c r="AE14" s="1746"/>
      <c r="AF14" s="1746"/>
      <c r="AG14" s="1747"/>
      <c r="AH14" s="311"/>
      <c r="AI14" s="311"/>
      <c r="AJ14" s="311"/>
      <c r="AK14" s="311"/>
      <c r="AL14" s="311"/>
      <c r="AM14" s="311"/>
      <c r="AN14" s="311"/>
      <c r="AO14" s="311"/>
      <c r="AP14" s="311"/>
      <c r="AQ14" s="311"/>
      <c r="AR14" s="311"/>
      <c r="AS14" s="311"/>
      <c r="AT14" s="311"/>
      <c r="AU14" s="311"/>
      <c r="AV14" s="311"/>
      <c r="AW14" s="311"/>
      <c r="AX14" s="311"/>
      <c r="AY14" s="311"/>
      <c r="AZ14" s="622"/>
      <c r="BA14" s="217" t="s">
        <v>129</v>
      </c>
      <c r="BB14" s="115" t="s">
        <v>96</v>
      </c>
      <c r="BC14" s="2106" t="s">
        <v>115</v>
      </c>
      <c r="BD14" s="2107"/>
      <c r="BE14" s="2107"/>
      <c r="BF14" s="2107"/>
      <c r="BG14" s="2108"/>
      <c r="BH14" s="2109" t="s">
        <v>39</v>
      </c>
      <c r="BI14" s="2107"/>
      <c r="BJ14" s="2107"/>
      <c r="BK14" s="2107"/>
      <c r="BL14" s="2108"/>
      <c r="BM14" s="2109" t="s">
        <v>38</v>
      </c>
      <c r="BN14" s="2107"/>
      <c r="BO14" s="2107"/>
      <c r="BP14" s="2107"/>
      <c r="BQ14" s="2110"/>
      <c r="BR14" s="1725" t="s">
        <v>138</v>
      </c>
      <c r="BS14" s="1726"/>
      <c r="BT14" s="1726"/>
      <c r="BU14" s="1726"/>
      <c r="BV14" s="1726"/>
      <c r="BW14" s="1726"/>
      <c r="BX14" s="1726"/>
      <c r="BY14" s="1727"/>
      <c r="BZ14" s="312"/>
      <c r="CA14" s="312"/>
      <c r="CB14" s="312"/>
      <c r="CC14" s="312"/>
      <c r="CD14" s="312"/>
      <c r="CE14" s="312"/>
      <c r="CF14" s="312"/>
      <c r="CG14" s="312"/>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36" x14ac:dyDescent="0.2">
      <c r="A15" s="182" t="s">
        <v>88</v>
      </c>
      <c r="B15" s="242"/>
      <c r="C15" s="268" t="s">
        <v>0</v>
      </c>
      <c r="D15" s="269" t="s">
        <v>1</v>
      </c>
      <c r="E15" s="269" t="s">
        <v>2</v>
      </c>
      <c r="F15" s="269" t="s">
        <v>3</v>
      </c>
      <c r="G15" s="270" t="s">
        <v>4</v>
      </c>
      <c r="H15" s="733" t="s">
        <v>0</v>
      </c>
      <c r="I15" s="676" t="s">
        <v>1</v>
      </c>
      <c r="J15" s="676" t="s">
        <v>2</v>
      </c>
      <c r="K15" s="676" t="s">
        <v>3</v>
      </c>
      <c r="L15" s="677" t="s">
        <v>4</v>
      </c>
      <c r="M15" s="721" t="s">
        <v>0</v>
      </c>
      <c r="N15" s="676" t="s">
        <v>1</v>
      </c>
      <c r="O15" s="676" t="s">
        <v>2</v>
      </c>
      <c r="P15" s="676" t="s">
        <v>3</v>
      </c>
      <c r="Q15" s="748" t="s">
        <v>4</v>
      </c>
      <c r="R15" s="733" t="s">
        <v>147</v>
      </c>
      <c r="S15" s="676" t="s">
        <v>148</v>
      </c>
      <c r="T15" s="676" t="s">
        <v>149</v>
      </c>
      <c r="U15" s="676" t="s">
        <v>150</v>
      </c>
      <c r="V15" s="676" t="s">
        <v>151</v>
      </c>
      <c r="W15" s="676" t="s">
        <v>152</v>
      </c>
      <c r="X15" s="676" t="s">
        <v>153</v>
      </c>
      <c r="Y15" s="676" t="s">
        <v>154</v>
      </c>
      <c r="Z15" s="676" t="s">
        <v>155</v>
      </c>
      <c r="AA15" s="676" t="s">
        <v>156</v>
      </c>
      <c r="AB15" s="676" t="s">
        <v>157</v>
      </c>
      <c r="AC15" s="676" t="s">
        <v>158</v>
      </c>
      <c r="AD15" s="676" t="s">
        <v>159</v>
      </c>
      <c r="AE15" s="676" t="s">
        <v>160</v>
      </c>
      <c r="AF15" s="676" t="s">
        <v>161</v>
      </c>
      <c r="AG15" s="678" t="s">
        <v>162</v>
      </c>
      <c r="AH15" s="311"/>
      <c r="AI15" s="311"/>
      <c r="AJ15" s="311"/>
      <c r="AK15" s="311"/>
      <c r="AL15" s="311"/>
      <c r="AM15" s="311"/>
      <c r="AN15" s="311"/>
      <c r="AO15" s="311"/>
      <c r="AP15" s="311"/>
      <c r="AQ15" s="311"/>
      <c r="AR15" s="311"/>
      <c r="AS15" s="311"/>
      <c r="AT15" s="311"/>
      <c r="AU15" s="311"/>
      <c r="AV15" s="311"/>
      <c r="AW15" s="311"/>
      <c r="AX15" s="311"/>
      <c r="AY15" s="311"/>
      <c r="AZ15" s="622"/>
      <c r="BA15" s="192" t="s">
        <v>120</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147</v>
      </c>
      <c r="BS15" s="166" t="s">
        <v>148</v>
      </c>
      <c r="BT15" s="166" t="s">
        <v>149</v>
      </c>
      <c r="BU15" s="166" t="s">
        <v>150</v>
      </c>
      <c r="BV15" s="166" t="s">
        <v>151</v>
      </c>
      <c r="BW15" s="166" t="s">
        <v>152</v>
      </c>
      <c r="BX15" s="166" t="s">
        <v>153</v>
      </c>
      <c r="BY15" s="167" t="s">
        <v>154</v>
      </c>
      <c r="BZ15" s="167" t="s">
        <v>155</v>
      </c>
      <c r="CA15" s="167" t="s">
        <v>156</v>
      </c>
      <c r="CB15" s="167" t="s">
        <v>157</v>
      </c>
      <c r="CC15" s="167" t="s">
        <v>158</v>
      </c>
      <c r="CD15" s="167" t="s">
        <v>159</v>
      </c>
      <c r="CE15" s="167" t="s">
        <v>160</v>
      </c>
      <c r="CF15" s="167" t="s">
        <v>161</v>
      </c>
      <c r="CG15" s="167" t="s">
        <v>162</v>
      </c>
      <c r="CH15" s="1790"/>
      <c r="CI15" s="1790"/>
      <c r="CJ15" s="1790"/>
      <c r="CK15" s="1790"/>
      <c r="CL15" s="1790"/>
      <c r="CM15" s="1790"/>
      <c r="CN15" s="1790"/>
      <c r="CO15" s="1790"/>
      <c r="CP15" s="1790"/>
      <c r="CQ15" s="1790"/>
      <c r="CR15" s="1790"/>
      <c r="CS15" s="1790"/>
      <c r="CT15" s="1790"/>
      <c r="CU15" s="1790"/>
      <c r="CV15" s="1790"/>
      <c r="CW15" s="1790"/>
      <c r="CX15" s="1790"/>
      <c r="CY15" s="1790"/>
      <c r="CZ15" s="1790"/>
    </row>
    <row r="16" s="135" customFormat="true" ht="15" customHeight="true" x14ac:dyDescent="0.2">
      <c r="A16" s="2093" t="s">
        <v>13</v>
      </c>
      <c r="B16" s="970" t="s">
        <v>14</v>
      </c>
      <c r="C16" s="791">
        <v>91.097212806414646</v>
      </c>
      <c r="D16" s="792">
        <v>93.412842080873943</v>
      </c>
      <c r="E16" s="792">
        <v>95.563056246579407</v>
      </c>
      <c r="F16" s="792">
        <v>98.363419685125592</v>
      </c>
      <c r="G16" s="793">
        <v>99.847890996179672</v>
      </c>
      <c r="H16" s="794">
        <v>98.470058904927598</v>
      </c>
      <c r="I16" s="792">
        <v>99.081215914367249</v>
      </c>
      <c r="J16" s="792">
        <v>99.747836802141506</v>
      </c>
      <c r="K16" s="792">
        <v>99.90575298678236</v>
      </c>
      <c r="L16" s="795">
        <v>99.900655978359723</v>
      </c>
      <c r="M16" s="796">
        <v>88.023107453111535</v>
      </c>
      <c r="N16" s="792">
        <v>91.371035307169606</v>
      </c>
      <c r="O16" s="792">
        <v>91.111552293252444</v>
      </c>
      <c r="P16" s="792">
        <v>91.673172403350705</v>
      </c>
      <c r="Q16" s="793">
        <v>91.247305440190587</v>
      </c>
      <c r="R16" s="794">
        <v>99.044631179356372</v>
      </c>
      <c r="S16" s="792">
        <v>95.678961439060345</v>
      </c>
      <c r="T16" s="792">
        <v>100</v>
      </c>
      <c r="U16" s="792">
        <v>98.364402039171466</v>
      </c>
      <c r="V16" s="792">
        <v>100</v>
      </c>
      <c r="W16" s="792">
        <v>89.766967879778008</v>
      </c>
      <c r="X16" s="792">
        <v>95.444985912525766</v>
      </c>
      <c r="Y16" s="792">
        <v>99.80374108805087</v>
      </c>
      <c r="Z16" s="792">
        <v>85.647099582215475</v>
      </c>
      <c r="AA16" s="792">
        <v>99.474452982764959</v>
      </c>
      <c r="AB16" s="792">
        <v>99.767460187789979</v>
      </c>
      <c r="AC16" s="792">
        <v>90.839497751504823</v>
      </c>
      <c r="AD16" s="792">
        <v>96.409018751794704</v>
      </c>
      <c r="AE16" s="792">
        <v>96.41850198049049</v>
      </c>
      <c r="AF16" s="792">
        <v>87.778297325216954</v>
      </c>
      <c r="AG16" s="1758">
        <v>99.717773636483486</v>
      </c>
      <c r="AH16" s="311"/>
      <c r="AI16" s="311"/>
      <c r="AJ16" s="311"/>
      <c r="AK16" s="311"/>
      <c r="AL16" s="311"/>
      <c r="AM16" s="311"/>
      <c r="AN16" s="311"/>
      <c r="AO16" s="311"/>
      <c r="AP16" s="311"/>
      <c r="AQ16" s="311"/>
      <c r="AR16" s="311"/>
      <c r="AS16" s="311"/>
      <c r="AT16" s="311"/>
      <c r="AU16" s="311"/>
      <c r="AV16" s="311"/>
      <c r="AW16" s="311"/>
      <c r="AX16" s="311"/>
      <c r="AY16" s="311"/>
      <c r="AZ16" s="622"/>
      <c r="BA16" s="2111" t="s">
        <v>13</v>
      </c>
      <c r="BB16" s="147" t="s">
        <v>14</v>
      </c>
      <c r="BC16" s="1042" t="s">
        <v>36</v>
      </c>
      <c r="BD16" s="1061" t="s">
        <v>36</v>
      </c>
      <c r="BE16" s="1061" t="s">
        <v>36</v>
      </c>
      <c r="BF16" s="1061" t="s">
        <v>36</v>
      </c>
      <c r="BG16" s="1081" t="s">
        <v>36</v>
      </c>
      <c r="BH16" s="1101" t="s">
        <v>36</v>
      </c>
      <c r="BI16" s="1061" t="s">
        <v>36</v>
      </c>
      <c r="BJ16" s="1061" t="s">
        <v>36</v>
      </c>
      <c r="BK16" s="1061" t="s">
        <v>36</v>
      </c>
      <c r="BL16" s="1081" t="s">
        <v>36</v>
      </c>
      <c r="BM16" s="1101" t="s">
        <v>36</v>
      </c>
      <c r="BN16" s="1061" t="s">
        <v>36</v>
      </c>
      <c r="BO16" s="1061" t="s">
        <v>36</v>
      </c>
      <c r="BP16" s="1061" t="s">
        <v>36</v>
      </c>
      <c r="BQ16" s="1081" t="s">
        <v>36</v>
      </c>
      <c r="BR16" s="1101" t="s">
        <v>36</v>
      </c>
      <c r="BS16" s="1061" t="s">
        <v>36</v>
      </c>
      <c r="BT16" s="1061" t="s">
        <v>36</v>
      </c>
      <c r="BU16" s="1061" t="s">
        <v>36</v>
      </c>
      <c r="BV16" s="1061" t="s">
        <v>36</v>
      </c>
      <c r="BW16" s="1061" t="s">
        <v>36</v>
      </c>
      <c r="BX16" s="1061" t="s">
        <v>36</v>
      </c>
      <c r="BY16" s="1120" t="s">
        <v>36</v>
      </c>
      <c r="BZ16" s="1120" t="s">
        <v>36</v>
      </c>
      <c r="CA16" s="1120" t="s">
        <v>36</v>
      </c>
      <c r="CB16" s="1120" t="s">
        <v>36</v>
      </c>
      <c r="CC16" s="1120" t="s">
        <v>36</v>
      </c>
      <c r="CD16" s="1120" t="s">
        <v>36</v>
      </c>
      <c r="CE16" s="1120" t="s">
        <v>36</v>
      </c>
      <c r="CF16" s="1120" t="s">
        <v>36</v>
      </c>
      <c r="CG16" s="1120" t="s">
        <v>36</v>
      </c>
      <c r="CH16" s="1791"/>
      <c r="CI16" s="1791"/>
      <c r="CJ16" s="1791"/>
      <c r="CK16" s="1791"/>
      <c r="CL16" s="1791"/>
      <c r="CM16" s="1791"/>
      <c r="CN16" s="1791"/>
      <c r="CO16" s="1791"/>
      <c r="CP16" s="1791"/>
      <c r="CQ16" s="1791"/>
      <c r="CR16" s="1791"/>
      <c r="CS16" s="1791"/>
      <c r="CT16" s="1791"/>
      <c r="CU16" s="1791"/>
      <c r="CV16" s="1791"/>
      <c r="CW16" s="1791"/>
      <c r="CX16" s="1791"/>
      <c r="CY16" s="1791"/>
      <c r="CZ16" s="1791"/>
    </row>
    <row r="17" s="135" customFormat="true" ht="15" customHeight="true" x14ac:dyDescent="0.2">
      <c r="A17" s="2094"/>
      <c r="B17" s="971" t="s">
        <v>52</v>
      </c>
      <c r="C17" s="797">
        <v>8.9027871935857945</v>
      </c>
      <c r="D17" s="798">
        <v>6.5871579191253744</v>
      </c>
      <c r="E17" s="798">
        <v>4.4369437534204987</v>
      </c>
      <c r="F17" s="798">
        <v>1.6365803148744398</v>
      </c>
      <c r="G17" s="799">
        <v>0.15210900382034814</v>
      </c>
      <c r="H17" s="800">
        <v>1.5299410950723877</v>
      </c>
      <c r="I17" s="798">
        <v>0.91878408563273262</v>
      </c>
      <c r="J17" s="798">
        <v>0.25216319785848962</v>
      </c>
      <c r="K17" s="798">
        <v>9.424701321764728E-2</v>
      </c>
      <c r="L17" s="801">
        <v>9.934402164026869E-2</v>
      </c>
      <c r="M17" s="802">
        <v>11.976892546888708</v>
      </c>
      <c r="N17" s="798">
        <v>8.6289646928305554</v>
      </c>
      <c r="O17" s="798">
        <v>8.8884477067478702</v>
      </c>
      <c r="P17" s="798">
        <v>8.3268275966496557</v>
      </c>
      <c r="Q17" s="799">
        <v>8.7526945598096777</v>
      </c>
      <c r="R17" s="800">
        <v>0.95536882064366313</v>
      </c>
      <c r="S17" s="798">
        <v>4.3210385609394892</v>
      </c>
      <c r="T17" s="798">
        <v>0</v>
      </c>
      <c r="U17" s="798">
        <v>1.6355979608284801</v>
      </c>
      <c r="V17" s="798">
        <v>0</v>
      </c>
      <c r="W17" s="798">
        <v>10.233032120221724</v>
      </c>
      <c r="X17" s="798">
        <v>4.5550140874742606</v>
      </c>
      <c r="Y17" s="798">
        <v>0.19625891194912654</v>
      </c>
      <c r="Z17" s="798">
        <v>14.352900417784525</v>
      </c>
      <c r="AA17" s="798">
        <v>0.52554701723503661</v>
      </c>
      <c r="AB17" s="798">
        <v>0.23253981221000095</v>
      </c>
      <c r="AC17" s="798">
        <v>9.160502248495197</v>
      </c>
      <c r="AD17" s="798">
        <v>3.5909812482054186</v>
      </c>
      <c r="AE17" s="798">
        <v>3.5814980195095685</v>
      </c>
      <c r="AF17" s="798">
        <v>12.221702674783</v>
      </c>
      <c r="AG17" s="1759">
        <v>0.2822263635165092</v>
      </c>
      <c r="AH17" s="311"/>
      <c r="AI17" s="311"/>
      <c r="AJ17" s="311"/>
      <c r="AK17" s="311"/>
      <c r="AL17" s="311"/>
      <c r="AM17" s="311"/>
      <c r="AN17" s="311"/>
      <c r="AO17" s="311"/>
      <c r="AP17" s="311"/>
      <c r="AQ17" s="311"/>
      <c r="AR17" s="311"/>
      <c r="AS17" s="311"/>
      <c r="AT17" s="311"/>
      <c r="AU17" s="311"/>
      <c r="AV17" s="311"/>
      <c r="AW17" s="311"/>
      <c r="AX17" s="311"/>
      <c r="AY17" s="311"/>
      <c r="AZ17" s="622"/>
      <c r="BA17" s="2112"/>
      <c r="BB17" s="148" t="s">
        <v>52</v>
      </c>
      <c r="BC17" s="1043" t="s">
        <v>36</v>
      </c>
      <c r="BD17" s="1062" t="s">
        <v>36</v>
      </c>
      <c r="BE17" s="1062" t="s">
        <v>36</v>
      </c>
      <c r="BF17" s="1062" t="s">
        <v>36</v>
      </c>
      <c r="BG17" s="1082" t="s">
        <v>36</v>
      </c>
      <c r="BH17" s="1102" t="s">
        <v>36</v>
      </c>
      <c r="BI17" s="1062" t="s">
        <v>36</v>
      </c>
      <c r="BJ17" s="1062" t="s">
        <v>36</v>
      </c>
      <c r="BK17" s="1062" t="s">
        <v>36</v>
      </c>
      <c r="BL17" s="1082" t="s">
        <v>36</v>
      </c>
      <c r="BM17" s="1102" t="s">
        <v>36</v>
      </c>
      <c r="BN17" s="1062" t="s">
        <v>36</v>
      </c>
      <c r="BO17" s="1062" t="s">
        <v>36</v>
      </c>
      <c r="BP17" s="1062" t="s">
        <v>36</v>
      </c>
      <c r="BQ17" s="1082" t="s">
        <v>36</v>
      </c>
      <c r="BR17" s="1102" t="s">
        <v>36</v>
      </c>
      <c r="BS17" s="1062" t="s">
        <v>36</v>
      </c>
      <c r="BT17" s="1062" t="s">
        <v>36</v>
      </c>
      <c r="BU17" s="1062" t="s">
        <v>36</v>
      </c>
      <c r="BV17" s="1062" t="s">
        <v>36</v>
      </c>
      <c r="BW17" s="1062" t="s">
        <v>36</v>
      </c>
      <c r="BX17" s="1062" t="s">
        <v>36</v>
      </c>
      <c r="BY17" s="1121" t="s">
        <v>36</v>
      </c>
      <c r="BZ17" s="1121" t="s">
        <v>36</v>
      </c>
      <c r="CA17" s="1121" t="s">
        <v>36</v>
      </c>
      <c r="CB17" s="1121" t="s">
        <v>36</v>
      </c>
      <c r="CC17" s="1121" t="s">
        <v>36</v>
      </c>
      <c r="CD17" s="1121" t="s">
        <v>36</v>
      </c>
      <c r="CE17" s="1121" t="s">
        <v>36</v>
      </c>
      <c r="CF17" s="1121" t="s">
        <v>36</v>
      </c>
      <c r="CG17" s="1121" t="s">
        <v>36</v>
      </c>
      <c r="CH17" s="1792"/>
      <c r="CI17" s="1792"/>
      <c r="CJ17" s="1792"/>
      <c r="CK17" s="1792"/>
      <c r="CL17" s="1792"/>
      <c r="CM17" s="1792"/>
      <c r="CN17" s="1792"/>
      <c r="CO17" s="1792"/>
      <c r="CP17" s="1792"/>
      <c r="CQ17" s="1792"/>
      <c r="CR17" s="1792"/>
      <c r="CS17" s="1792"/>
      <c r="CT17" s="1792"/>
      <c r="CU17" s="1792"/>
      <c r="CV17" s="1792"/>
      <c r="CW17" s="1792"/>
      <c r="CX17" s="1792"/>
      <c r="CY17" s="1792"/>
      <c r="CZ17" s="1792"/>
    </row>
    <row r="18" s="135" customFormat="true" ht="15" customHeight="true" x14ac:dyDescent="0.2">
      <c r="A18" s="2094" t="s">
        <v>61</v>
      </c>
      <c r="B18" s="971" t="s">
        <v>15</v>
      </c>
      <c r="C18" s="797">
        <v>87.666319929691511</v>
      </c>
      <c r="D18" s="798">
        <v>90.764390769561061</v>
      </c>
      <c r="E18" s="798">
        <v>92.617831520388876</v>
      </c>
      <c r="F18" s="798">
        <v>97.16838245306306</v>
      </c>
      <c r="G18" s="799">
        <v>99.735654287002376</v>
      </c>
      <c r="H18" s="800">
        <v>95.733403410503541</v>
      </c>
      <c r="I18" s="798">
        <v>97.56277839281131</v>
      </c>
      <c r="J18" s="798">
        <v>99.172077050893151</v>
      </c>
      <c r="K18" s="798">
        <v>99.781673519354229</v>
      </c>
      <c r="L18" s="801">
        <v>99.900655978359723</v>
      </c>
      <c r="M18" s="802">
        <v>84.284517411047958</v>
      </c>
      <c r="N18" s="798">
        <v>88.473580758379498</v>
      </c>
      <c r="O18" s="798">
        <v>88.516411959587202</v>
      </c>
      <c r="P18" s="798">
        <v>87.896739996370826</v>
      </c>
      <c r="Q18" s="799">
        <v>86.823949095172807</v>
      </c>
      <c r="R18" s="800">
        <v>94.899595342666615</v>
      </c>
      <c r="S18" s="798">
        <v>94.653630255108567</v>
      </c>
      <c r="T18" s="798">
        <v>99.890510948905103</v>
      </c>
      <c r="U18" s="798">
        <v>96.792728142419421</v>
      </c>
      <c r="V18" s="798">
        <v>100</v>
      </c>
      <c r="W18" s="798">
        <v>89.339072693908022</v>
      </c>
      <c r="X18" s="798">
        <v>91.95259924374146</v>
      </c>
      <c r="Y18" s="798">
        <v>98.663433498744197</v>
      </c>
      <c r="Z18" s="798">
        <v>78.940042368470046</v>
      </c>
      <c r="AA18" s="798">
        <v>93.580590972756525</v>
      </c>
      <c r="AB18" s="798">
        <v>99.767460187789979</v>
      </c>
      <c r="AC18" s="798">
        <v>90.023179377070335</v>
      </c>
      <c r="AD18" s="798">
        <v>95.626682343295954</v>
      </c>
      <c r="AE18" s="798">
        <v>94.486647345246084</v>
      </c>
      <c r="AF18" s="798">
        <v>82.951859602412497</v>
      </c>
      <c r="AG18" s="1759">
        <v>98.675707063499488</v>
      </c>
      <c r="AH18" s="311"/>
      <c r="AI18" s="311"/>
      <c r="AJ18" s="311"/>
      <c r="AK18" s="311"/>
      <c r="AL18" s="311"/>
      <c r="AM18" s="311"/>
      <c r="AN18" s="311"/>
      <c r="AO18" s="311"/>
      <c r="AP18" s="311"/>
      <c r="AQ18" s="311"/>
      <c r="AR18" s="311"/>
      <c r="AS18" s="311"/>
      <c r="AT18" s="311"/>
      <c r="AU18" s="311"/>
      <c r="AV18" s="311"/>
      <c r="AW18" s="311"/>
      <c r="AX18" s="311"/>
      <c r="AY18" s="311"/>
      <c r="AZ18" s="622"/>
      <c r="BA18" s="2112" t="s">
        <v>61</v>
      </c>
      <c r="BB18" s="148" t="s">
        <v>15</v>
      </c>
      <c r="BC18" s="1043" t="s">
        <v>36</v>
      </c>
      <c r="BD18" s="1062" t="s">
        <v>36</v>
      </c>
      <c r="BE18" s="1062" t="s">
        <v>36</v>
      </c>
      <c r="BF18" s="1062" t="s">
        <v>36</v>
      </c>
      <c r="BG18" s="1082" t="s">
        <v>36</v>
      </c>
      <c r="BH18" s="1102" t="s">
        <v>36</v>
      </c>
      <c r="BI18" s="1062" t="s">
        <v>36</v>
      </c>
      <c r="BJ18" s="1062" t="s">
        <v>36</v>
      </c>
      <c r="BK18" s="1062" t="s">
        <v>36</v>
      </c>
      <c r="BL18" s="1082" t="s">
        <v>36</v>
      </c>
      <c r="BM18" s="1102" t="s">
        <v>36</v>
      </c>
      <c r="BN18" s="1062" t="s">
        <v>36</v>
      </c>
      <c r="BO18" s="1062" t="s">
        <v>36</v>
      </c>
      <c r="BP18" s="1062" t="s">
        <v>36</v>
      </c>
      <c r="BQ18" s="1082" t="s">
        <v>36</v>
      </c>
      <c r="BR18" s="1102" t="s">
        <v>36</v>
      </c>
      <c r="BS18" s="1062" t="s">
        <v>36</v>
      </c>
      <c r="BT18" s="1062" t="s">
        <v>36</v>
      </c>
      <c r="BU18" s="1062" t="s">
        <v>36</v>
      </c>
      <c r="BV18" s="1062" t="s">
        <v>36</v>
      </c>
      <c r="BW18" s="1062" t="s">
        <v>36</v>
      </c>
      <c r="BX18" s="1062" t="s">
        <v>36</v>
      </c>
      <c r="BY18" s="1121" t="s">
        <v>36</v>
      </c>
      <c r="BZ18" s="1121" t="s">
        <v>36</v>
      </c>
      <c r="CA18" s="1121" t="s">
        <v>36</v>
      </c>
      <c r="CB18" s="1121" t="s">
        <v>36</v>
      </c>
      <c r="CC18" s="1121" t="s">
        <v>36</v>
      </c>
      <c r="CD18" s="1121" t="s">
        <v>36</v>
      </c>
      <c r="CE18" s="1121" t="s">
        <v>36</v>
      </c>
      <c r="CF18" s="1121" t="s">
        <v>36</v>
      </c>
      <c r="CG18" s="1121" t="s">
        <v>36</v>
      </c>
      <c r="CH18" s="1792"/>
      <c r="CI18" s="1792"/>
      <c r="CJ18" s="1792"/>
      <c r="CK18" s="1792"/>
      <c r="CL18" s="1792"/>
      <c r="CM18" s="1792"/>
      <c r="CN18" s="1792"/>
      <c r="CO18" s="1792"/>
      <c r="CP18" s="1792"/>
      <c r="CQ18" s="1792"/>
      <c r="CR18" s="1792"/>
      <c r="CS18" s="1792"/>
      <c r="CT18" s="1792"/>
      <c r="CU18" s="1792"/>
      <c r="CV18" s="1792"/>
      <c r="CW18" s="1792"/>
      <c r="CX18" s="1792"/>
      <c r="CY18" s="1792"/>
      <c r="CZ18" s="1792"/>
    </row>
    <row r="19" s="135" customFormat="true" ht="15" customHeight="true" x14ac:dyDescent="0.2">
      <c r="A19" s="2094"/>
      <c r="B19" s="971" t="s">
        <v>16</v>
      </c>
      <c r="C19" s="797">
        <v>3.4308928767229627</v>
      </c>
      <c r="D19" s="798">
        <v>2.6484513113128614</v>
      </c>
      <c r="E19" s="798">
        <v>2.9452247261907685</v>
      </c>
      <c r="F19" s="798">
        <v>1.195037232062595</v>
      </c>
      <c r="G19" s="799">
        <v>0.11223670917731969</v>
      </c>
      <c r="H19" s="800">
        <v>2.7366554944240011</v>
      </c>
      <c r="I19" s="798">
        <v>1.5184375215559176</v>
      </c>
      <c r="J19" s="798">
        <v>0.57575975124837653</v>
      </c>
      <c r="K19" s="798">
        <v>0.12407946742813815</v>
      </c>
      <c r="L19" s="801">
        <v>0</v>
      </c>
      <c r="M19" s="802">
        <v>3.7385900420637235</v>
      </c>
      <c r="N19" s="798">
        <v>2.8974545487900865</v>
      </c>
      <c r="O19" s="798">
        <v>2.5951403336652379</v>
      </c>
      <c r="P19" s="798">
        <v>3.7764324069798607</v>
      </c>
      <c r="Q19" s="799">
        <v>4.4233563450177922</v>
      </c>
      <c r="R19" s="800">
        <v>4.1450358366897797</v>
      </c>
      <c r="S19" s="798">
        <v>1.0253311839517427</v>
      </c>
      <c r="T19" s="798">
        <v>0.10948905109489063</v>
      </c>
      <c r="U19" s="798">
        <v>1.5716738967520203</v>
      </c>
      <c r="V19" s="798">
        <v>0</v>
      </c>
      <c r="W19" s="798">
        <v>0.42789518586997999</v>
      </c>
      <c r="X19" s="798">
        <v>3.4923866687843237</v>
      </c>
      <c r="Y19" s="798">
        <v>1.1403075893066861</v>
      </c>
      <c r="Z19" s="798">
        <v>6.707057213745439</v>
      </c>
      <c r="AA19" s="798">
        <v>5.8938620100084522</v>
      </c>
      <c r="AB19" s="798">
        <v>0</v>
      </c>
      <c r="AC19" s="798">
        <v>0.81631837443449839</v>
      </c>
      <c r="AD19" s="798">
        <v>0.78233640849876929</v>
      </c>
      <c r="AE19" s="798">
        <v>1.9318546352444608</v>
      </c>
      <c r="AF19" s="798">
        <v>4.8264377228044264</v>
      </c>
      <c r="AG19" s="1759">
        <v>1.0420665729840339</v>
      </c>
      <c r="AH19" s="311"/>
      <c r="AI19" s="311"/>
      <c r="AJ19" s="311"/>
      <c r="AK19" s="311"/>
      <c r="AL19" s="311"/>
      <c r="AM19" s="311"/>
      <c r="AN19" s="311"/>
      <c r="AO19" s="311"/>
      <c r="AP19" s="311"/>
      <c r="AQ19" s="311"/>
      <c r="AR19" s="311"/>
      <c r="AS19" s="311"/>
      <c r="AT19" s="311"/>
      <c r="AU19" s="311"/>
      <c r="AV19" s="311"/>
      <c r="AW19" s="311"/>
      <c r="AX19" s="311"/>
      <c r="AY19" s="311"/>
      <c r="AZ19" s="622"/>
      <c r="BA19" s="2112"/>
      <c r="BB19" s="148" t="s">
        <v>16</v>
      </c>
      <c r="BC19" s="1043" t="s">
        <v>36</v>
      </c>
      <c r="BD19" s="1062" t="s">
        <v>36</v>
      </c>
      <c r="BE19" s="1062" t="s">
        <v>36</v>
      </c>
      <c r="BF19" s="1062" t="s">
        <v>36</v>
      </c>
      <c r="BG19" s="1082" t="s">
        <v>36</v>
      </c>
      <c r="BH19" s="1102" t="s">
        <v>36</v>
      </c>
      <c r="BI19" s="1062" t="s">
        <v>36</v>
      </c>
      <c r="BJ19" s="1062" t="s">
        <v>36</v>
      </c>
      <c r="BK19" s="1062" t="s">
        <v>36</v>
      </c>
      <c r="BL19" s="1082" t="s">
        <v>36</v>
      </c>
      <c r="BM19" s="1102" t="s">
        <v>36</v>
      </c>
      <c r="BN19" s="1062" t="s">
        <v>36</v>
      </c>
      <c r="BO19" s="1062" t="s">
        <v>36</v>
      </c>
      <c r="BP19" s="1062" t="s">
        <v>36</v>
      </c>
      <c r="BQ19" s="1082" t="s">
        <v>36</v>
      </c>
      <c r="BR19" s="1102" t="s">
        <v>36</v>
      </c>
      <c r="BS19" s="1062" t="s">
        <v>36</v>
      </c>
      <c r="BT19" s="1062" t="s">
        <v>36</v>
      </c>
      <c r="BU19" s="1062" t="s">
        <v>36</v>
      </c>
      <c r="BV19" s="1062" t="s">
        <v>36</v>
      </c>
      <c r="BW19" s="1062" t="s">
        <v>36</v>
      </c>
      <c r="BX19" s="1062" t="s">
        <v>36</v>
      </c>
      <c r="BY19" s="1121" t="s">
        <v>36</v>
      </c>
      <c r="BZ19" s="1121" t="s">
        <v>36</v>
      </c>
      <c r="CA19" s="1121" t="s">
        <v>36</v>
      </c>
      <c r="CB19" s="1121" t="s">
        <v>36</v>
      </c>
      <c r="CC19" s="1121" t="s">
        <v>36</v>
      </c>
      <c r="CD19" s="1121" t="s">
        <v>36</v>
      </c>
      <c r="CE19" s="1121" t="s">
        <v>36</v>
      </c>
      <c r="CF19" s="1121" t="s">
        <v>36</v>
      </c>
      <c r="CG19" s="1121" t="s">
        <v>36</v>
      </c>
      <c r="CH19" s="1792"/>
      <c r="CI19" s="1792"/>
      <c r="CJ19" s="1792"/>
      <c r="CK19" s="1792"/>
      <c r="CL19" s="1792"/>
      <c r="CM19" s="1792"/>
      <c r="CN19" s="1792"/>
      <c r="CO19" s="1792"/>
      <c r="CP19" s="1792"/>
      <c r="CQ19" s="1792"/>
      <c r="CR19" s="1792"/>
      <c r="CS19" s="1792"/>
      <c r="CT19" s="1792"/>
      <c r="CU19" s="1792"/>
      <c r="CV19" s="1792"/>
      <c r="CW19" s="1792"/>
      <c r="CX19" s="1792"/>
      <c r="CY19" s="1792"/>
      <c r="CZ19" s="1792"/>
    </row>
    <row r="20" s="135" customFormat="true" ht="15" customHeight="true" x14ac:dyDescent="0.2">
      <c r="A20" s="2094"/>
      <c r="B20" s="971" t="s">
        <v>22</v>
      </c>
      <c r="C20" s="797">
        <v>4.5756376027850223</v>
      </c>
      <c r="D20" s="798">
        <v>4.2027922506465396</v>
      </c>
      <c r="E20" s="798">
        <v>3.5574079852992853</v>
      </c>
      <c r="F20" s="798">
        <v>1.2881105845363217</v>
      </c>
      <c r="G20" s="799">
        <v>0.15210900382034814</v>
      </c>
      <c r="H20" s="800">
        <v>0.83998315967246906</v>
      </c>
      <c r="I20" s="798">
        <v>0.49122713831719483</v>
      </c>
      <c r="J20" s="798">
        <v>0.13714436188178558</v>
      </c>
      <c r="K20" s="798">
        <v>7.6577325635729887E-2</v>
      </c>
      <c r="L20" s="801">
        <v>9.934402164026869E-2</v>
      </c>
      <c r="M20" s="802">
        <v>6.0528703711320979</v>
      </c>
      <c r="N20" s="798">
        <v>4.7264483964294222</v>
      </c>
      <c r="O20" s="798">
        <v>5.7359988247682638</v>
      </c>
      <c r="P20" s="798">
        <v>5.5310501474784273</v>
      </c>
      <c r="Q20" s="799">
        <v>7.7535529868655804</v>
      </c>
      <c r="R20" s="800">
        <v>0.95536882064366313</v>
      </c>
      <c r="S20" s="798">
        <v>4.3210385609394892</v>
      </c>
      <c r="T20" s="798">
        <v>0</v>
      </c>
      <c r="U20" s="798">
        <v>1.1430355612741969</v>
      </c>
      <c r="V20" s="798">
        <v>0</v>
      </c>
      <c r="W20" s="798">
        <v>2.1353758774166374</v>
      </c>
      <c r="X20" s="798">
        <v>4.3617710655814133</v>
      </c>
      <c r="Y20" s="798">
        <v>0.1526458204048762</v>
      </c>
      <c r="Z20" s="798">
        <v>12.291549803114064</v>
      </c>
      <c r="AA20" s="798">
        <v>0.52554701723503661</v>
      </c>
      <c r="AB20" s="798">
        <v>0.23253981221000095</v>
      </c>
      <c r="AC20" s="798">
        <v>2.4040426140990823</v>
      </c>
      <c r="AD20" s="798">
        <v>3.3201724914173827</v>
      </c>
      <c r="AE20" s="798">
        <v>1.8987312637156941</v>
      </c>
      <c r="AF20" s="798">
        <v>11.212059014131835</v>
      </c>
      <c r="AG20" s="1759">
        <v>6.5129160811502121E-2</v>
      </c>
      <c r="AH20" s="311"/>
      <c r="AI20" s="311"/>
      <c r="AJ20" s="311"/>
      <c r="AK20" s="311"/>
      <c r="AL20" s="311"/>
      <c r="AM20" s="311"/>
      <c r="AN20" s="311"/>
      <c r="AO20" s="311"/>
      <c r="AP20" s="311"/>
      <c r="AQ20" s="311"/>
      <c r="AR20" s="311"/>
      <c r="AS20" s="311"/>
      <c r="AT20" s="311"/>
      <c r="AU20" s="311"/>
      <c r="AV20" s="311"/>
      <c r="AW20" s="311"/>
      <c r="AX20" s="311"/>
      <c r="AY20" s="311"/>
      <c r="AZ20" s="622"/>
      <c r="BA20" s="2112"/>
      <c r="BB20" s="148" t="s">
        <v>22</v>
      </c>
      <c r="BC20" s="1043" t="s">
        <v>36</v>
      </c>
      <c r="BD20" s="1062" t="s">
        <v>36</v>
      </c>
      <c r="BE20" s="1062" t="s">
        <v>36</v>
      </c>
      <c r="BF20" s="1062" t="s">
        <v>36</v>
      </c>
      <c r="BG20" s="1082" t="s">
        <v>36</v>
      </c>
      <c r="BH20" s="1102" t="s">
        <v>36</v>
      </c>
      <c r="BI20" s="1062" t="s">
        <v>36</v>
      </c>
      <c r="BJ20" s="1062" t="s">
        <v>36</v>
      </c>
      <c r="BK20" s="1062" t="s">
        <v>36</v>
      </c>
      <c r="BL20" s="1082" t="s">
        <v>36</v>
      </c>
      <c r="BM20" s="1102" t="s">
        <v>36</v>
      </c>
      <c r="BN20" s="1062" t="s">
        <v>36</v>
      </c>
      <c r="BO20" s="1062" t="s">
        <v>36</v>
      </c>
      <c r="BP20" s="1062" t="s">
        <v>36</v>
      </c>
      <c r="BQ20" s="1082" t="s">
        <v>36</v>
      </c>
      <c r="BR20" s="1102" t="s">
        <v>36</v>
      </c>
      <c r="BS20" s="1062" t="s">
        <v>36</v>
      </c>
      <c r="BT20" s="1062" t="s">
        <v>36</v>
      </c>
      <c r="BU20" s="1062" t="s">
        <v>36</v>
      </c>
      <c r="BV20" s="1062" t="s">
        <v>36</v>
      </c>
      <c r="BW20" s="1062" t="s">
        <v>36</v>
      </c>
      <c r="BX20" s="1062" t="s">
        <v>36</v>
      </c>
      <c r="BY20" s="1121" t="s">
        <v>36</v>
      </c>
      <c r="BZ20" s="1121" t="s">
        <v>36</v>
      </c>
      <c r="CA20" s="1121" t="s">
        <v>36</v>
      </c>
      <c r="CB20" s="1121" t="s">
        <v>36</v>
      </c>
      <c r="CC20" s="1121" t="s">
        <v>36</v>
      </c>
      <c r="CD20" s="1121" t="s">
        <v>36</v>
      </c>
      <c r="CE20" s="1121" t="s">
        <v>36</v>
      </c>
      <c r="CF20" s="1121" t="s">
        <v>36</v>
      </c>
      <c r="CG20" s="1121" t="s">
        <v>36</v>
      </c>
      <c r="CH20" s="1792"/>
      <c r="CI20" s="1792"/>
      <c r="CJ20" s="1792"/>
      <c r="CK20" s="1792"/>
      <c r="CL20" s="1792"/>
      <c r="CM20" s="1792"/>
      <c r="CN20" s="1792"/>
      <c r="CO20" s="1792"/>
      <c r="CP20" s="1792"/>
      <c r="CQ20" s="1792"/>
      <c r="CR20" s="1792"/>
      <c r="CS20" s="1792"/>
      <c r="CT20" s="1792"/>
      <c r="CU20" s="1792"/>
      <c r="CV20" s="1792"/>
      <c r="CW20" s="1792"/>
      <c r="CX20" s="1792"/>
      <c r="CY20" s="1792"/>
      <c r="CZ20" s="1792"/>
    </row>
    <row r="21" s="135" customFormat="true" ht="15" customHeight="true" x14ac:dyDescent="0.2">
      <c r="A21" s="2094"/>
      <c r="B21" s="971" t="s">
        <v>17</v>
      </c>
      <c r="C21" s="797">
        <v>4.3271495908007696</v>
      </c>
      <c r="D21" s="798">
        <v>2.3843656684788321</v>
      </c>
      <c r="E21" s="798">
        <v>0.87953576812121426</v>
      </c>
      <c r="F21" s="798">
        <v>0.34846973033811784</v>
      </c>
      <c r="G21" s="799">
        <v>0</v>
      </c>
      <c r="H21" s="800">
        <v>0.6899579353999189</v>
      </c>
      <c r="I21" s="798">
        <v>0.42755694731553767</v>
      </c>
      <c r="J21" s="798">
        <v>0.11501883597670401</v>
      </c>
      <c r="K21" s="798">
        <v>1.7669687581917403E-2</v>
      </c>
      <c r="L21" s="801">
        <v>0</v>
      </c>
      <c r="M21" s="802">
        <v>5.9240221757566021</v>
      </c>
      <c r="N21" s="798">
        <v>3.9025162964011346</v>
      </c>
      <c r="O21" s="798">
        <v>3.152448881979609</v>
      </c>
      <c r="P21" s="798">
        <v>2.7957774491712297</v>
      </c>
      <c r="Q21" s="799">
        <v>0.99914157294409345</v>
      </c>
      <c r="R21" s="800">
        <v>0</v>
      </c>
      <c r="S21" s="798">
        <v>0</v>
      </c>
      <c r="T21" s="798">
        <v>0</v>
      </c>
      <c r="U21" s="798">
        <v>0.49256239955428344</v>
      </c>
      <c r="V21" s="798">
        <v>0</v>
      </c>
      <c r="W21" s="798">
        <v>8.0976562428050869</v>
      </c>
      <c r="X21" s="798">
        <v>0.19324302189284742</v>
      </c>
      <c r="Y21" s="798">
        <v>4.3613091544250346E-2</v>
      </c>
      <c r="Z21" s="798">
        <v>2.0613506146704612</v>
      </c>
      <c r="AA21" s="798">
        <v>0</v>
      </c>
      <c r="AB21" s="798">
        <v>0</v>
      </c>
      <c r="AC21" s="798">
        <v>6.7564596343961174</v>
      </c>
      <c r="AD21" s="798">
        <v>0.27080875678803551</v>
      </c>
      <c r="AE21" s="798">
        <v>1.6827667557938755</v>
      </c>
      <c r="AF21" s="798">
        <v>1.0096436606511616</v>
      </c>
      <c r="AG21" s="1759">
        <v>0.21709720270500707</v>
      </c>
      <c r="AH21" s="311"/>
      <c r="AI21" s="311"/>
      <c r="AJ21" s="311"/>
      <c r="AK21" s="311"/>
      <c r="AL21" s="311"/>
      <c r="AM21" s="311"/>
      <c r="AN21" s="311"/>
      <c r="AO21" s="311"/>
      <c r="AP21" s="311"/>
      <c r="AQ21" s="311"/>
      <c r="AR21" s="311"/>
      <c r="AS21" s="311"/>
      <c r="AT21" s="311"/>
      <c r="AU21" s="311"/>
      <c r="AV21" s="311"/>
      <c r="AW21" s="311"/>
      <c r="AX21" s="311"/>
      <c r="AY21" s="311"/>
      <c r="AZ21" s="622"/>
      <c r="BA21" s="2112"/>
      <c r="BB21" s="148" t="s">
        <v>17</v>
      </c>
      <c r="BC21" s="1043" t="s">
        <v>36</v>
      </c>
      <c r="BD21" s="1062" t="s">
        <v>36</v>
      </c>
      <c r="BE21" s="1062" t="s">
        <v>36</v>
      </c>
      <c r="BF21" s="1062" t="s">
        <v>36</v>
      </c>
      <c r="BG21" s="1082" t="s">
        <v>36</v>
      </c>
      <c r="BH21" s="1102" t="s">
        <v>36</v>
      </c>
      <c r="BI21" s="1062" t="s">
        <v>36</v>
      </c>
      <c r="BJ21" s="1062" t="s">
        <v>36</v>
      </c>
      <c r="BK21" s="1062" t="s">
        <v>36</v>
      </c>
      <c r="BL21" s="1082" t="s">
        <v>36</v>
      </c>
      <c r="BM21" s="1102" t="s">
        <v>36</v>
      </c>
      <c r="BN21" s="1062" t="s">
        <v>36</v>
      </c>
      <c r="BO21" s="1062" t="s">
        <v>36</v>
      </c>
      <c r="BP21" s="1062" t="s">
        <v>36</v>
      </c>
      <c r="BQ21" s="1082" t="s">
        <v>36</v>
      </c>
      <c r="BR21" s="1102" t="s">
        <v>36</v>
      </c>
      <c r="BS21" s="1062" t="s">
        <v>36</v>
      </c>
      <c r="BT21" s="1062" t="s">
        <v>36</v>
      </c>
      <c r="BU21" s="1062" t="s">
        <v>36</v>
      </c>
      <c r="BV21" s="1062" t="s">
        <v>36</v>
      </c>
      <c r="BW21" s="1062" t="s">
        <v>36</v>
      </c>
      <c r="BX21" s="1062" t="s">
        <v>36</v>
      </c>
      <c r="BY21" s="1121" t="s">
        <v>36</v>
      </c>
      <c r="BZ21" s="1121" t="s">
        <v>36</v>
      </c>
      <c r="CA21" s="1121" t="s">
        <v>36</v>
      </c>
      <c r="CB21" s="1121" t="s">
        <v>36</v>
      </c>
      <c r="CC21" s="1121" t="s">
        <v>36</v>
      </c>
      <c r="CD21" s="1121" t="s">
        <v>36</v>
      </c>
      <c r="CE21" s="1121" t="s">
        <v>36</v>
      </c>
      <c r="CF21" s="1121" t="s">
        <v>36</v>
      </c>
      <c r="CG21" s="1121" t="s">
        <v>36</v>
      </c>
      <c r="CH21" s="1792"/>
      <c r="CI21" s="1792"/>
      <c r="CJ21" s="1792"/>
      <c r="CK21" s="1792"/>
      <c r="CL21" s="1792"/>
      <c r="CM21" s="1792"/>
      <c r="CN21" s="1792"/>
      <c r="CO21" s="1792"/>
      <c r="CP21" s="1792"/>
      <c r="CQ21" s="1792"/>
      <c r="CR21" s="1792"/>
      <c r="CS21" s="1792"/>
      <c r="CT21" s="1792"/>
      <c r="CU21" s="1792"/>
      <c r="CV21" s="1792"/>
      <c r="CW21" s="1792"/>
      <c r="CX21" s="1792"/>
      <c r="CY21" s="1792"/>
      <c r="CZ21" s="1792"/>
    </row>
    <row r="22" s="135" customFormat="true" ht="15" customHeight="true" x14ac:dyDescent="0.2">
      <c r="A22" s="2094" t="s">
        <v>55</v>
      </c>
      <c r="B22" s="971" t="s">
        <v>50</v>
      </c>
      <c r="C22" s="797">
        <v>3.7661886363238715</v>
      </c>
      <c r="D22" s="798">
        <v>2.8352111468998169</v>
      </c>
      <c r="E22" s="798">
        <v>3.0819700016617975</v>
      </c>
      <c r="F22" s="798">
        <v>1.2149203798404613</v>
      </c>
      <c r="G22" s="799">
        <v>0.11240769139692094</v>
      </c>
      <c r="H22" s="800">
        <v>2.7791752385019182</v>
      </c>
      <c r="I22" s="798">
        <v>1.5325180535413039</v>
      </c>
      <c r="J22" s="798">
        <v>0.577215275746226</v>
      </c>
      <c r="K22" s="798">
        <v>0.12419651893775725</v>
      </c>
      <c r="L22" s="801">
        <v>0</v>
      </c>
      <c r="M22" s="802">
        <v>4.2472825036939401</v>
      </c>
      <c r="N22" s="798">
        <v>3.1710864816727455</v>
      </c>
      <c r="O22" s="798">
        <v>2.8483109642479763</v>
      </c>
      <c r="P22" s="798">
        <v>4.1194520795724419</v>
      </c>
      <c r="Q22" s="799">
        <v>4.8476569512698067</v>
      </c>
      <c r="R22" s="800">
        <v>4.1850181956694685</v>
      </c>
      <c r="S22" s="798">
        <v>1.0716370333981879</v>
      </c>
      <c r="T22" s="798">
        <v>0.10948905109489063</v>
      </c>
      <c r="U22" s="798">
        <v>1.5978076053633057</v>
      </c>
      <c r="V22" s="798">
        <v>0</v>
      </c>
      <c r="W22" s="798">
        <v>0.47667331979291777</v>
      </c>
      <c r="X22" s="798">
        <v>3.6590572416083296</v>
      </c>
      <c r="Y22" s="798">
        <v>1.1425499453979995</v>
      </c>
      <c r="Z22" s="798">
        <v>7.8310383497658478</v>
      </c>
      <c r="AA22" s="798">
        <v>5.9250006743235151</v>
      </c>
      <c r="AB22" s="798">
        <v>0</v>
      </c>
      <c r="AC22" s="798">
        <v>0.89863814160176314</v>
      </c>
      <c r="AD22" s="798">
        <v>0.81147637288259988</v>
      </c>
      <c r="AE22" s="798">
        <v>2.0036140321235814</v>
      </c>
      <c r="AF22" s="798">
        <v>5.498440810400508</v>
      </c>
      <c r="AG22" s="1759">
        <v>1.0450158833096688</v>
      </c>
      <c r="AH22" s="311"/>
      <c r="AI22" s="311"/>
      <c r="AJ22" s="311"/>
      <c r="AK22" s="311"/>
      <c r="AL22" s="311"/>
      <c r="AM22" s="311"/>
      <c r="AN22" s="311"/>
      <c r="AO22" s="311"/>
      <c r="AP22" s="311"/>
      <c r="AQ22" s="311"/>
      <c r="AR22" s="311"/>
      <c r="AS22" s="311"/>
      <c r="AT22" s="311"/>
      <c r="AU22" s="311"/>
      <c r="AV22" s="311"/>
      <c r="AW22" s="311"/>
      <c r="AX22" s="311"/>
      <c r="AY22" s="311"/>
      <c r="AZ22" s="622"/>
      <c r="BA22" s="2112" t="s">
        <v>55</v>
      </c>
      <c r="BB22" s="148" t="s">
        <v>50</v>
      </c>
      <c r="BC22" s="1043" t="s">
        <v>36</v>
      </c>
      <c r="BD22" s="1062" t="s">
        <v>36</v>
      </c>
      <c r="BE22" s="1062" t="s">
        <v>36</v>
      </c>
      <c r="BF22" s="1062" t="s">
        <v>36</v>
      </c>
      <c r="BG22" s="1082" t="s">
        <v>36</v>
      </c>
      <c r="BH22" s="1102" t="s">
        <v>36</v>
      </c>
      <c r="BI22" s="1062" t="s">
        <v>36</v>
      </c>
      <c r="BJ22" s="1062" t="s">
        <v>36</v>
      </c>
      <c r="BK22" s="1062" t="s">
        <v>36</v>
      </c>
      <c r="BL22" s="1082" t="s">
        <v>36</v>
      </c>
      <c r="BM22" s="1102" t="s">
        <v>36</v>
      </c>
      <c r="BN22" s="1062" t="s">
        <v>36</v>
      </c>
      <c r="BO22" s="1062" t="s">
        <v>36</v>
      </c>
      <c r="BP22" s="1062" t="s">
        <v>36</v>
      </c>
      <c r="BQ22" s="1082" t="s">
        <v>36</v>
      </c>
      <c r="BR22" s="1102" t="s">
        <v>36</v>
      </c>
      <c r="BS22" s="1062" t="s">
        <v>36</v>
      </c>
      <c r="BT22" s="1062" t="s">
        <v>36</v>
      </c>
      <c r="BU22" s="1062" t="s">
        <v>36</v>
      </c>
      <c r="BV22" s="1062" t="s">
        <v>36</v>
      </c>
      <c r="BW22" s="1062" t="s">
        <v>36</v>
      </c>
      <c r="BX22" s="1062" t="s">
        <v>36</v>
      </c>
      <c r="BY22" s="1121" t="s">
        <v>36</v>
      </c>
      <c r="BZ22" s="1121" t="s">
        <v>36</v>
      </c>
      <c r="CA22" s="1121" t="s">
        <v>36</v>
      </c>
      <c r="CB22" s="1121" t="s">
        <v>36</v>
      </c>
      <c r="CC22" s="1121" t="s">
        <v>36</v>
      </c>
      <c r="CD22" s="1121" t="s">
        <v>36</v>
      </c>
      <c r="CE22" s="1121" t="s">
        <v>36</v>
      </c>
      <c r="CF22" s="1121" t="s">
        <v>36</v>
      </c>
      <c r="CG22" s="1121" t="s">
        <v>36</v>
      </c>
      <c r="CH22" s="1792"/>
      <c r="CI22" s="1792"/>
      <c r="CJ22" s="1792"/>
      <c r="CK22" s="1792"/>
      <c r="CL22" s="1792"/>
      <c r="CM22" s="1792"/>
      <c r="CN22" s="1792"/>
      <c r="CO22" s="1792"/>
      <c r="CP22" s="1792"/>
      <c r="CQ22" s="1792"/>
      <c r="CR22" s="1792"/>
      <c r="CS22" s="1792"/>
      <c r="CT22" s="1792"/>
      <c r="CU22" s="1792"/>
      <c r="CV22" s="1792"/>
      <c r="CW22" s="1792"/>
      <c r="CX22" s="1792"/>
      <c r="CY22" s="1792"/>
      <c r="CZ22" s="1792"/>
    </row>
    <row r="23" s="135" customFormat="true" ht="15" customHeight="true" x14ac:dyDescent="0.2">
      <c r="A23" s="2095"/>
      <c r="B23" s="972" t="s">
        <v>49</v>
      </c>
      <c r="C23" s="803">
        <v>96.23381136367594</v>
      </c>
      <c r="D23" s="804">
        <v>97.164788853100163</v>
      </c>
      <c r="E23" s="804">
        <v>96.91802999833844</v>
      </c>
      <c r="F23" s="804">
        <v>98.785079620159593</v>
      </c>
      <c r="G23" s="805">
        <v>99.887592308603089</v>
      </c>
      <c r="H23" s="806">
        <v>97.220824761498022</v>
      </c>
      <c r="I23" s="804">
        <v>98.467481946458676</v>
      </c>
      <c r="J23" s="804">
        <v>99.422784724253788</v>
      </c>
      <c r="K23" s="804">
        <v>99.875803481062235</v>
      </c>
      <c r="L23" s="807">
        <v>100</v>
      </c>
      <c r="M23" s="808">
        <v>95.752717496306218</v>
      </c>
      <c r="N23" s="804">
        <v>96.828913518327226</v>
      </c>
      <c r="O23" s="804">
        <v>97.151689035752028</v>
      </c>
      <c r="P23" s="804">
        <v>95.880547920427531</v>
      </c>
      <c r="Q23" s="805">
        <v>95.152343048730202</v>
      </c>
      <c r="R23" s="806">
        <v>95.814981804330543</v>
      </c>
      <c r="S23" s="804">
        <v>98.928362966601767</v>
      </c>
      <c r="T23" s="804">
        <v>99.890510948905103</v>
      </c>
      <c r="U23" s="804">
        <v>98.402192394636671</v>
      </c>
      <c r="V23" s="804">
        <v>100</v>
      </c>
      <c r="W23" s="804">
        <v>99.523326680207077</v>
      </c>
      <c r="X23" s="804">
        <v>96.340942758391705</v>
      </c>
      <c r="Y23" s="804">
        <v>98.857450054602026</v>
      </c>
      <c r="Z23" s="804">
        <v>92.168961650234166</v>
      </c>
      <c r="AA23" s="804">
        <v>94.074999325676501</v>
      </c>
      <c r="AB23" s="804">
        <v>100</v>
      </c>
      <c r="AC23" s="804">
        <v>99.101361858398235</v>
      </c>
      <c r="AD23" s="804">
        <v>99.188523627117419</v>
      </c>
      <c r="AE23" s="804">
        <v>97.996385967876463</v>
      </c>
      <c r="AF23" s="804">
        <v>94.501559189599462</v>
      </c>
      <c r="AG23" s="1760">
        <v>98.954984116690355</v>
      </c>
      <c r="AH23" s="311"/>
      <c r="AI23" s="311"/>
      <c r="AJ23" s="311"/>
      <c r="AK23" s="311"/>
      <c r="AL23" s="311"/>
      <c r="AM23" s="311"/>
      <c r="AN23" s="311"/>
      <c r="AO23" s="311"/>
      <c r="AP23" s="311"/>
      <c r="AQ23" s="311"/>
      <c r="AR23" s="311"/>
      <c r="AS23" s="311"/>
      <c r="AT23" s="311"/>
      <c r="AU23" s="311"/>
      <c r="AV23" s="311"/>
      <c r="AW23" s="311"/>
      <c r="AX23" s="311"/>
      <c r="AY23" s="311"/>
      <c r="AZ23" s="622"/>
      <c r="BA23" s="2113"/>
      <c r="BB23" s="149" t="s">
        <v>49</v>
      </c>
      <c r="BC23" s="1044" t="s">
        <v>36</v>
      </c>
      <c r="BD23" s="1063" t="s">
        <v>36</v>
      </c>
      <c r="BE23" s="1063" t="s">
        <v>36</v>
      </c>
      <c r="BF23" s="1063" t="s">
        <v>36</v>
      </c>
      <c r="BG23" s="1083" t="s">
        <v>36</v>
      </c>
      <c r="BH23" s="1103" t="s">
        <v>36</v>
      </c>
      <c r="BI23" s="1063" t="s">
        <v>36</v>
      </c>
      <c r="BJ23" s="1063" t="s">
        <v>36</v>
      </c>
      <c r="BK23" s="1063" t="s">
        <v>36</v>
      </c>
      <c r="BL23" s="1083" t="s">
        <v>36</v>
      </c>
      <c r="BM23" s="1103" t="s">
        <v>36</v>
      </c>
      <c r="BN23" s="1063" t="s">
        <v>36</v>
      </c>
      <c r="BO23" s="1063" t="s">
        <v>36</v>
      </c>
      <c r="BP23" s="1063" t="s">
        <v>36</v>
      </c>
      <c r="BQ23" s="1083" t="s">
        <v>36</v>
      </c>
      <c r="BR23" s="1103" t="s">
        <v>36</v>
      </c>
      <c r="BS23" s="1063" t="s">
        <v>36</v>
      </c>
      <c r="BT23" s="1063" t="s">
        <v>36</v>
      </c>
      <c r="BU23" s="1063" t="s">
        <v>36</v>
      </c>
      <c r="BV23" s="1063" t="s">
        <v>36</v>
      </c>
      <c r="BW23" s="1063" t="s">
        <v>36</v>
      </c>
      <c r="BX23" s="1063" t="s">
        <v>36</v>
      </c>
      <c r="BY23" s="1122" t="s">
        <v>36</v>
      </c>
      <c r="BZ23" s="1122" t="s">
        <v>36</v>
      </c>
      <c r="CA23" s="1122" t="s">
        <v>36</v>
      </c>
      <c r="CB23" s="1122" t="s">
        <v>36</v>
      </c>
      <c r="CC23" s="1122" t="s">
        <v>36</v>
      </c>
      <c r="CD23" s="1122" t="s">
        <v>36</v>
      </c>
      <c r="CE23" s="1122" t="s">
        <v>36</v>
      </c>
      <c r="CF23" s="1122" t="s">
        <v>36</v>
      </c>
      <c r="CG23" s="1122" t="s">
        <v>36</v>
      </c>
      <c r="CH23" s="1793"/>
      <c r="CI23" s="1793"/>
      <c r="CJ23" s="1793"/>
      <c r="CK23" s="1793"/>
      <c r="CL23" s="1793"/>
      <c r="CM23" s="1793"/>
      <c r="CN23" s="1793"/>
      <c r="CO23" s="1793"/>
      <c r="CP23" s="1793"/>
      <c r="CQ23" s="1793"/>
      <c r="CR23" s="1793"/>
      <c r="CS23" s="1793"/>
      <c r="CT23" s="1793"/>
      <c r="CU23" s="1793"/>
      <c r="CV23" s="1793"/>
      <c r="CW23" s="1793"/>
      <c r="CX23" s="1793"/>
      <c r="CY23" s="1793"/>
      <c r="CZ23" s="1793"/>
    </row>
    <row r="24" s="131" customFormat="true" ht="15" hidden="true" customHeight="true" x14ac:dyDescent="0.2">
      <c r="A24" s="2075" t="s">
        <v>48</v>
      </c>
      <c r="B24" s="248" t="s">
        <v>60</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602"/>
      <c r="AI24" s="602"/>
      <c r="AJ24" s="602"/>
      <c r="AK24" s="602"/>
      <c r="AL24" s="602"/>
      <c r="AM24" s="602"/>
      <c r="AN24" s="602"/>
      <c r="AO24" s="602"/>
      <c r="AP24" s="602"/>
      <c r="AQ24" s="602"/>
      <c r="AR24" s="602"/>
      <c r="AS24" s="602"/>
      <c r="AT24" s="602"/>
      <c r="AU24" s="602"/>
      <c r="AV24" s="602"/>
      <c r="AW24" s="602"/>
      <c r="AX24" s="602"/>
      <c r="AY24" s="602"/>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076"/>
      <c r="B25" s="240" t="s">
        <v>59</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602"/>
      <c r="AI25" s="602"/>
      <c r="AJ25" s="602"/>
      <c r="AK25" s="602"/>
      <c r="AL25" s="602"/>
      <c r="AM25" s="602"/>
      <c r="AN25" s="602"/>
      <c r="AO25" s="602"/>
      <c r="AP25" s="602"/>
      <c r="AQ25" s="602"/>
      <c r="AR25" s="602"/>
      <c r="AS25" s="602"/>
      <c r="AT25" s="602"/>
      <c r="AU25" s="602"/>
      <c r="AV25" s="602"/>
      <c r="AW25" s="602"/>
      <c r="AX25" s="602"/>
      <c r="AY25" s="602"/>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077"/>
      <c r="B26" s="241" t="s">
        <v>47</v>
      </c>
      <c r="C26" s="263"/>
      <c r="D26" s="264"/>
      <c r="E26" s="264"/>
      <c r="F26" s="264"/>
      <c r="G26" s="265"/>
      <c r="H26" s="266"/>
      <c r="I26" s="264"/>
      <c r="J26" s="264"/>
      <c r="K26" s="264"/>
      <c r="L26" s="267"/>
      <c r="M26" s="263"/>
      <c r="N26" s="264"/>
      <c r="O26" s="264"/>
      <c r="P26" s="264"/>
      <c r="Q26" s="265"/>
      <c r="R26" s="1718"/>
      <c r="S26" s="1719"/>
      <c r="T26" s="1719"/>
      <c r="U26" s="1719"/>
      <c r="V26" s="1719"/>
      <c r="W26" s="1719"/>
      <c r="X26" s="1719"/>
      <c r="Y26" s="1719"/>
      <c r="Z26" s="1719"/>
      <c r="AA26" s="1719"/>
      <c r="AB26" s="1720"/>
      <c r="AC26" s="1720"/>
      <c r="AD26" s="1720"/>
      <c r="AE26" s="1720"/>
      <c r="AF26" s="1720"/>
      <c r="AG26" s="1720"/>
      <c r="AH26" s="602"/>
      <c r="AI26" s="602"/>
      <c r="AJ26" s="602"/>
      <c r="AK26" s="602"/>
      <c r="AL26" s="602"/>
      <c r="AM26" s="602"/>
      <c r="AN26" s="602"/>
      <c r="AO26" s="602"/>
      <c r="AP26" s="602"/>
      <c r="AQ26" s="602"/>
      <c r="AR26" s="602"/>
      <c r="AS26" s="602"/>
      <c r="AT26" s="602"/>
      <c r="AU26" s="602"/>
      <c r="AV26" s="602"/>
      <c r="AW26" s="602"/>
      <c r="AX26" s="602"/>
      <c r="AY26" s="602"/>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061" t="s">
        <v>115</v>
      </c>
      <c r="D27" s="2062"/>
      <c r="E27" s="2062"/>
      <c r="F27" s="2062"/>
      <c r="G27" s="2063"/>
      <c r="H27" s="2064" t="s">
        <v>39</v>
      </c>
      <c r="I27" s="2065"/>
      <c r="J27" s="2065"/>
      <c r="K27" s="2065"/>
      <c r="L27" s="2066"/>
      <c r="M27" s="2067" t="s">
        <v>38</v>
      </c>
      <c r="N27" s="2065"/>
      <c r="O27" s="2065"/>
      <c r="P27" s="2065"/>
      <c r="Q27" s="2066"/>
      <c r="R27" s="1712" t="s">
        <v>138</v>
      </c>
      <c r="S27" s="1748"/>
      <c r="T27" s="1748"/>
      <c r="U27" s="1748"/>
      <c r="V27" s="1748"/>
      <c r="W27" s="1748"/>
      <c r="X27" s="1748"/>
      <c r="Y27" s="1748"/>
      <c r="Z27" s="1748"/>
      <c r="AA27" s="1748"/>
      <c r="AB27" s="1748"/>
      <c r="AC27" s="1748"/>
      <c r="AD27" s="1748"/>
      <c r="AE27" s="1748"/>
      <c r="AF27" s="1748"/>
      <c r="AG27" s="1749"/>
      <c r="AH27" s="311"/>
      <c r="AI27" s="311"/>
      <c r="AJ27" s="311"/>
      <c r="AK27" s="311"/>
      <c r="AL27" s="311"/>
      <c r="AM27" s="311"/>
      <c r="AN27" s="311"/>
      <c r="AO27" s="311"/>
      <c r="AP27" s="311"/>
      <c r="AQ27" s="311"/>
      <c r="AR27" s="311"/>
      <c r="AS27" s="311"/>
      <c r="AT27" s="311"/>
      <c r="AU27" s="311"/>
      <c r="AV27" s="311"/>
      <c r="AW27" s="311"/>
      <c r="AX27" s="311"/>
      <c r="AY27" s="311"/>
      <c r="AZ27" s="622"/>
      <c r="BA27" s="217" t="s">
        <v>129</v>
      </c>
      <c r="BB27" s="115" t="s">
        <v>96</v>
      </c>
      <c r="BC27" s="2114" t="s">
        <v>115</v>
      </c>
      <c r="BD27" s="2115"/>
      <c r="BE27" s="2115"/>
      <c r="BF27" s="2115"/>
      <c r="BG27" s="2116"/>
      <c r="BH27" s="2117" t="s">
        <v>39</v>
      </c>
      <c r="BI27" s="2115"/>
      <c r="BJ27" s="2115"/>
      <c r="BK27" s="2115"/>
      <c r="BL27" s="2116"/>
      <c r="BM27" s="2117" t="s">
        <v>38</v>
      </c>
      <c r="BN27" s="2115"/>
      <c r="BO27" s="2115"/>
      <c r="BP27" s="2115"/>
      <c r="BQ27" s="2118"/>
      <c r="BR27" s="1728" t="s">
        <v>138</v>
      </c>
      <c r="BS27" s="1729"/>
      <c r="BT27" s="1729"/>
      <c r="BU27" s="1729"/>
      <c r="BV27" s="1729"/>
      <c r="BW27" s="1729"/>
      <c r="BX27" s="1729"/>
      <c r="BY27" s="1730"/>
      <c r="BZ27" s="312"/>
      <c r="CA27" s="312"/>
      <c r="CB27" s="312"/>
      <c r="CC27" s="312"/>
      <c r="CD27" s="312"/>
      <c r="CE27" s="312"/>
      <c r="CF27" s="312"/>
      <c r="CG27" s="312"/>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36" x14ac:dyDescent="0.2">
      <c r="A28" s="184" t="s">
        <v>70</v>
      </c>
      <c r="B28" s="243"/>
      <c r="C28" s="271" t="s">
        <v>0</v>
      </c>
      <c r="D28" s="272" t="s">
        <v>1</v>
      </c>
      <c r="E28" s="272" t="s">
        <v>2</v>
      </c>
      <c r="F28" s="272" t="s">
        <v>3</v>
      </c>
      <c r="G28" s="273" t="s">
        <v>4</v>
      </c>
      <c r="H28" s="734" t="s">
        <v>0</v>
      </c>
      <c r="I28" s="679" t="s">
        <v>1</v>
      </c>
      <c r="J28" s="679" t="s">
        <v>2</v>
      </c>
      <c r="K28" s="679" t="s">
        <v>3</v>
      </c>
      <c r="L28" s="680" t="s">
        <v>4</v>
      </c>
      <c r="M28" s="722" t="s">
        <v>0</v>
      </c>
      <c r="N28" s="679" t="s">
        <v>1</v>
      </c>
      <c r="O28" s="679" t="s">
        <v>2</v>
      </c>
      <c r="P28" s="679" t="s">
        <v>3</v>
      </c>
      <c r="Q28" s="749" t="s">
        <v>4</v>
      </c>
      <c r="R28" s="734" t="s">
        <v>147</v>
      </c>
      <c r="S28" s="679" t="s">
        <v>148</v>
      </c>
      <c r="T28" s="679" t="s">
        <v>149</v>
      </c>
      <c r="U28" s="679" t="s">
        <v>150</v>
      </c>
      <c r="V28" s="679" t="s">
        <v>151</v>
      </c>
      <c r="W28" s="679" t="s">
        <v>152</v>
      </c>
      <c r="X28" s="679" t="s">
        <v>153</v>
      </c>
      <c r="Y28" s="679" t="s">
        <v>154</v>
      </c>
      <c r="Z28" s="679" t="s">
        <v>155</v>
      </c>
      <c r="AA28" s="679" t="s">
        <v>156</v>
      </c>
      <c r="AB28" s="679" t="s">
        <v>157</v>
      </c>
      <c r="AC28" s="679" t="s">
        <v>158</v>
      </c>
      <c r="AD28" s="679" t="s">
        <v>159</v>
      </c>
      <c r="AE28" s="679" t="s">
        <v>160</v>
      </c>
      <c r="AF28" s="679" t="s">
        <v>161</v>
      </c>
      <c r="AG28" s="681" t="s">
        <v>162</v>
      </c>
      <c r="AH28" s="311"/>
      <c r="AI28" s="311"/>
      <c r="AJ28" s="311"/>
      <c r="AK28" s="311"/>
      <c r="AL28" s="311"/>
      <c r="AM28" s="311"/>
      <c r="AN28" s="311"/>
      <c r="AO28" s="311"/>
      <c r="AP28" s="311"/>
      <c r="AQ28" s="311"/>
      <c r="AR28" s="311"/>
      <c r="AS28" s="311"/>
      <c r="AT28" s="311"/>
      <c r="AU28" s="311"/>
      <c r="AV28" s="311"/>
      <c r="AW28" s="311"/>
      <c r="AX28" s="311"/>
      <c r="AY28" s="311"/>
      <c r="AZ28" s="622"/>
      <c r="BA28" s="194" t="s">
        <v>120</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147</v>
      </c>
      <c r="BS28" s="168" t="s">
        <v>148</v>
      </c>
      <c r="BT28" s="168" t="s">
        <v>149</v>
      </c>
      <c r="BU28" s="168" t="s">
        <v>150</v>
      </c>
      <c r="BV28" s="168" t="s">
        <v>151</v>
      </c>
      <c r="BW28" s="168" t="s">
        <v>152</v>
      </c>
      <c r="BX28" s="168" t="s">
        <v>153</v>
      </c>
      <c r="BY28" s="169" t="s">
        <v>154</v>
      </c>
      <c r="BZ28" s="169" t="s">
        <v>155</v>
      </c>
      <c r="CA28" s="169" t="s">
        <v>156</v>
      </c>
      <c r="CB28" s="169" t="s">
        <v>157</v>
      </c>
      <c r="CC28" s="169" t="s">
        <v>158</v>
      </c>
      <c r="CD28" s="169" t="s">
        <v>159</v>
      </c>
      <c r="CE28" s="169" t="s">
        <v>160</v>
      </c>
      <c r="CF28" s="169" t="s">
        <v>161</v>
      </c>
      <c r="CG28" s="169" t="s">
        <v>162</v>
      </c>
      <c r="CH28" s="1794"/>
      <c r="CI28" s="1794"/>
      <c r="CJ28" s="1794"/>
      <c r="CK28" s="1794"/>
      <c r="CL28" s="1794"/>
      <c r="CM28" s="1794"/>
      <c r="CN28" s="1794"/>
      <c r="CO28" s="1794"/>
      <c r="CP28" s="1794"/>
      <c r="CQ28" s="1794"/>
      <c r="CR28" s="1794"/>
      <c r="CS28" s="1794"/>
      <c r="CT28" s="1794"/>
      <c r="CU28" s="1794"/>
      <c r="CV28" s="1794"/>
      <c r="CW28" s="1794"/>
      <c r="CX28" s="1794"/>
      <c r="CY28" s="1794"/>
      <c r="CZ28" s="1794"/>
    </row>
    <row r="29" s="135" customFormat="true" ht="15" customHeight="true" x14ac:dyDescent="0.2">
      <c r="A29" s="2059" t="s">
        <v>58</v>
      </c>
      <c r="B29" s="973" t="s">
        <v>50</v>
      </c>
      <c r="C29" s="811">
        <v>47.397294005325485</v>
      </c>
      <c r="D29" s="812">
        <v>61.159010090374544</v>
      </c>
      <c r="E29" s="812">
        <v>69.60584750139391</v>
      </c>
      <c r="F29" s="812">
        <v>84.614287346019907</v>
      </c>
      <c r="G29" s="813">
        <v>98.719505801225026</v>
      </c>
      <c r="H29" s="814">
        <v>75.669243541794827</v>
      </c>
      <c r="I29" s="812">
        <v>87.361896760183981</v>
      </c>
      <c r="J29" s="812">
        <v>91.147416932749692</v>
      </c>
      <c r="K29" s="812">
        <v>97.376590987337295</v>
      </c>
      <c r="L29" s="815">
        <v>99.71189534919732</v>
      </c>
      <c r="M29" s="816">
        <v>39.320941512705474</v>
      </c>
      <c r="N29" s="812">
        <v>49.093566906026183</v>
      </c>
      <c r="O29" s="812">
        <v>52.970285515908181</v>
      </c>
      <c r="P29" s="812">
        <v>51.075101936466716</v>
      </c>
      <c r="Q29" s="813">
        <v>50.475786796761653</v>
      </c>
      <c r="R29" s="814">
        <v>70.63006872568684</v>
      </c>
      <c r="S29" s="812">
        <v>65.301723595068367</v>
      </c>
      <c r="T29" s="812">
        <v>100</v>
      </c>
      <c r="U29" s="812">
        <v>92.739993835988244</v>
      </c>
      <c r="V29" s="812">
        <v>100</v>
      </c>
      <c r="W29" s="812">
        <v>50.464751740686907</v>
      </c>
      <c r="X29" s="812">
        <v>55.612530199257783</v>
      </c>
      <c r="Y29" s="812">
        <v>81.19070947034426</v>
      </c>
      <c r="Z29" s="812">
        <v>55.40986883202752</v>
      </c>
      <c r="AA29" s="812">
        <v>69.803185060365109</v>
      </c>
      <c r="AB29" s="812">
        <v>64.787616920051846</v>
      </c>
      <c r="AC29" s="812">
        <v>63.83802195673767</v>
      </c>
      <c r="AD29" s="812">
        <v>71.299184706649342</v>
      </c>
      <c r="AE29" s="812">
        <v>84.45637810648698</v>
      </c>
      <c r="AF29" s="812">
        <v>51.591594587532143</v>
      </c>
      <c r="AG29" s="1761">
        <v>48.152685034779289</v>
      </c>
      <c r="AH29" s="311"/>
      <c r="AI29" s="311"/>
      <c r="AJ29" s="311"/>
      <c r="AK29" s="311"/>
      <c r="AL29" s="311"/>
      <c r="AM29" s="311"/>
      <c r="AN29" s="311"/>
      <c r="AO29" s="311"/>
      <c r="AP29" s="311"/>
      <c r="AQ29" s="311"/>
      <c r="AR29" s="311"/>
      <c r="AS29" s="311"/>
      <c r="AT29" s="311"/>
      <c r="AU29" s="311"/>
      <c r="AV29" s="311"/>
      <c r="AW29" s="311"/>
      <c r="AX29" s="311"/>
      <c r="AY29" s="311"/>
      <c r="AZ29" s="622"/>
      <c r="BA29" s="2102" t="s">
        <v>58</v>
      </c>
      <c r="BB29" s="150" t="s">
        <v>50</v>
      </c>
      <c r="BC29" s="1045" t="s">
        <v>36</v>
      </c>
      <c r="BD29" s="1064" t="s">
        <v>36</v>
      </c>
      <c r="BE29" s="1064" t="s">
        <v>36</v>
      </c>
      <c r="BF29" s="1064" t="s">
        <v>36</v>
      </c>
      <c r="BG29" s="1084" t="s">
        <v>36</v>
      </c>
      <c r="BH29" s="1104" t="s">
        <v>36</v>
      </c>
      <c r="BI29" s="1064" t="s">
        <v>36</v>
      </c>
      <c r="BJ29" s="1064" t="s">
        <v>36</v>
      </c>
      <c r="BK29" s="1064" t="s">
        <v>36</v>
      </c>
      <c r="BL29" s="1084" t="s">
        <v>36</v>
      </c>
      <c r="BM29" s="1104" t="s">
        <v>36</v>
      </c>
      <c r="BN29" s="1064" t="s">
        <v>36</v>
      </c>
      <c r="BO29" s="1064" t="s">
        <v>36</v>
      </c>
      <c r="BP29" s="1064" t="s">
        <v>36</v>
      </c>
      <c r="BQ29" s="1084" t="s">
        <v>36</v>
      </c>
      <c r="BR29" s="1104" t="s">
        <v>36</v>
      </c>
      <c r="BS29" s="1064" t="s">
        <v>36</v>
      </c>
      <c r="BT29" s="1064" t="s">
        <v>36</v>
      </c>
      <c r="BU29" s="1064" t="s">
        <v>36</v>
      </c>
      <c r="BV29" s="1064" t="s">
        <v>36</v>
      </c>
      <c r="BW29" s="1064" t="s">
        <v>36</v>
      </c>
      <c r="BX29" s="1064" t="s">
        <v>36</v>
      </c>
      <c r="BY29" s="1123" t="s">
        <v>36</v>
      </c>
      <c r="BZ29" s="1123" t="s">
        <v>36</v>
      </c>
      <c r="CA29" s="1123" t="s">
        <v>36</v>
      </c>
      <c r="CB29" s="1123" t="s">
        <v>36</v>
      </c>
      <c r="CC29" s="1123" t="s">
        <v>36</v>
      </c>
      <c r="CD29" s="1123" t="s">
        <v>36</v>
      </c>
      <c r="CE29" s="1123" t="s">
        <v>36</v>
      </c>
      <c r="CF29" s="1123" t="s">
        <v>36</v>
      </c>
      <c r="CG29" s="1123" t="s">
        <v>36</v>
      </c>
      <c r="CH29" s="1795"/>
      <c r="CI29" s="1795"/>
      <c r="CJ29" s="1795"/>
      <c r="CK29" s="1795"/>
      <c r="CL29" s="1795"/>
      <c r="CM29" s="1795"/>
      <c r="CN29" s="1795"/>
      <c r="CO29" s="1795"/>
      <c r="CP29" s="1795"/>
      <c r="CQ29" s="1795"/>
      <c r="CR29" s="1795"/>
      <c r="CS29" s="1795"/>
      <c r="CT29" s="1795"/>
      <c r="CU29" s="1795"/>
      <c r="CV29" s="1795"/>
      <c r="CW29" s="1795"/>
      <c r="CX29" s="1795"/>
      <c r="CY29" s="1795"/>
      <c r="CZ29" s="1795"/>
    </row>
    <row r="30" s="135" customFormat="true" ht="15" customHeight="true" x14ac:dyDescent="0.2">
      <c r="A30" s="2060"/>
      <c r="B30" s="974" t="s">
        <v>49</v>
      </c>
      <c r="C30" s="817">
        <v>52.602705994674871</v>
      </c>
      <c r="D30" s="818">
        <v>38.840989909624987</v>
      </c>
      <c r="E30" s="818">
        <v>30.394152498606676</v>
      </c>
      <c r="F30" s="818">
        <v>15.38571265398051</v>
      </c>
      <c r="G30" s="819">
        <v>1.280494198775006</v>
      </c>
      <c r="H30" s="820">
        <v>24.330756458205343</v>
      </c>
      <c r="I30" s="818">
        <v>12.638103239816175</v>
      </c>
      <c r="J30" s="818">
        <v>8.8525830672503183</v>
      </c>
      <c r="K30" s="818">
        <v>2.6234090126627896</v>
      </c>
      <c r="L30" s="821">
        <v>0.28810465080266584</v>
      </c>
      <c r="M30" s="822">
        <v>60.679058487294625</v>
      </c>
      <c r="N30" s="818">
        <v>50.90643309397381</v>
      </c>
      <c r="O30" s="818">
        <v>47.029714484092082</v>
      </c>
      <c r="P30" s="818">
        <v>48.924898063533789</v>
      </c>
      <c r="Q30" s="819">
        <v>49.524213203238936</v>
      </c>
      <c r="R30" s="820">
        <v>29.369931274313664</v>
      </c>
      <c r="S30" s="818">
        <v>34.69827640493115</v>
      </c>
      <c r="T30" s="818">
        <v>0</v>
      </c>
      <c r="U30" s="818">
        <v>7.2600061640117088</v>
      </c>
      <c r="V30" s="818">
        <v>0</v>
      </c>
      <c r="W30" s="818">
        <v>49.535248259312226</v>
      </c>
      <c r="X30" s="818">
        <v>44.387469800742224</v>
      </c>
      <c r="Y30" s="818">
        <v>18.809290529655676</v>
      </c>
      <c r="Z30" s="818">
        <v>44.590131167972473</v>
      </c>
      <c r="AA30" s="818">
        <v>30.196814939634841</v>
      </c>
      <c r="AB30" s="818">
        <v>35.212383079948125</v>
      </c>
      <c r="AC30" s="818">
        <v>36.161978043262408</v>
      </c>
      <c r="AD30" s="818">
        <v>28.700815293351482</v>
      </c>
      <c r="AE30" s="818">
        <v>15.543621893513373</v>
      </c>
      <c r="AF30" s="818">
        <v>48.408405412467886</v>
      </c>
      <c r="AG30" s="1762">
        <v>51.847314965220924</v>
      </c>
      <c r="AH30" s="311"/>
      <c r="AI30" s="311"/>
      <c r="AJ30" s="311"/>
      <c r="AK30" s="311"/>
      <c r="AL30" s="311"/>
      <c r="AM30" s="311"/>
      <c r="AN30" s="311"/>
      <c r="AO30" s="311"/>
      <c r="AP30" s="311"/>
      <c r="AQ30" s="311"/>
      <c r="AR30" s="311"/>
      <c r="AS30" s="311"/>
      <c r="AT30" s="311"/>
      <c r="AU30" s="311"/>
      <c r="AV30" s="311"/>
      <c r="AW30" s="311"/>
      <c r="AX30" s="311"/>
      <c r="AY30" s="311"/>
      <c r="AZ30" s="622"/>
      <c r="BA30" s="2086"/>
      <c r="BB30" s="151" t="s">
        <v>49</v>
      </c>
      <c r="BC30" s="1046" t="s">
        <v>36</v>
      </c>
      <c r="BD30" s="1065" t="s">
        <v>36</v>
      </c>
      <c r="BE30" s="1065" t="s">
        <v>36</v>
      </c>
      <c r="BF30" s="1065" t="s">
        <v>36</v>
      </c>
      <c r="BG30" s="1085" t="s">
        <v>36</v>
      </c>
      <c r="BH30" s="1105" t="s">
        <v>36</v>
      </c>
      <c r="BI30" s="1065" t="s">
        <v>36</v>
      </c>
      <c r="BJ30" s="1065" t="s">
        <v>36</v>
      </c>
      <c r="BK30" s="1065" t="s">
        <v>36</v>
      </c>
      <c r="BL30" s="1085" t="s">
        <v>36</v>
      </c>
      <c r="BM30" s="1105" t="s">
        <v>36</v>
      </c>
      <c r="BN30" s="1065" t="s">
        <v>36</v>
      </c>
      <c r="BO30" s="1065" t="s">
        <v>36</v>
      </c>
      <c r="BP30" s="1065" t="s">
        <v>36</v>
      </c>
      <c r="BQ30" s="1085" t="s">
        <v>36</v>
      </c>
      <c r="BR30" s="1105" t="s">
        <v>36</v>
      </c>
      <c r="BS30" s="1065" t="s">
        <v>36</v>
      </c>
      <c r="BT30" s="1065" t="s">
        <v>36</v>
      </c>
      <c r="BU30" s="1065" t="s">
        <v>36</v>
      </c>
      <c r="BV30" s="1065" t="s">
        <v>36</v>
      </c>
      <c r="BW30" s="1065" t="s">
        <v>36</v>
      </c>
      <c r="BX30" s="1065" t="s">
        <v>36</v>
      </c>
      <c r="BY30" s="1124" t="s">
        <v>36</v>
      </c>
      <c r="BZ30" s="1124" t="s">
        <v>36</v>
      </c>
      <c r="CA30" s="1124" t="s">
        <v>36</v>
      </c>
      <c r="CB30" s="1124" t="s">
        <v>36</v>
      </c>
      <c r="CC30" s="1124" t="s">
        <v>36</v>
      </c>
      <c r="CD30" s="1124" t="s">
        <v>36</v>
      </c>
      <c r="CE30" s="1124" t="s">
        <v>36</v>
      </c>
      <c r="CF30" s="1124" t="s">
        <v>36</v>
      </c>
      <c r="CG30" s="1124" t="s">
        <v>36</v>
      </c>
      <c r="CH30" s="1796"/>
      <c r="CI30" s="1796"/>
      <c r="CJ30" s="1796"/>
      <c r="CK30" s="1796"/>
      <c r="CL30" s="1796"/>
      <c r="CM30" s="1796"/>
      <c r="CN30" s="1796"/>
      <c r="CO30" s="1796"/>
      <c r="CP30" s="1796"/>
      <c r="CQ30" s="1796"/>
      <c r="CR30" s="1796"/>
      <c r="CS30" s="1796"/>
      <c r="CT30" s="1796"/>
      <c r="CU30" s="1796"/>
      <c r="CV30" s="1796"/>
      <c r="CW30" s="1796"/>
      <c r="CX30" s="1796"/>
      <c r="CY30" s="1796"/>
      <c r="CZ30" s="1796"/>
    </row>
    <row r="31" s="130" customFormat="true" ht="15" customHeight="true" x14ac:dyDescent="0.2">
      <c r="A31" s="2087" t="s">
        <v>104</v>
      </c>
      <c r="B31" s="249" t="s">
        <v>50</v>
      </c>
      <c r="C31" s="823">
        <v>24.525506705770148</v>
      </c>
      <c r="D31" s="824">
        <v>36.691642355796802</v>
      </c>
      <c r="E31" s="824">
        <v>49.009587558885329</v>
      </c>
      <c r="F31" s="824">
        <v>74.91108831667448</v>
      </c>
      <c r="G31" s="825">
        <v>98.343047627701225</v>
      </c>
      <c r="H31" s="826">
        <v>50.648545858998958</v>
      </c>
      <c r="I31" s="824">
        <v>70.256821939576483</v>
      </c>
      <c r="J31" s="824">
        <v>82.289874254892169</v>
      </c>
      <c r="K31" s="824">
        <v>96.225384964059714</v>
      </c>
      <c r="L31" s="827">
        <v>99.71189534919732</v>
      </c>
      <c r="M31" s="828">
        <v>18.037111137798505</v>
      </c>
      <c r="N31" s="824">
        <v>26.764553943427984</v>
      </c>
      <c r="O31" s="824">
        <v>27.208883651306149</v>
      </c>
      <c r="P31" s="824">
        <v>27.063687707641986</v>
      </c>
      <c r="Q31" s="825">
        <v>31.653388577831411</v>
      </c>
      <c r="R31" s="826">
        <v>32.484660224635391</v>
      </c>
      <c r="S31" s="824">
        <v>47.239816563129068</v>
      </c>
      <c r="T31" s="824">
        <v>98.540145985401438</v>
      </c>
      <c r="U31" s="824">
        <v>64.907982962792886</v>
      </c>
      <c r="V31" s="824">
        <v>84.762697751873432</v>
      </c>
      <c r="W31" s="824">
        <v>48.486524467189227</v>
      </c>
      <c r="X31" s="824">
        <v>33.515329878037093</v>
      </c>
      <c r="Y31" s="824">
        <v>75.702435617420676</v>
      </c>
      <c r="Z31" s="824">
        <v>39.281746800284786</v>
      </c>
      <c r="AA31" s="824">
        <v>36.400997317375314</v>
      </c>
      <c r="AB31" s="824">
        <v>64.422197215150405</v>
      </c>
      <c r="AC31" s="824">
        <v>57.48687271899999</v>
      </c>
      <c r="AD31" s="824">
        <v>61.290283970819203</v>
      </c>
      <c r="AE31" s="824">
        <v>62.666686165505091</v>
      </c>
      <c r="AF31" s="824">
        <v>28.160936479767301</v>
      </c>
      <c r="AG31" s="1763">
        <v>38.517882115247254</v>
      </c>
      <c r="AH31" s="311"/>
      <c r="AI31" s="311"/>
      <c r="AJ31" s="311"/>
      <c r="AK31" s="311"/>
      <c r="AL31" s="311"/>
      <c r="AM31" s="311"/>
      <c r="AN31" s="311"/>
      <c r="AO31" s="311"/>
      <c r="AP31" s="311"/>
      <c r="AQ31" s="311"/>
      <c r="AR31" s="311"/>
      <c r="AS31" s="311"/>
      <c r="AT31" s="311"/>
      <c r="AU31" s="311"/>
      <c r="AV31" s="311"/>
      <c r="AW31" s="311"/>
      <c r="AX31" s="311"/>
      <c r="AY31" s="311"/>
      <c r="AZ31" s="622"/>
      <c r="BA31" s="2086" t="s">
        <v>104</v>
      </c>
      <c r="BB31" s="151" t="s">
        <v>50</v>
      </c>
      <c r="BC31" s="1046" t="s">
        <v>36</v>
      </c>
      <c r="BD31" s="1065" t="s">
        <v>36</v>
      </c>
      <c r="BE31" s="1065" t="s">
        <v>36</v>
      </c>
      <c r="BF31" s="1065" t="s">
        <v>36</v>
      </c>
      <c r="BG31" s="1085" t="s">
        <v>36</v>
      </c>
      <c r="BH31" s="1105" t="s">
        <v>36</v>
      </c>
      <c r="BI31" s="1065" t="s">
        <v>36</v>
      </c>
      <c r="BJ31" s="1065" t="s">
        <v>36</v>
      </c>
      <c r="BK31" s="1065" t="s">
        <v>36</v>
      </c>
      <c r="BL31" s="1085" t="s">
        <v>36</v>
      </c>
      <c r="BM31" s="1105" t="s">
        <v>36</v>
      </c>
      <c r="BN31" s="1065" t="s">
        <v>36</v>
      </c>
      <c r="BO31" s="1065" t="s">
        <v>36</v>
      </c>
      <c r="BP31" s="1065" t="s">
        <v>36</v>
      </c>
      <c r="BQ31" s="1085" t="s">
        <v>36</v>
      </c>
      <c r="BR31" s="1105" t="s">
        <v>36</v>
      </c>
      <c r="BS31" s="1065" t="s">
        <v>36</v>
      </c>
      <c r="BT31" s="1065" t="s">
        <v>36</v>
      </c>
      <c r="BU31" s="1065" t="s">
        <v>36</v>
      </c>
      <c r="BV31" s="1065" t="s">
        <v>36</v>
      </c>
      <c r="BW31" s="1065" t="s">
        <v>36</v>
      </c>
      <c r="BX31" s="1065" t="s">
        <v>36</v>
      </c>
      <c r="BY31" s="1124" t="s">
        <v>36</v>
      </c>
      <c r="BZ31" s="1124" t="s">
        <v>36</v>
      </c>
      <c r="CA31" s="1124" t="s">
        <v>36</v>
      </c>
      <c r="CB31" s="1124" t="s">
        <v>36</v>
      </c>
      <c r="CC31" s="1124" t="s">
        <v>36</v>
      </c>
      <c r="CD31" s="1124" t="s">
        <v>36</v>
      </c>
      <c r="CE31" s="1124" t="s">
        <v>36</v>
      </c>
      <c r="CF31" s="1124" t="s">
        <v>36</v>
      </c>
      <c r="CG31" s="1124" t="s">
        <v>36</v>
      </c>
      <c r="CH31" s="1796"/>
      <c r="CI31" s="1796"/>
      <c r="CJ31" s="1796"/>
      <c r="CK31" s="1796"/>
      <c r="CL31" s="1796"/>
      <c r="CM31" s="1796"/>
      <c r="CN31" s="1796"/>
      <c r="CO31" s="1796"/>
      <c r="CP31" s="1796"/>
      <c r="CQ31" s="1796"/>
      <c r="CR31" s="1796"/>
      <c r="CS31" s="1796"/>
      <c r="CT31" s="1796"/>
      <c r="CU31" s="1796"/>
      <c r="CV31" s="1796"/>
      <c r="CW31" s="1796"/>
      <c r="CX31" s="1796"/>
      <c r="CY31" s="1796"/>
      <c r="CZ31" s="1796"/>
    </row>
    <row r="32" s="130" customFormat="true" ht="15" customHeight="true" x14ac:dyDescent="0.2">
      <c r="A32" s="2087"/>
      <c r="B32" s="249" t="s">
        <v>49</v>
      </c>
      <c r="C32" s="817">
        <v>75.474493294230143</v>
      </c>
      <c r="D32" s="818">
        <v>63.308357644202694</v>
      </c>
      <c r="E32" s="818">
        <v>50.99041244111514</v>
      </c>
      <c r="F32" s="818">
        <v>25.088911683326241</v>
      </c>
      <c r="G32" s="819">
        <v>1.6569523722987958</v>
      </c>
      <c r="H32" s="820">
        <v>49.351454141001184</v>
      </c>
      <c r="I32" s="818">
        <v>29.743178060423453</v>
      </c>
      <c r="J32" s="818">
        <v>17.710125745107728</v>
      </c>
      <c r="K32" s="818">
        <v>3.7746150359403834</v>
      </c>
      <c r="L32" s="821">
        <v>0.28810465080266584</v>
      </c>
      <c r="M32" s="822">
        <v>81.962888862201723</v>
      </c>
      <c r="N32" s="818">
        <v>73.235446056572016</v>
      </c>
      <c r="O32" s="818">
        <v>72.791116348694004</v>
      </c>
      <c r="P32" s="818">
        <v>72.936312292358096</v>
      </c>
      <c r="Q32" s="819">
        <v>68.346611422168934</v>
      </c>
      <c r="R32" s="820">
        <v>67.515339775365078</v>
      </c>
      <c r="S32" s="818">
        <v>52.760183436870413</v>
      </c>
      <c r="T32" s="818">
        <v>1.4598540145985419</v>
      </c>
      <c r="U32" s="818">
        <v>35.092017037207221</v>
      </c>
      <c r="V32" s="818">
        <v>15.23730224812663</v>
      </c>
      <c r="W32" s="818">
        <v>51.513475532809892</v>
      </c>
      <c r="X32" s="818">
        <v>66.484670121963035</v>
      </c>
      <c r="Y32" s="818">
        <v>24.297564382579257</v>
      </c>
      <c r="Z32" s="818">
        <v>60.718253199715235</v>
      </c>
      <c r="AA32" s="818">
        <v>63.599002682624658</v>
      </c>
      <c r="AB32" s="818">
        <v>35.577802784849553</v>
      </c>
      <c r="AC32" s="818">
        <v>42.513127281000159</v>
      </c>
      <c r="AD32" s="818">
        <v>38.709716029181521</v>
      </c>
      <c r="AE32" s="818">
        <v>37.333313834495279</v>
      </c>
      <c r="AF32" s="818">
        <v>71.839063520232614</v>
      </c>
      <c r="AG32" s="1762">
        <v>61.482117884753009</v>
      </c>
      <c r="AH32" s="311"/>
      <c r="AI32" s="311"/>
      <c r="AJ32" s="311"/>
      <c r="AK32" s="311"/>
      <c r="AL32" s="311"/>
      <c r="AM32" s="311"/>
      <c r="AN32" s="311"/>
      <c r="AO32" s="311"/>
      <c r="AP32" s="311"/>
      <c r="AQ32" s="311"/>
      <c r="AR32" s="311"/>
      <c r="AS32" s="311"/>
      <c r="AT32" s="311"/>
      <c r="AU32" s="311"/>
      <c r="AV32" s="311"/>
      <c r="AW32" s="311"/>
      <c r="AX32" s="311"/>
      <c r="AY32" s="311"/>
      <c r="AZ32" s="622"/>
      <c r="BA32" s="2086"/>
      <c r="BB32" s="151" t="s">
        <v>49</v>
      </c>
      <c r="BC32" s="1046" t="s">
        <v>36</v>
      </c>
      <c r="BD32" s="1065" t="s">
        <v>36</v>
      </c>
      <c r="BE32" s="1065" t="s">
        <v>36</v>
      </c>
      <c r="BF32" s="1065" t="s">
        <v>36</v>
      </c>
      <c r="BG32" s="1085" t="s">
        <v>36</v>
      </c>
      <c r="BH32" s="1105" t="s">
        <v>36</v>
      </c>
      <c r="BI32" s="1065" t="s">
        <v>36</v>
      </c>
      <c r="BJ32" s="1065" t="s">
        <v>36</v>
      </c>
      <c r="BK32" s="1065" t="s">
        <v>36</v>
      </c>
      <c r="BL32" s="1085" t="s">
        <v>36</v>
      </c>
      <c r="BM32" s="1105" t="s">
        <v>36</v>
      </c>
      <c r="BN32" s="1065" t="s">
        <v>36</v>
      </c>
      <c r="BO32" s="1065" t="s">
        <v>36</v>
      </c>
      <c r="BP32" s="1065" t="s">
        <v>36</v>
      </c>
      <c r="BQ32" s="1085" t="s">
        <v>36</v>
      </c>
      <c r="BR32" s="1105" t="s">
        <v>36</v>
      </c>
      <c r="BS32" s="1065" t="s">
        <v>36</v>
      </c>
      <c r="BT32" s="1065" t="s">
        <v>36</v>
      </c>
      <c r="BU32" s="1065" t="s">
        <v>36</v>
      </c>
      <c r="BV32" s="1065" t="s">
        <v>36</v>
      </c>
      <c r="BW32" s="1065" t="s">
        <v>36</v>
      </c>
      <c r="BX32" s="1065" t="s">
        <v>36</v>
      </c>
      <c r="BY32" s="1124" t="s">
        <v>36</v>
      </c>
      <c r="BZ32" s="1124" t="s">
        <v>36</v>
      </c>
      <c r="CA32" s="1124" t="s">
        <v>36</v>
      </c>
      <c r="CB32" s="1124" t="s">
        <v>36</v>
      </c>
      <c r="CC32" s="1124" t="s">
        <v>36</v>
      </c>
      <c r="CD32" s="1124" t="s">
        <v>36</v>
      </c>
      <c r="CE32" s="1124" t="s">
        <v>36</v>
      </c>
      <c r="CF32" s="1124" t="s">
        <v>36</v>
      </c>
      <c r="CG32" s="1124" t="s">
        <v>36</v>
      </c>
      <c r="CH32" s="1796"/>
      <c r="CI32" s="1796"/>
      <c r="CJ32" s="1796"/>
      <c r="CK32" s="1796"/>
      <c r="CL32" s="1796"/>
      <c r="CM32" s="1796"/>
      <c r="CN32" s="1796"/>
      <c r="CO32" s="1796"/>
      <c r="CP32" s="1796"/>
      <c r="CQ32" s="1796"/>
      <c r="CR32" s="1796"/>
      <c r="CS32" s="1796"/>
      <c r="CT32" s="1796"/>
      <c r="CU32" s="1796"/>
      <c r="CV32" s="1796"/>
      <c r="CW32" s="1796"/>
      <c r="CX32" s="1796"/>
      <c r="CY32" s="1796"/>
      <c r="CZ32" s="1796"/>
    </row>
    <row r="33" s="130" customFormat="true" ht="15" customHeight="true" x14ac:dyDescent="0.2">
      <c r="A33" s="2087" t="s">
        <v>105</v>
      </c>
      <c r="B33" s="249" t="s">
        <v>50</v>
      </c>
      <c r="C33" s="1002" t="s">
        <v>36</v>
      </c>
      <c r="D33" s="1009" t="s">
        <v>36</v>
      </c>
      <c r="E33" s="1009" t="s">
        <v>36</v>
      </c>
      <c r="F33" s="1009" t="s">
        <v>36</v>
      </c>
      <c r="G33" s="1016" t="s">
        <v>36</v>
      </c>
      <c r="H33" s="1023" t="s">
        <v>36</v>
      </c>
      <c r="I33" s="1009" t="s">
        <v>36</v>
      </c>
      <c r="J33" s="1009" t="s">
        <v>36</v>
      </c>
      <c r="K33" s="1009" t="s">
        <v>36</v>
      </c>
      <c r="L33" s="1030" t="s">
        <v>36</v>
      </c>
      <c r="M33" s="1037" t="s">
        <v>36</v>
      </c>
      <c r="N33" s="1009" t="s">
        <v>36</v>
      </c>
      <c r="O33" s="1009" t="s">
        <v>36</v>
      </c>
      <c r="P33" s="1009" t="s">
        <v>36</v>
      </c>
      <c r="Q33" s="1016" t="s">
        <v>36</v>
      </c>
      <c r="R33" s="1023" t="s">
        <v>36</v>
      </c>
      <c r="S33" s="1009" t="s">
        <v>36</v>
      </c>
      <c r="T33" s="1009" t="s">
        <v>36</v>
      </c>
      <c r="U33" s="1009" t="s">
        <v>36</v>
      </c>
      <c r="V33" s="1009" t="s">
        <v>36</v>
      </c>
      <c r="W33" s="1009" t="s">
        <v>36</v>
      </c>
      <c r="X33" s="1009" t="s">
        <v>36</v>
      </c>
      <c r="Y33" s="1040" t="s">
        <v>36</v>
      </c>
      <c r="Z33" s="1040" t="s">
        <v>36</v>
      </c>
      <c r="AA33" s="1040" t="s">
        <v>36</v>
      </c>
      <c r="AB33" s="1040" t="s">
        <v>36</v>
      </c>
      <c r="AC33" s="1040" t="s">
        <v>36</v>
      </c>
      <c r="AD33" s="1040" t="s">
        <v>36</v>
      </c>
      <c r="AE33" s="1040" t="s">
        <v>36</v>
      </c>
      <c r="AF33" s="1040" t="s">
        <v>36</v>
      </c>
      <c r="AG33" s="1764" t="s">
        <v>36</v>
      </c>
      <c r="AH33" s="1785"/>
      <c r="AI33" s="1785"/>
      <c r="AJ33" s="1785"/>
      <c r="AK33" s="1785"/>
      <c r="AL33" s="1785"/>
      <c r="AM33" s="1785"/>
      <c r="AN33" s="1785"/>
      <c r="AO33" s="1785"/>
      <c r="AP33" s="1785"/>
      <c r="AQ33" s="1785"/>
      <c r="AR33" s="1785"/>
      <c r="AS33" s="1785"/>
      <c r="AT33" s="1785"/>
      <c r="AU33" s="1785"/>
      <c r="AV33" s="1785"/>
      <c r="AW33" s="1785"/>
      <c r="AX33" s="1785"/>
      <c r="AY33" s="1785"/>
      <c r="AZ33" s="215"/>
      <c r="BA33" s="2086" t="s">
        <v>105</v>
      </c>
      <c r="BB33" s="151" t="s">
        <v>50</v>
      </c>
      <c r="BC33" s="1046" t="s">
        <v>36</v>
      </c>
      <c r="BD33" s="1065" t="s">
        <v>36</v>
      </c>
      <c r="BE33" s="1065" t="s">
        <v>36</v>
      </c>
      <c r="BF33" s="1065" t="s">
        <v>36</v>
      </c>
      <c r="BG33" s="1085" t="s">
        <v>36</v>
      </c>
      <c r="BH33" s="1105" t="s">
        <v>36</v>
      </c>
      <c r="BI33" s="1065" t="s">
        <v>36</v>
      </c>
      <c r="BJ33" s="1065" t="s">
        <v>36</v>
      </c>
      <c r="BK33" s="1065" t="s">
        <v>36</v>
      </c>
      <c r="BL33" s="1085" t="s">
        <v>36</v>
      </c>
      <c r="BM33" s="1105" t="s">
        <v>36</v>
      </c>
      <c r="BN33" s="1065" t="s">
        <v>36</v>
      </c>
      <c r="BO33" s="1065" t="s">
        <v>36</v>
      </c>
      <c r="BP33" s="1065" t="s">
        <v>36</v>
      </c>
      <c r="BQ33" s="1085" t="s">
        <v>36</v>
      </c>
      <c r="BR33" s="1105" t="s">
        <v>36</v>
      </c>
      <c r="BS33" s="1065" t="s">
        <v>36</v>
      </c>
      <c r="BT33" s="1065" t="s">
        <v>36</v>
      </c>
      <c r="BU33" s="1065" t="s">
        <v>36</v>
      </c>
      <c r="BV33" s="1065" t="s">
        <v>36</v>
      </c>
      <c r="BW33" s="1065" t="s">
        <v>36</v>
      </c>
      <c r="BX33" s="1065" t="s">
        <v>36</v>
      </c>
      <c r="BY33" s="1124" t="s">
        <v>36</v>
      </c>
      <c r="BZ33" s="1124" t="s">
        <v>36</v>
      </c>
      <c r="CA33" s="1124" t="s">
        <v>36</v>
      </c>
      <c r="CB33" s="1124" t="s">
        <v>36</v>
      </c>
      <c r="CC33" s="1124" t="s">
        <v>36</v>
      </c>
      <c r="CD33" s="1124" t="s">
        <v>36</v>
      </c>
      <c r="CE33" s="1124" t="s">
        <v>36</v>
      </c>
      <c r="CF33" s="1124" t="s">
        <v>36</v>
      </c>
      <c r="CG33" s="1124" t="s">
        <v>36</v>
      </c>
      <c r="CH33" s="1796"/>
      <c r="CI33" s="1796"/>
      <c r="CJ33" s="1796"/>
      <c r="CK33" s="1796"/>
      <c r="CL33" s="1796"/>
      <c r="CM33" s="1796"/>
      <c r="CN33" s="1796"/>
      <c r="CO33" s="1796"/>
      <c r="CP33" s="1796"/>
      <c r="CQ33" s="1796"/>
      <c r="CR33" s="1796"/>
      <c r="CS33" s="1796"/>
      <c r="CT33" s="1796"/>
      <c r="CU33" s="1796"/>
      <c r="CV33" s="1796"/>
      <c r="CW33" s="1796"/>
      <c r="CX33" s="1796"/>
      <c r="CY33" s="1796"/>
      <c r="CZ33" s="1796"/>
    </row>
    <row r="34" s="130" customFormat="true" ht="15" customHeight="true" x14ac:dyDescent="0.2">
      <c r="A34" s="2087"/>
      <c r="B34" s="249" t="s">
        <v>49</v>
      </c>
      <c r="C34" s="1002" t="s">
        <v>36</v>
      </c>
      <c r="D34" s="1009" t="s">
        <v>36</v>
      </c>
      <c r="E34" s="1009" t="s">
        <v>36</v>
      </c>
      <c r="F34" s="1009" t="s">
        <v>36</v>
      </c>
      <c r="G34" s="1016" t="s">
        <v>36</v>
      </c>
      <c r="H34" s="1023" t="s">
        <v>36</v>
      </c>
      <c r="I34" s="1009" t="s">
        <v>36</v>
      </c>
      <c r="J34" s="1009" t="s">
        <v>36</v>
      </c>
      <c r="K34" s="1009" t="s">
        <v>36</v>
      </c>
      <c r="L34" s="1030" t="s">
        <v>36</v>
      </c>
      <c r="M34" s="1037" t="s">
        <v>36</v>
      </c>
      <c r="N34" s="1009" t="s">
        <v>36</v>
      </c>
      <c r="O34" s="1009" t="s">
        <v>36</v>
      </c>
      <c r="P34" s="1009" t="s">
        <v>36</v>
      </c>
      <c r="Q34" s="1016" t="s">
        <v>36</v>
      </c>
      <c r="R34" s="1023" t="s">
        <v>36</v>
      </c>
      <c r="S34" s="1009" t="s">
        <v>36</v>
      </c>
      <c r="T34" s="1009" t="s">
        <v>36</v>
      </c>
      <c r="U34" s="1009" t="s">
        <v>36</v>
      </c>
      <c r="V34" s="1009" t="s">
        <v>36</v>
      </c>
      <c r="W34" s="1009" t="s">
        <v>36</v>
      </c>
      <c r="X34" s="1009" t="s">
        <v>36</v>
      </c>
      <c r="Y34" s="1040" t="s">
        <v>36</v>
      </c>
      <c r="Z34" s="1040" t="s">
        <v>36</v>
      </c>
      <c r="AA34" s="1040" t="s">
        <v>36</v>
      </c>
      <c r="AB34" s="1040" t="s">
        <v>36</v>
      </c>
      <c r="AC34" s="1040" t="s">
        <v>36</v>
      </c>
      <c r="AD34" s="1040" t="s">
        <v>36</v>
      </c>
      <c r="AE34" s="1040" t="s">
        <v>36</v>
      </c>
      <c r="AF34" s="1040" t="s">
        <v>36</v>
      </c>
      <c r="AG34" s="1764" t="s">
        <v>36</v>
      </c>
      <c r="AH34" s="1785"/>
      <c r="AI34" s="1785"/>
      <c r="AJ34" s="1785"/>
      <c r="AK34" s="1785"/>
      <c r="AL34" s="1785"/>
      <c r="AM34" s="1785"/>
      <c r="AN34" s="1785"/>
      <c r="AO34" s="1785"/>
      <c r="AP34" s="1785"/>
      <c r="AQ34" s="1785"/>
      <c r="AR34" s="1785"/>
      <c r="AS34" s="1785"/>
      <c r="AT34" s="1785"/>
      <c r="AU34" s="1785"/>
      <c r="AV34" s="1785"/>
      <c r="AW34" s="1785"/>
      <c r="AX34" s="1785"/>
      <c r="AY34" s="1785"/>
      <c r="AZ34" s="215"/>
      <c r="BA34" s="2086"/>
      <c r="BB34" s="151" t="s">
        <v>49</v>
      </c>
      <c r="BC34" s="1046" t="s">
        <v>36</v>
      </c>
      <c r="BD34" s="1065" t="s">
        <v>36</v>
      </c>
      <c r="BE34" s="1065" t="s">
        <v>36</v>
      </c>
      <c r="BF34" s="1065" t="s">
        <v>36</v>
      </c>
      <c r="BG34" s="1085" t="s">
        <v>36</v>
      </c>
      <c r="BH34" s="1105" t="s">
        <v>36</v>
      </c>
      <c r="BI34" s="1065" t="s">
        <v>36</v>
      </c>
      <c r="BJ34" s="1065" t="s">
        <v>36</v>
      </c>
      <c r="BK34" s="1065" t="s">
        <v>36</v>
      </c>
      <c r="BL34" s="1085" t="s">
        <v>36</v>
      </c>
      <c r="BM34" s="1105" t="s">
        <v>36</v>
      </c>
      <c r="BN34" s="1065" t="s">
        <v>36</v>
      </c>
      <c r="BO34" s="1065" t="s">
        <v>36</v>
      </c>
      <c r="BP34" s="1065" t="s">
        <v>36</v>
      </c>
      <c r="BQ34" s="1085" t="s">
        <v>36</v>
      </c>
      <c r="BR34" s="1105" t="s">
        <v>36</v>
      </c>
      <c r="BS34" s="1065" t="s">
        <v>36</v>
      </c>
      <c r="BT34" s="1065" t="s">
        <v>36</v>
      </c>
      <c r="BU34" s="1065" t="s">
        <v>36</v>
      </c>
      <c r="BV34" s="1065" t="s">
        <v>36</v>
      </c>
      <c r="BW34" s="1065" t="s">
        <v>36</v>
      </c>
      <c r="BX34" s="1065" t="s">
        <v>36</v>
      </c>
      <c r="BY34" s="1124" t="s">
        <v>36</v>
      </c>
      <c r="BZ34" s="1124" t="s">
        <v>36</v>
      </c>
      <c r="CA34" s="1124" t="s">
        <v>36</v>
      </c>
      <c r="CB34" s="1124" t="s">
        <v>36</v>
      </c>
      <c r="CC34" s="1124" t="s">
        <v>36</v>
      </c>
      <c r="CD34" s="1124" t="s">
        <v>36</v>
      </c>
      <c r="CE34" s="1124" t="s">
        <v>36</v>
      </c>
      <c r="CF34" s="1124" t="s">
        <v>36</v>
      </c>
      <c r="CG34" s="1124" t="s">
        <v>36</v>
      </c>
      <c r="CH34" s="1796"/>
      <c r="CI34" s="1796"/>
      <c r="CJ34" s="1796"/>
      <c r="CK34" s="1796"/>
      <c r="CL34" s="1796"/>
      <c r="CM34" s="1796"/>
      <c r="CN34" s="1796"/>
      <c r="CO34" s="1796"/>
      <c r="CP34" s="1796"/>
      <c r="CQ34" s="1796"/>
      <c r="CR34" s="1796"/>
      <c r="CS34" s="1796"/>
      <c r="CT34" s="1796"/>
      <c r="CU34" s="1796"/>
      <c r="CV34" s="1796"/>
      <c r="CW34" s="1796"/>
      <c r="CX34" s="1796"/>
      <c r="CY34" s="1796"/>
      <c r="CZ34" s="1796"/>
    </row>
    <row r="35" s="135" customFormat="true" ht="15" customHeight="true" x14ac:dyDescent="0.2">
      <c r="A35" s="2060" t="s">
        <v>56</v>
      </c>
      <c r="B35" s="974" t="s">
        <v>50</v>
      </c>
      <c r="C35" s="817">
        <v>43.421456405058663</v>
      </c>
      <c r="D35" s="818">
        <v>54.937999527247406</v>
      </c>
      <c r="E35" s="818">
        <v>64.72984269623025</v>
      </c>
      <c r="F35" s="818">
        <v>83.463334461311163</v>
      </c>
      <c r="G35" s="819">
        <v>99.049710558171768</v>
      </c>
      <c r="H35" s="820">
        <v>63.307315284199895</v>
      </c>
      <c r="I35" s="818">
        <v>76.565628882946896</v>
      </c>
      <c r="J35" s="818">
        <v>87.147322616739515</v>
      </c>
      <c r="K35" s="818">
        <v>97.982203531044419</v>
      </c>
      <c r="L35" s="821">
        <v>99.788534736567314</v>
      </c>
      <c r="M35" s="822">
        <v>35.655408311882042</v>
      </c>
      <c r="N35" s="818">
        <v>46.424989017682407</v>
      </c>
      <c r="O35" s="818">
        <v>49.622343507831992</v>
      </c>
      <c r="P35" s="818">
        <v>49.679717803033022</v>
      </c>
      <c r="Q35" s="819">
        <v>59.630392746134554</v>
      </c>
      <c r="R35" s="820">
        <v>47.957923037509353</v>
      </c>
      <c r="S35" s="818">
        <v>61.732736680361256</v>
      </c>
      <c r="T35" s="818">
        <v>98.540145985401438</v>
      </c>
      <c r="U35" s="818">
        <v>67.459401626351351</v>
      </c>
      <c r="V35" s="818">
        <v>84.762697751873432</v>
      </c>
      <c r="W35" s="818">
        <v>60.09568617149084</v>
      </c>
      <c r="X35" s="818">
        <v>49.119551941931924</v>
      </c>
      <c r="Y35" s="818">
        <v>88.346918774453883</v>
      </c>
      <c r="Z35" s="818">
        <v>60.428965917822438</v>
      </c>
      <c r="AA35" s="818">
        <v>55.900377192237862</v>
      </c>
      <c r="AB35" s="818">
        <v>99.252550603610672</v>
      </c>
      <c r="AC35" s="818">
        <v>63.55630620453654</v>
      </c>
      <c r="AD35" s="818">
        <v>72.434593744049891</v>
      </c>
      <c r="AE35" s="818">
        <v>70.472600150324553</v>
      </c>
      <c r="AF35" s="818">
        <v>41.109499582032043</v>
      </c>
      <c r="AG35" s="1762">
        <v>80.037537884135219</v>
      </c>
      <c r="AH35" s="311"/>
      <c r="AI35" s="311"/>
      <c r="AJ35" s="311"/>
      <c r="AK35" s="311"/>
      <c r="AL35" s="311"/>
      <c r="AM35" s="311"/>
      <c r="AN35" s="311"/>
      <c r="AO35" s="311"/>
      <c r="AP35" s="311"/>
      <c r="AQ35" s="311"/>
      <c r="AR35" s="311"/>
      <c r="AS35" s="311"/>
      <c r="AT35" s="311"/>
      <c r="AU35" s="311"/>
      <c r="AV35" s="311"/>
      <c r="AW35" s="311"/>
      <c r="AX35" s="311"/>
      <c r="AY35" s="311"/>
      <c r="AZ35" s="622"/>
      <c r="BA35" s="2086" t="s">
        <v>56</v>
      </c>
      <c r="BB35" s="151" t="s">
        <v>50</v>
      </c>
      <c r="BC35" s="1046" t="s">
        <v>36</v>
      </c>
      <c r="BD35" s="1065" t="s">
        <v>36</v>
      </c>
      <c r="BE35" s="1065" t="s">
        <v>36</v>
      </c>
      <c r="BF35" s="1065" t="s">
        <v>36</v>
      </c>
      <c r="BG35" s="1085" t="s">
        <v>36</v>
      </c>
      <c r="BH35" s="1105" t="s">
        <v>36</v>
      </c>
      <c r="BI35" s="1065" t="s">
        <v>36</v>
      </c>
      <c r="BJ35" s="1065" t="s">
        <v>36</v>
      </c>
      <c r="BK35" s="1065" t="s">
        <v>36</v>
      </c>
      <c r="BL35" s="1085" t="s">
        <v>36</v>
      </c>
      <c r="BM35" s="1105" t="s">
        <v>36</v>
      </c>
      <c r="BN35" s="1065" t="s">
        <v>36</v>
      </c>
      <c r="BO35" s="1065" t="s">
        <v>36</v>
      </c>
      <c r="BP35" s="1065" t="s">
        <v>36</v>
      </c>
      <c r="BQ35" s="1085" t="s">
        <v>36</v>
      </c>
      <c r="BR35" s="1105" t="s">
        <v>36</v>
      </c>
      <c r="BS35" s="1065" t="s">
        <v>36</v>
      </c>
      <c r="BT35" s="1065" t="s">
        <v>36</v>
      </c>
      <c r="BU35" s="1065" t="s">
        <v>36</v>
      </c>
      <c r="BV35" s="1065" t="s">
        <v>36</v>
      </c>
      <c r="BW35" s="1065" t="s">
        <v>36</v>
      </c>
      <c r="BX35" s="1065" t="s">
        <v>36</v>
      </c>
      <c r="BY35" s="1124" t="s">
        <v>36</v>
      </c>
      <c r="BZ35" s="1124" t="s">
        <v>36</v>
      </c>
      <c r="CA35" s="1124" t="s">
        <v>36</v>
      </c>
      <c r="CB35" s="1124" t="s">
        <v>36</v>
      </c>
      <c r="CC35" s="1124" t="s">
        <v>36</v>
      </c>
      <c r="CD35" s="1124" t="s">
        <v>36</v>
      </c>
      <c r="CE35" s="1124" t="s">
        <v>36</v>
      </c>
      <c r="CF35" s="1124" t="s">
        <v>36</v>
      </c>
      <c r="CG35" s="1124" t="s">
        <v>36</v>
      </c>
      <c r="CH35" s="1796"/>
      <c r="CI35" s="1796"/>
      <c r="CJ35" s="1796"/>
      <c r="CK35" s="1796"/>
      <c r="CL35" s="1796"/>
      <c r="CM35" s="1796"/>
      <c r="CN35" s="1796"/>
      <c r="CO35" s="1796"/>
      <c r="CP35" s="1796"/>
      <c r="CQ35" s="1796"/>
      <c r="CR35" s="1796"/>
      <c r="CS35" s="1796"/>
      <c r="CT35" s="1796"/>
      <c r="CU35" s="1796"/>
      <c r="CV35" s="1796"/>
      <c r="CW35" s="1796"/>
      <c r="CX35" s="1796"/>
      <c r="CY35" s="1796"/>
      <c r="CZ35" s="1796"/>
    </row>
    <row r="36" s="135" customFormat="true" ht="15" customHeight="true" x14ac:dyDescent="0.2">
      <c r="A36" s="2060"/>
      <c r="B36" s="974" t="s">
        <v>49</v>
      </c>
      <c r="C36" s="817">
        <v>56.578543594941777</v>
      </c>
      <c r="D36" s="818">
        <v>45.062000472752125</v>
      </c>
      <c r="E36" s="818">
        <v>35.270157303770404</v>
      </c>
      <c r="F36" s="818">
        <v>16.536665538689306</v>
      </c>
      <c r="G36" s="819">
        <v>0.95028944182826058</v>
      </c>
      <c r="H36" s="820">
        <v>36.692684715800247</v>
      </c>
      <c r="I36" s="818">
        <v>23.43437111705309</v>
      </c>
      <c r="J36" s="818">
        <v>12.852677383260582</v>
      </c>
      <c r="K36" s="818">
        <v>2.0177964689556229</v>
      </c>
      <c r="L36" s="821">
        <v>0.21146526343267438</v>
      </c>
      <c r="M36" s="822">
        <v>64.344591688118086</v>
      </c>
      <c r="N36" s="818">
        <v>53.575010982317437</v>
      </c>
      <c r="O36" s="818">
        <v>50.377656492168299</v>
      </c>
      <c r="P36" s="818">
        <v>50.320282196967433</v>
      </c>
      <c r="Q36" s="819">
        <v>40.369607253865915</v>
      </c>
      <c r="R36" s="820">
        <v>52.042076962491144</v>
      </c>
      <c r="S36" s="818">
        <v>38.267263319638253</v>
      </c>
      <c r="T36" s="818">
        <v>1.4598540145985419</v>
      </c>
      <c r="U36" s="818">
        <v>32.540598373648749</v>
      </c>
      <c r="V36" s="818">
        <v>15.23730224812663</v>
      </c>
      <c r="W36" s="818">
        <v>39.904313828508286</v>
      </c>
      <c r="X36" s="818">
        <v>50.880448058068161</v>
      </c>
      <c r="Y36" s="818">
        <v>11.65308122554603</v>
      </c>
      <c r="Z36" s="818">
        <v>39.57103408217759</v>
      </c>
      <c r="AA36" s="818">
        <v>44.099622807762081</v>
      </c>
      <c r="AB36" s="818">
        <v>0.74744939638928887</v>
      </c>
      <c r="AC36" s="818">
        <v>36.443693795463538</v>
      </c>
      <c r="AD36" s="818">
        <v>27.565406255950947</v>
      </c>
      <c r="AE36" s="818">
        <v>29.527399849676051</v>
      </c>
      <c r="AF36" s="818">
        <v>58.890500417967964</v>
      </c>
      <c r="AG36" s="1762">
        <v>19.962462115864827</v>
      </c>
      <c r="AH36" s="311"/>
      <c r="AI36" s="311"/>
      <c r="AJ36" s="311"/>
      <c r="AK36" s="311"/>
      <c r="AL36" s="311"/>
      <c r="AM36" s="311"/>
      <c r="AN36" s="311"/>
      <c r="AO36" s="311"/>
      <c r="AP36" s="311"/>
      <c r="AQ36" s="311"/>
      <c r="AR36" s="311"/>
      <c r="AS36" s="311"/>
      <c r="AT36" s="311"/>
      <c r="AU36" s="311"/>
      <c r="AV36" s="311"/>
      <c r="AW36" s="311"/>
      <c r="AX36" s="311"/>
      <c r="AY36" s="311"/>
      <c r="AZ36" s="622"/>
      <c r="BA36" s="2086"/>
      <c r="BB36" s="151" t="s">
        <v>49</v>
      </c>
      <c r="BC36" s="1046" t="s">
        <v>36</v>
      </c>
      <c r="BD36" s="1065" t="s">
        <v>36</v>
      </c>
      <c r="BE36" s="1065" t="s">
        <v>36</v>
      </c>
      <c r="BF36" s="1065" t="s">
        <v>36</v>
      </c>
      <c r="BG36" s="1085" t="s">
        <v>36</v>
      </c>
      <c r="BH36" s="1105" t="s">
        <v>36</v>
      </c>
      <c r="BI36" s="1065" t="s">
        <v>36</v>
      </c>
      <c r="BJ36" s="1065" t="s">
        <v>36</v>
      </c>
      <c r="BK36" s="1065" t="s">
        <v>36</v>
      </c>
      <c r="BL36" s="1085" t="s">
        <v>36</v>
      </c>
      <c r="BM36" s="1105" t="s">
        <v>36</v>
      </c>
      <c r="BN36" s="1065" t="s">
        <v>36</v>
      </c>
      <c r="BO36" s="1065" t="s">
        <v>36</v>
      </c>
      <c r="BP36" s="1065" t="s">
        <v>36</v>
      </c>
      <c r="BQ36" s="1085" t="s">
        <v>36</v>
      </c>
      <c r="BR36" s="1105" t="s">
        <v>36</v>
      </c>
      <c r="BS36" s="1065" t="s">
        <v>36</v>
      </c>
      <c r="BT36" s="1065" t="s">
        <v>36</v>
      </c>
      <c r="BU36" s="1065" t="s">
        <v>36</v>
      </c>
      <c r="BV36" s="1065" t="s">
        <v>36</v>
      </c>
      <c r="BW36" s="1065" t="s">
        <v>36</v>
      </c>
      <c r="BX36" s="1065" t="s">
        <v>36</v>
      </c>
      <c r="BY36" s="1124" t="s">
        <v>36</v>
      </c>
      <c r="BZ36" s="1124" t="s">
        <v>36</v>
      </c>
      <c r="CA36" s="1124" t="s">
        <v>36</v>
      </c>
      <c r="CB36" s="1124" t="s">
        <v>36</v>
      </c>
      <c r="CC36" s="1124" t="s">
        <v>36</v>
      </c>
      <c r="CD36" s="1124" t="s">
        <v>36</v>
      </c>
      <c r="CE36" s="1124" t="s">
        <v>36</v>
      </c>
      <c r="CF36" s="1124" t="s">
        <v>36</v>
      </c>
      <c r="CG36" s="1124" t="s">
        <v>36</v>
      </c>
      <c r="CH36" s="1796"/>
      <c r="CI36" s="1796"/>
      <c r="CJ36" s="1796"/>
      <c r="CK36" s="1796"/>
      <c r="CL36" s="1796"/>
      <c r="CM36" s="1796"/>
      <c r="CN36" s="1796"/>
      <c r="CO36" s="1796"/>
      <c r="CP36" s="1796"/>
      <c r="CQ36" s="1796"/>
      <c r="CR36" s="1796"/>
      <c r="CS36" s="1796"/>
      <c r="CT36" s="1796"/>
      <c r="CU36" s="1796"/>
      <c r="CV36" s="1796"/>
      <c r="CW36" s="1796"/>
      <c r="CX36" s="1796"/>
      <c r="CY36" s="1796"/>
      <c r="CZ36" s="1796"/>
    </row>
    <row r="37" s="135" customFormat="true" ht="15" customHeight="true" x14ac:dyDescent="0.2">
      <c r="A37" s="2060" t="s">
        <v>163</v>
      </c>
      <c r="B37" s="974" t="s">
        <v>50</v>
      </c>
      <c r="C37" s="817">
        <v>47.033280762518885</v>
      </c>
      <c r="D37" s="818">
        <v>57.355552950711186</v>
      </c>
      <c r="E37" s="818">
        <v>66.458154928925481</v>
      </c>
      <c r="F37" s="818">
        <v>84.476280262667373</v>
      </c>
      <c r="G37" s="819">
        <v>99.17876352464809</v>
      </c>
      <c r="H37" s="820">
        <v>64.24633697014032</v>
      </c>
      <c r="I37" s="818">
        <v>77.187041186917568</v>
      </c>
      <c r="J37" s="818">
        <v>87.367631630552353</v>
      </c>
      <c r="K37" s="818">
        <v>98.03631116336679</v>
      </c>
      <c r="L37" s="821">
        <v>99.887767261691764</v>
      </c>
      <c r="M37" s="822">
        <v>39.773091959654863</v>
      </c>
      <c r="N37" s="818">
        <v>49.940072986232707</v>
      </c>
      <c r="O37" s="818">
        <v>51.999019145714598</v>
      </c>
      <c r="P37" s="818">
        <v>52.546130544039002</v>
      </c>
      <c r="Q37" s="819">
        <v>62.263165828741919</v>
      </c>
      <c r="R37" s="820">
        <v>48.343340758331053</v>
      </c>
      <c r="S37" s="818">
        <v>62.045729808833592</v>
      </c>
      <c r="T37" s="818">
        <v>98.540145985401438</v>
      </c>
      <c r="U37" s="818">
        <v>68.394356177536736</v>
      </c>
      <c r="V37" s="818">
        <v>84.762697751873432</v>
      </c>
      <c r="W37" s="818">
        <v>66.755290401746365</v>
      </c>
      <c r="X37" s="818">
        <v>51.463732193275646</v>
      </c>
      <c r="Y37" s="818">
        <v>88.520648435924542</v>
      </c>
      <c r="Z37" s="818">
        <v>63.541674539851932</v>
      </c>
      <c r="AA37" s="818">
        <v>55.992510693897337</v>
      </c>
      <c r="AB37" s="818">
        <v>99.250808434952248</v>
      </c>
      <c r="AC37" s="818">
        <v>69.965497143541484</v>
      </c>
      <c r="AD37" s="818">
        <v>75.132590998081795</v>
      </c>
      <c r="AE37" s="818">
        <v>71.880301427806586</v>
      </c>
      <c r="AF37" s="818">
        <v>46.400098077049698</v>
      </c>
      <c r="AG37" s="1762">
        <v>80.198750741126062</v>
      </c>
      <c r="AH37" s="311"/>
      <c r="AI37" s="311"/>
      <c r="AJ37" s="311"/>
      <c r="AK37" s="311"/>
      <c r="AL37" s="311"/>
      <c r="AM37" s="311"/>
      <c r="AN37" s="311"/>
      <c r="AO37" s="311"/>
      <c r="AP37" s="311"/>
      <c r="AQ37" s="311"/>
      <c r="AR37" s="311"/>
      <c r="AS37" s="311"/>
      <c r="AT37" s="311"/>
      <c r="AU37" s="311"/>
      <c r="AV37" s="311"/>
      <c r="AW37" s="311"/>
      <c r="AX37" s="311"/>
      <c r="AY37" s="311"/>
      <c r="AZ37" s="622"/>
      <c r="BA37" s="2086" t="s">
        <v>126</v>
      </c>
      <c r="BB37" s="151" t="s">
        <v>50</v>
      </c>
      <c r="BC37" s="1046" t="s">
        <v>36</v>
      </c>
      <c r="BD37" s="1065" t="s">
        <v>36</v>
      </c>
      <c r="BE37" s="1065" t="s">
        <v>36</v>
      </c>
      <c r="BF37" s="1065" t="s">
        <v>36</v>
      </c>
      <c r="BG37" s="1085" t="s">
        <v>36</v>
      </c>
      <c r="BH37" s="1105" t="s">
        <v>36</v>
      </c>
      <c r="BI37" s="1065" t="s">
        <v>36</v>
      </c>
      <c r="BJ37" s="1065" t="s">
        <v>36</v>
      </c>
      <c r="BK37" s="1065" t="s">
        <v>36</v>
      </c>
      <c r="BL37" s="1085" t="s">
        <v>36</v>
      </c>
      <c r="BM37" s="1105" t="s">
        <v>36</v>
      </c>
      <c r="BN37" s="1065" t="s">
        <v>36</v>
      </c>
      <c r="BO37" s="1065" t="s">
        <v>36</v>
      </c>
      <c r="BP37" s="1065" t="s">
        <v>36</v>
      </c>
      <c r="BQ37" s="1085" t="s">
        <v>36</v>
      </c>
      <c r="BR37" s="1105" t="s">
        <v>36</v>
      </c>
      <c r="BS37" s="1065" t="s">
        <v>36</v>
      </c>
      <c r="BT37" s="1065" t="s">
        <v>36</v>
      </c>
      <c r="BU37" s="1065" t="s">
        <v>36</v>
      </c>
      <c r="BV37" s="1065" t="s">
        <v>36</v>
      </c>
      <c r="BW37" s="1065" t="s">
        <v>36</v>
      </c>
      <c r="BX37" s="1065" t="s">
        <v>36</v>
      </c>
      <c r="BY37" s="1124" t="s">
        <v>36</v>
      </c>
      <c r="BZ37" s="1124" t="s">
        <v>36</v>
      </c>
      <c r="CA37" s="1124" t="s">
        <v>36</v>
      </c>
      <c r="CB37" s="1124" t="s">
        <v>36</v>
      </c>
      <c r="CC37" s="1124" t="s">
        <v>36</v>
      </c>
      <c r="CD37" s="1124" t="s">
        <v>36</v>
      </c>
      <c r="CE37" s="1124" t="s">
        <v>36</v>
      </c>
      <c r="CF37" s="1124" t="s">
        <v>36</v>
      </c>
      <c r="CG37" s="1124" t="s">
        <v>36</v>
      </c>
      <c r="CH37" s="1796"/>
      <c r="CI37" s="1796"/>
      <c r="CJ37" s="1796"/>
      <c r="CK37" s="1796"/>
      <c r="CL37" s="1796"/>
      <c r="CM37" s="1796"/>
      <c r="CN37" s="1796"/>
      <c r="CO37" s="1796"/>
      <c r="CP37" s="1796"/>
      <c r="CQ37" s="1796"/>
      <c r="CR37" s="1796"/>
      <c r="CS37" s="1796"/>
      <c r="CT37" s="1796"/>
      <c r="CU37" s="1796"/>
      <c r="CV37" s="1796"/>
      <c r="CW37" s="1796"/>
      <c r="CX37" s="1796"/>
      <c r="CY37" s="1796"/>
      <c r="CZ37" s="1796"/>
    </row>
    <row r="38" s="135" customFormat="true" ht="15" customHeight="true" x14ac:dyDescent="0.2">
      <c r="A38" s="2060"/>
      <c r="B38" s="974" t="s">
        <v>49</v>
      </c>
      <c r="C38" s="817">
        <v>52.966719237481207</v>
      </c>
      <c r="D38" s="818">
        <v>42.644447049289155</v>
      </c>
      <c r="E38" s="818">
        <v>33.541845071075265</v>
      </c>
      <c r="F38" s="818">
        <v>15.523719737333131</v>
      </c>
      <c r="G38" s="819">
        <v>0.82123647535191024</v>
      </c>
      <c r="H38" s="820">
        <v>35.753663029859858</v>
      </c>
      <c r="I38" s="818">
        <v>22.812958813082428</v>
      </c>
      <c r="J38" s="818">
        <v>12.632368369447756</v>
      </c>
      <c r="K38" s="818">
        <v>1.9636888366332557</v>
      </c>
      <c r="L38" s="821">
        <v>0.11223273830823811</v>
      </c>
      <c r="M38" s="822">
        <v>60.226908040344931</v>
      </c>
      <c r="N38" s="818">
        <v>50.059927013766867</v>
      </c>
      <c r="O38" s="818">
        <v>48.000980854285238</v>
      </c>
      <c r="P38" s="818">
        <v>47.453869455960941</v>
      </c>
      <c r="Q38" s="819">
        <v>37.736834171258401</v>
      </c>
      <c r="R38" s="820">
        <v>51.656659241669431</v>
      </c>
      <c r="S38" s="818">
        <v>37.954270191166053</v>
      </c>
      <c r="T38" s="818">
        <v>1.4598540145985419</v>
      </c>
      <c r="U38" s="818">
        <v>31.605643822463421</v>
      </c>
      <c r="V38" s="818">
        <v>15.23730224812663</v>
      </c>
      <c r="W38" s="818">
        <v>33.244709598252989</v>
      </c>
      <c r="X38" s="818">
        <v>48.536267806724389</v>
      </c>
      <c r="Y38" s="818">
        <v>11.479351564075372</v>
      </c>
      <c r="Z38" s="818">
        <v>36.458325460148103</v>
      </c>
      <c r="AA38" s="818">
        <v>44.00748930610262</v>
      </c>
      <c r="AB38" s="818">
        <v>0.7491915650477442</v>
      </c>
      <c r="AC38" s="818">
        <v>30.034502856458545</v>
      </c>
      <c r="AD38" s="818">
        <v>24.867409001918965</v>
      </c>
      <c r="AE38" s="818">
        <v>28.119698572193958</v>
      </c>
      <c r="AF38" s="818">
        <v>53.599901922950409</v>
      </c>
      <c r="AG38" s="1762">
        <v>19.80124925887398</v>
      </c>
      <c r="AH38" s="311"/>
      <c r="AI38" s="311"/>
      <c r="AJ38" s="311"/>
      <c r="AK38" s="311"/>
      <c r="AL38" s="311"/>
      <c r="AM38" s="311"/>
      <c r="AN38" s="311"/>
      <c r="AO38" s="311"/>
      <c r="AP38" s="311"/>
      <c r="AQ38" s="311"/>
      <c r="AR38" s="311"/>
      <c r="AS38" s="311"/>
      <c r="AT38" s="311"/>
      <c r="AU38" s="311"/>
      <c r="AV38" s="311"/>
      <c r="AW38" s="311"/>
      <c r="AX38" s="311"/>
      <c r="AY38" s="311"/>
      <c r="AZ38" s="622"/>
      <c r="BA38" s="2086"/>
      <c r="BB38" s="151" t="s">
        <v>49</v>
      </c>
      <c r="BC38" s="1046" t="s">
        <v>36</v>
      </c>
      <c r="BD38" s="1065" t="s">
        <v>36</v>
      </c>
      <c r="BE38" s="1065" t="s">
        <v>36</v>
      </c>
      <c r="BF38" s="1065" t="s">
        <v>36</v>
      </c>
      <c r="BG38" s="1085" t="s">
        <v>36</v>
      </c>
      <c r="BH38" s="1105" t="s">
        <v>36</v>
      </c>
      <c r="BI38" s="1065" t="s">
        <v>36</v>
      </c>
      <c r="BJ38" s="1065" t="s">
        <v>36</v>
      </c>
      <c r="BK38" s="1065" t="s">
        <v>36</v>
      </c>
      <c r="BL38" s="1085" t="s">
        <v>36</v>
      </c>
      <c r="BM38" s="1105" t="s">
        <v>36</v>
      </c>
      <c r="BN38" s="1065" t="s">
        <v>36</v>
      </c>
      <c r="BO38" s="1065" t="s">
        <v>36</v>
      </c>
      <c r="BP38" s="1065" t="s">
        <v>36</v>
      </c>
      <c r="BQ38" s="1085" t="s">
        <v>36</v>
      </c>
      <c r="BR38" s="1105" t="s">
        <v>36</v>
      </c>
      <c r="BS38" s="1065" t="s">
        <v>36</v>
      </c>
      <c r="BT38" s="1065" t="s">
        <v>36</v>
      </c>
      <c r="BU38" s="1065" t="s">
        <v>36</v>
      </c>
      <c r="BV38" s="1065" t="s">
        <v>36</v>
      </c>
      <c r="BW38" s="1065" t="s">
        <v>36</v>
      </c>
      <c r="BX38" s="1065" t="s">
        <v>36</v>
      </c>
      <c r="BY38" s="1124" t="s">
        <v>36</v>
      </c>
      <c r="BZ38" s="1124" t="s">
        <v>36</v>
      </c>
      <c r="CA38" s="1124" t="s">
        <v>36</v>
      </c>
      <c r="CB38" s="1124" t="s">
        <v>36</v>
      </c>
      <c r="CC38" s="1124" t="s">
        <v>36</v>
      </c>
      <c r="CD38" s="1124" t="s">
        <v>36</v>
      </c>
      <c r="CE38" s="1124" t="s">
        <v>36</v>
      </c>
      <c r="CF38" s="1124" t="s">
        <v>36</v>
      </c>
      <c r="CG38" s="1124" t="s">
        <v>36</v>
      </c>
      <c r="CH38" s="1796"/>
      <c r="CI38" s="1796"/>
      <c r="CJ38" s="1796"/>
      <c r="CK38" s="1796"/>
      <c r="CL38" s="1796"/>
      <c r="CM38" s="1796"/>
      <c r="CN38" s="1796"/>
      <c r="CO38" s="1796"/>
      <c r="CP38" s="1796"/>
      <c r="CQ38" s="1796"/>
      <c r="CR38" s="1796"/>
      <c r="CS38" s="1796"/>
      <c r="CT38" s="1796"/>
      <c r="CU38" s="1796"/>
      <c r="CV38" s="1796"/>
      <c r="CW38" s="1796"/>
      <c r="CX38" s="1796"/>
      <c r="CY38" s="1796"/>
      <c r="CZ38" s="1796"/>
    </row>
    <row r="39" s="130" customFormat="true" ht="15" customHeight="true" x14ac:dyDescent="0.2">
      <c r="A39" s="2087" t="s">
        <v>123</v>
      </c>
      <c r="B39" s="249" t="s">
        <v>50</v>
      </c>
      <c r="C39" s="1002" t="s">
        <v>36</v>
      </c>
      <c r="D39" s="1009" t="s">
        <v>36</v>
      </c>
      <c r="E39" s="1009" t="s">
        <v>36</v>
      </c>
      <c r="F39" s="1009" t="s">
        <v>36</v>
      </c>
      <c r="G39" s="1016" t="s">
        <v>36</v>
      </c>
      <c r="H39" s="1023" t="s">
        <v>36</v>
      </c>
      <c r="I39" s="1009" t="s">
        <v>36</v>
      </c>
      <c r="J39" s="1009" t="s">
        <v>36</v>
      </c>
      <c r="K39" s="1009" t="s">
        <v>36</v>
      </c>
      <c r="L39" s="1030" t="s">
        <v>36</v>
      </c>
      <c r="M39" s="1037" t="s">
        <v>36</v>
      </c>
      <c r="N39" s="1009" t="s">
        <v>36</v>
      </c>
      <c r="O39" s="1009" t="s">
        <v>36</v>
      </c>
      <c r="P39" s="1009" t="s">
        <v>36</v>
      </c>
      <c r="Q39" s="1016" t="s">
        <v>36</v>
      </c>
      <c r="R39" s="1023" t="s">
        <v>36</v>
      </c>
      <c r="S39" s="1009" t="s">
        <v>36</v>
      </c>
      <c r="T39" s="1009" t="s">
        <v>36</v>
      </c>
      <c r="U39" s="1009" t="s">
        <v>36</v>
      </c>
      <c r="V39" s="1009" t="s">
        <v>36</v>
      </c>
      <c r="W39" s="1009" t="s">
        <v>36</v>
      </c>
      <c r="X39" s="1009" t="s">
        <v>36</v>
      </c>
      <c r="Y39" s="1040" t="s">
        <v>36</v>
      </c>
      <c r="Z39" s="1040" t="s">
        <v>36</v>
      </c>
      <c r="AA39" s="1040" t="s">
        <v>36</v>
      </c>
      <c r="AB39" s="1040" t="s">
        <v>36</v>
      </c>
      <c r="AC39" s="1040" t="s">
        <v>36</v>
      </c>
      <c r="AD39" s="1040" t="s">
        <v>36</v>
      </c>
      <c r="AE39" s="1040" t="s">
        <v>36</v>
      </c>
      <c r="AF39" s="1040" t="s">
        <v>36</v>
      </c>
      <c r="AG39" s="1764" t="s">
        <v>36</v>
      </c>
      <c r="AH39" s="1785"/>
      <c r="AI39" s="1785"/>
      <c r="AJ39" s="1785"/>
      <c r="AK39" s="1785"/>
      <c r="AL39" s="1785"/>
      <c r="AM39" s="1785"/>
      <c r="AN39" s="1785"/>
      <c r="AO39" s="1785"/>
      <c r="AP39" s="1785"/>
      <c r="AQ39" s="1785"/>
      <c r="AR39" s="1785"/>
      <c r="AS39" s="1785"/>
      <c r="AT39" s="1785"/>
      <c r="AU39" s="1785"/>
      <c r="AV39" s="1785"/>
      <c r="AW39" s="1785"/>
      <c r="AX39" s="1785"/>
      <c r="AY39" s="1785"/>
      <c r="AZ39" s="215"/>
      <c r="BA39" s="2086" t="s">
        <v>123</v>
      </c>
      <c r="BB39" s="151" t="s">
        <v>50</v>
      </c>
      <c r="BC39" s="1046" t="s">
        <v>36</v>
      </c>
      <c r="BD39" s="1065" t="s">
        <v>36</v>
      </c>
      <c r="BE39" s="1065" t="s">
        <v>36</v>
      </c>
      <c r="BF39" s="1065" t="s">
        <v>36</v>
      </c>
      <c r="BG39" s="1085" t="s">
        <v>36</v>
      </c>
      <c r="BH39" s="1105" t="s">
        <v>36</v>
      </c>
      <c r="BI39" s="1065" t="s">
        <v>36</v>
      </c>
      <c r="BJ39" s="1065" t="s">
        <v>36</v>
      </c>
      <c r="BK39" s="1065" t="s">
        <v>36</v>
      </c>
      <c r="BL39" s="1085" t="s">
        <v>36</v>
      </c>
      <c r="BM39" s="1105" t="s">
        <v>36</v>
      </c>
      <c r="BN39" s="1065" t="s">
        <v>36</v>
      </c>
      <c r="BO39" s="1065" t="s">
        <v>36</v>
      </c>
      <c r="BP39" s="1065" t="s">
        <v>36</v>
      </c>
      <c r="BQ39" s="1085" t="s">
        <v>36</v>
      </c>
      <c r="BR39" s="1105" t="s">
        <v>36</v>
      </c>
      <c r="BS39" s="1065" t="s">
        <v>36</v>
      </c>
      <c r="BT39" s="1065" t="s">
        <v>36</v>
      </c>
      <c r="BU39" s="1065" t="s">
        <v>36</v>
      </c>
      <c r="BV39" s="1065" t="s">
        <v>36</v>
      </c>
      <c r="BW39" s="1065" t="s">
        <v>36</v>
      </c>
      <c r="BX39" s="1065" t="s">
        <v>36</v>
      </c>
      <c r="BY39" s="1124" t="s">
        <v>36</v>
      </c>
      <c r="BZ39" s="1124" t="s">
        <v>36</v>
      </c>
      <c r="CA39" s="1124" t="s">
        <v>36</v>
      </c>
      <c r="CB39" s="1124" t="s">
        <v>36</v>
      </c>
      <c r="CC39" s="1124" t="s">
        <v>36</v>
      </c>
      <c r="CD39" s="1124" t="s">
        <v>36</v>
      </c>
      <c r="CE39" s="1124" t="s">
        <v>36</v>
      </c>
      <c r="CF39" s="1124" t="s">
        <v>36</v>
      </c>
      <c r="CG39" s="1124" t="s">
        <v>36</v>
      </c>
      <c r="CH39" s="1796"/>
      <c r="CI39" s="1796"/>
      <c r="CJ39" s="1796"/>
      <c r="CK39" s="1796"/>
      <c r="CL39" s="1796"/>
      <c r="CM39" s="1796"/>
      <c r="CN39" s="1796"/>
      <c r="CO39" s="1796"/>
      <c r="CP39" s="1796"/>
      <c r="CQ39" s="1796"/>
      <c r="CR39" s="1796"/>
      <c r="CS39" s="1796"/>
      <c r="CT39" s="1796"/>
      <c r="CU39" s="1796"/>
      <c r="CV39" s="1796"/>
      <c r="CW39" s="1796"/>
      <c r="CX39" s="1796"/>
      <c r="CY39" s="1796"/>
      <c r="CZ39" s="1796"/>
    </row>
    <row r="40" s="130" customFormat="true" ht="15" customHeight="true" x14ac:dyDescent="0.2">
      <c r="A40" s="2087"/>
      <c r="B40" s="249" t="s">
        <v>49</v>
      </c>
      <c r="C40" s="1002" t="s">
        <v>36</v>
      </c>
      <c r="D40" s="1009" t="s">
        <v>36</v>
      </c>
      <c r="E40" s="1009" t="s">
        <v>36</v>
      </c>
      <c r="F40" s="1009" t="s">
        <v>36</v>
      </c>
      <c r="G40" s="1016" t="s">
        <v>36</v>
      </c>
      <c r="H40" s="1023" t="s">
        <v>36</v>
      </c>
      <c r="I40" s="1009" t="s">
        <v>36</v>
      </c>
      <c r="J40" s="1009" t="s">
        <v>36</v>
      </c>
      <c r="K40" s="1009" t="s">
        <v>36</v>
      </c>
      <c r="L40" s="1030" t="s">
        <v>36</v>
      </c>
      <c r="M40" s="1037" t="s">
        <v>36</v>
      </c>
      <c r="N40" s="1009" t="s">
        <v>36</v>
      </c>
      <c r="O40" s="1009" t="s">
        <v>36</v>
      </c>
      <c r="P40" s="1009" t="s">
        <v>36</v>
      </c>
      <c r="Q40" s="1016" t="s">
        <v>36</v>
      </c>
      <c r="R40" s="1023" t="s">
        <v>36</v>
      </c>
      <c r="S40" s="1009" t="s">
        <v>36</v>
      </c>
      <c r="T40" s="1009" t="s">
        <v>36</v>
      </c>
      <c r="U40" s="1009" t="s">
        <v>36</v>
      </c>
      <c r="V40" s="1009" t="s">
        <v>36</v>
      </c>
      <c r="W40" s="1009" t="s">
        <v>36</v>
      </c>
      <c r="X40" s="1009" t="s">
        <v>36</v>
      </c>
      <c r="Y40" s="1040" t="s">
        <v>36</v>
      </c>
      <c r="Z40" s="1040" t="s">
        <v>36</v>
      </c>
      <c r="AA40" s="1040" t="s">
        <v>36</v>
      </c>
      <c r="AB40" s="1040" t="s">
        <v>36</v>
      </c>
      <c r="AC40" s="1040" t="s">
        <v>36</v>
      </c>
      <c r="AD40" s="1040" t="s">
        <v>36</v>
      </c>
      <c r="AE40" s="1040" t="s">
        <v>36</v>
      </c>
      <c r="AF40" s="1040" t="s">
        <v>36</v>
      </c>
      <c r="AG40" s="1764" t="s">
        <v>36</v>
      </c>
      <c r="AH40" s="1785"/>
      <c r="AI40" s="1785"/>
      <c r="AJ40" s="1785"/>
      <c r="AK40" s="1785"/>
      <c r="AL40" s="1785"/>
      <c r="AM40" s="1785"/>
      <c r="AN40" s="1785"/>
      <c r="AO40" s="1785"/>
      <c r="AP40" s="1785"/>
      <c r="AQ40" s="1785"/>
      <c r="AR40" s="1785"/>
      <c r="AS40" s="1785"/>
      <c r="AT40" s="1785"/>
      <c r="AU40" s="1785"/>
      <c r="AV40" s="1785"/>
      <c r="AW40" s="1785"/>
      <c r="AX40" s="1785"/>
      <c r="AY40" s="1785"/>
      <c r="AZ40" s="215"/>
      <c r="BA40" s="2086"/>
      <c r="BB40" s="151" t="s">
        <v>49</v>
      </c>
      <c r="BC40" s="1046" t="s">
        <v>36</v>
      </c>
      <c r="BD40" s="1065" t="s">
        <v>36</v>
      </c>
      <c r="BE40" s="1065" t="s">
        <v>36</v>
      </c>
      <c r="BF40" s="1065" t="s">
        <v>36</v>
      </c>
      <c r="BG40" s="1085" t="s">
        <v>36</v>
      </c>
      <c r="BH40" s="1105" t="s">
        <v>36</v>
      </c>
      <c r="BI40" s="1065" t="s">
        <v>36</v>
      </c>
      <c r="BJ40" s="1065" t="s">
        <v>36</v>
      </c>
      <c r="BK40" s="1065" t="s">
        <v>36</v>
      </c>
      <c r="BL40" s="1085" t="s">
        <v>36</v>
      </c>
      <c r="BM40" s="1105" t="s">
        <v>36</v>
      </c>
      <c r="BN40" s="1065" t="s">
        <v>36</v>
      </c>
      <c r="BO40" s="1065" t="s">
        <v>36</v>
      </c>
      <c r="BP40" s="1065" t="s">
        <v>36</v>
      </c>
      <c r="BQ40" s="1085" t="s">
        <v>36</v>
      </c>
      <c r="BR40" s="1105" t="s">
        <v>36</v>
      </c>
      <c r="BS40" s="1065" t="s">
        <v>36</v>
      </c>
      <c r="BT40" s="1065" t="s">
        <v>36</v>
      </c>
      <c r="BU40" s="1065" t="s">
        <v>36</v>
      </c>
      <c r="BV40" s="1065" t="s">
        <v>36</v>
      </c>
      <c r="BW40" s="1065" t="s">
        <v>36</v>
      </c>
      <c r="BX40" s="1065" t="s">
        <v>36</v>
      </c>
      <c r="BY40" s="1124" t="s">
        <v>36</v>
      </c>
      <c r="BZ40" s="1124" t="s">
        <v>36</v>
      </c>
      <c r="CA40" s="1124" t="s">
        <v>36</v>
      </c>
      <c r="CB40" s="1124" t="s">
        <v>36</v>
      </c>
      <c r="CC40" s="1124" t="s">
        <v>36</v>
      </c>
      <c r="CD40" s="1124" t="s">
        <v>36</v>
      </c>
      <c r="CE40" s="1124" t="s">
        <v>36</v>
      </c>
      <c r="CF40" s="1124" t="s">
        <v>36</v>
      </c>
      <c r="CG40" s="1124" t="s">
        <v>36</v>
      </c>
      <c r="CH40" s="1796"/>
      <c r="CI40" s="1796"/>
      <c r="CJ40" s="1796"/>
      <c r="CK40" s="1796"/>
      <c r="CL40" s="1796"/>
      <c r="CM40" s="1796"/>
      <c r="CN40" s="1796"/>
      <c r="CO40" s="1796"/>
      <c r="CP40" s="1796"/>
      <c r="CQ40" s="1796"/>
      <c r="CR40" s="1796"/>
      <c r="CS40" s="1796"/>
      <c r="CT40" s="1796"/>
      <c r="CU40" s="1796"/>
      <c r="CV40" s="1796"/>
      <c r="CW40" s="1796"/>
      <c r="CX40" s="1796"/>
      <c r="CY40" s="1796"/>
      <c r="CZ40" s="1796"/>
    </row>
    <row r="41" s="135" customFormat="true" ht="15" customHeight="true" x14ac:dyDescent="0.2">
      <c r="A41" s="2060" t="s">
        <v>57</v>
      </c>
      <c r="B41" s="974" t="s">
        <v>50</v>
      </c>
      <c r="C41" s="817">
        <v>4.8396737640446732</v>
      </c>
      <c r="D41" s="818">
        <v>3.7967565570739144</v>
      </c>
      <c r="E41" s="818">
        <v>3.7183926409206607</v>
      </c>
      <c r="F41" s="818">
        <v>1.479742051805798</v>
      </c>
      <c r="G41" s="819">
        <v>0.16877112357014307</v>
      </c>
      <c r="H41" s="820">
        <v>2.9956930578093952</v>
      </c>
      <c r="I41" s="818">
        <v>1.5443768064672743</v>
      </c>
      <c r="J41" s="818">
        <v>0.57575975124837653</v>
      </c>
      <c r="K41" s="818">
        <v>0.12407946742813815</v>
      </c>
      <c r="L41" s="821">
        <v>9.934402164026869E-2</v>
      </c>
      <c r="M41" s="822">
        <v>5.0486965499303436</v>
      </c>
      <c r="N41" s="818">
        <v>4.9751988991792642</v>
      </c>
      <c r="O41" s="818">
        <v>4.1669917245416297</v>
      </c>
      <c r="P41" s="818">
        <v>5.4057858572819519</v>
      </c>
      <c r="Q41" s="819">
        <v>5.8471553442377671</v>
      </c>
      <c r="R41" s="820">
        <v>4.4430749879687053</v>
      </c>
      <c r="S41" s="818">
        <v>1.7088853065862375</v>
      </c>
      <c r="T41" s="818">
        <v>0.10948905109489063</v>
      </c>
      <c r="U41" s="818">
        <v>1.6809827624223579</v>
      </c>
      <c r="V41" s="818">
        <v>0</v>
      </c>
      <c r="W41" s="818">
        <v>0.6851243036239596</v>
      </c>
      <c r="X41" s="818">
        <v>6.2253951212688783</v>
      </c>
      <c r="Y41" s="818">
        <v>1.1403075893066861</v>
      </c>
      <c r="Z41" s="818">
        <v>10.338576492670994</v>
      </c>
      <c r="AA41" s="818">
        <v>5.8938620100084522</v>
      </c>
      <c r="AB41" s="818">
        <v>0</v>
      </c>
      <c r="AC41" s="818">
        <v>0.92630725220373744</v>
      </c>
      <c r="AD41" s="818">
        <v>1.0908541422216651</v>
      </c>
      <c r="AE41" s="818">
        <v>2.3436276803876233</v>
      </c>
      <c r="AF41" s="818">
        <v>9.418687921250033</v>
      </c>
      <c r="AG41" s="1762">
        <v>1.0420665729840339</v>
      </c>
      <c r="AH41" s="311"/>
      <c r="AI41" s="311"/>
      <c r="AJ41" s="311"/>
      <c r="AK41" s="311"/>
      <c r="AL41" s="311"/>
      <c r="AM41" s="311"/>
      <c r="AN41" s="311"/>
      <c r="AO41" s="311"/>
      <c r="AP41" s="311"/>
      <c r="AQ41" s="311"/>
      <c r="AR41" s="311"/>
      <c r="AS41" s="311"/>
      <c r="AT41" s="311"/>
      <c r="AU41" s="311"/>
      <c r="AV41" s="311"/>
      <c r="AW41" s="311"/>
      <c r="AX41" s="311"/>
      <c r="AY41" s="311"/>
      <c r="AZ41" s="622"/>
      <c r="BA41" s="2086" t="s">
        <v>57</v>
      </c>
      <c r="BB41" s="151" t="s">
        <v>50</v>
      </c>
      <c r="BC41" s="1046" t="s">
        <v>36</v>
      </c>
      <c r="BD41" s="1065" t="s">
        <v>36</v>
      </c>
      <c r="BE41" s="1065" t="s">
        <v>36</v>
      </c>
      <c r="BF41" s="1065" t="s">
        <v>36</v>
      </c>
      <c r="BG41" s="1085" t="s">
        <v>36</v>
      </c>
      <c r="BH41" s="1105" t="s">
        <v>36</v>
      </c>
      <c r="BI41" s="1065" t="s">
        <v>36</v>
      </c>
      <c r="BJ41" s="1065" t="s">
        <v>36</v>
      </c>
      <c r="BK41" s="1065" t="s">
        <v>36</v>
      </c>
      <c r="BL41" s="1085" t="s">
        <v>36</v>
      </c>
      <c r="BM41" s="1105" t="s">
        <v>36</v>
      </c>
      <c r="BN41" s="1065" t="s">
        <v>36</v>
      </c>
      <c r="BO41" s="1065" t="s">
        <v>36</v>
      </c>
      <c r="BP41" s="1065" t="s">
        <v>36</v>
      </c>
      <c r="BQ41" s="1085" t="s">
        <v>36</v>
      </c>
      <c r="BR41" s="1105" t="s">
        <v>36</v>
      </c>
      <c r="BS41" s="1065" t="s">
        <v>36</v>
      </c>
      <c r="BT41" s="1065" t="s">
        <v>36</v>
      </c>
      <c r="BU41" s="1065" t="s">
        <v>36</v>
      </c>
      <c r="BV41" s="1065" t="s">
        <v>36</v>
      </c>
      <c r="BW41" s="1065" t="s">
        <v>36</v>
      </c>
      <c r="BX41" s="1065" t="s">
        <v>36</v>
      </c>
      <c r="BY41" s="1124" t="s">
        <v>36</v>
      </c>
      <c r="BZ41" s="1124" t="s">
        <v>36</v>
      </c>
      <c r="CA41" s="1124" t="s">
        <v>36</v>
      </c>
      <c r="CB41" s="1124" t="s">
        <v>36</v>
      </c>
      <c r="CC41" s="1124" t="s">
        <v>36</v>
      </c>
      <c r="CD41" s="1124" t="s">
        <v>36</v>
      </c>
      <c r="CE41" s="1124" t="s">
        <v>36</v>
      </c>
      <c r="CF41" s="1124" t="s">
        <v>36</v>
      </c>
      <c r="CG41" s="1124" t="s">
        <v>36</v>
      </c>
      <c r="CH41" s="1796"/>
      <c r="CI41" s="1796"/>
      <c r="CJ41" s="1796"/>
      <c r="CK41" s="1796"/>
      <c r="CL41" s="1796"/>
      <c r="CM41" s="1796"/>
      <c r="CN41" s="1796"/>
      <c r="CO41" s="1796"/>
      <c r="CP41" s="1796"/>
      <c r="CQ41" s="1796"/>
      <c r="CR41" s="1796"/>
      <c r="CS41" s="1796"/>
      <c r="CT41" s="1796"/>
      <c r="CU41" s="1796"/>
      <c r="CV41" s="1796"/>
      <c r="CW41" s="1796"/>
      <c r="CX41" s="1796"/>
      <c r="CY41" s="1796"/>
      <c r="CZ41" s="1796"/>
    </row>
    <row r="42" s="135" customFormat="true" ht="15" customHeight="true" x14ac:dyDescent="0.2">
      <c r="A42" s="2060"/>
      <c r="B42" s="974" t="s">
        <v>49</v>
      </c>
      <c r="C42" s="817">
        <v>95.160326235955665</v>
      </c>
      <c r="D42" s="818">
        <v>96.203243442925626</v>
      </c>
      <c r="E42" s="818">
        <v>96.281607359079203</v>
      </c>
      <c r="F42" s="818">
        <v>98.520257948194214</v>
      </c>
      <c r="G42" s="819">
        <v>99.831228876429876</v>
      </c>
      <c r="H42" s="820">
        <v>97.004306942190539</v>
      </c>
      <c r="I42" s="818">
        <v>98.455623193532716</v>
      </c>
      <c r="J42" s="818">
        <v>99.424240248751644</v>
      </c>
      <c r="K42" s="818">
        <v>99.875920532571882</v>
      </c>
      <c r="L42" s="821">
        <v>99.900655978359723</v>
      </c>
      <c r="M42" s="822">
        <v>94.951303450069872</v>
      </c>
      <c r="N42" s="818">
        <v>95.024801100820881</v>
      </c>
      <c r="O42" s="818">
        <v>95.83300827545861</v>
      </c>
      <c r="P42" s="818">
        <v>94.594214142718243</v>
      </c>
      <c r="Q42" s="819">
        <v>94.152844655762493</v>
      </c>
      <c r="R42" s="820">
        <v>95.556925012031314</v>
      </c>
      <c r="S42" s="818">
        <v>98.291114693413704</v>
      </c>
      <c r="T42" s="818">
        <v>99.890510948905103</v>
      </c>
      <c r="U42" s="818">
        <v>98.319017237577569</v>
      </c>
      <c r="V42" s="818">
        <v>100</v>
      </c>
      <c r="W42" s="818">
        <v>99.314875696376006</v>
      </c>
      <c r="X42" s="818">
        <v>93.774604878731154</v>
      </c>
      <c r="Y42" s="818">
        <v>98.859692410693327</v>
      </c>
      <c r="Z42" s="818">
        <v>89.661423507329019</v>
      </c>
      <c r="AA42" s="818">
        <v>94.106137989991566</v>
      </c>
      <c r="AB42" s="818">
        <v>100</v>
      </c>
      <c r="AC42" s="818">
        <v>99.073692747796258</v>
      </c>
      <c r="AD42" s="818">
        <v>98.90914585777837</v>
      </c>
      <c r="AE42" s="818">
        <v>97.65637231961243</v>
      </c>
      <c r="AF42" s="818">
        <v>90.58131207874996</v>
      </c>
      <c r="AG42" s="1762">
        <v>98.957933427016002</v>
      </c>
      <c r="AH42" s="311"/>
      <c r="AI42" s="311"/>
      <c r="AJ42" s="311"/>
      <c r="AK42" s="311"/>
      <c r="AL42" s="311"/>
      <c r="AM42" s="311"/>
      <c r="AN42" s="311"/>
      <c r="AO42" s="311"/>
      <c r="AP42" s="311"/>
      <c r="AQ42" s="311"/>
      <c r="AR42" s="311"/>
      <c r="AS42" s="311"/>
      <c r="AT42" s="311"/>
      <c r="AU42" s="311"/>
      <c r="AV42" s="311"/>
      <c r="AW42" s="311"/>
      <c r="AX42" s="311"/>
      <c r="AY42" s="311"/>
      <c r="AZ42" s="622"/>
      <c r="BA42" s="2086"/>
      <c r="BB42" s="151" t="s">
        <v>49</v>
      </c>
      <c r="BC42" s="1046" t="s">
        <v>36</v>
      </c>
      <c r="BD42" s="1065" t="s">
        <v>36</v>
      </c>
      <c r="BE42" s="1065" t="s">
        <v>36</v>
      </c>
      <c r="BF42" s="1065" t="s">
        <v>36</v>
      </c>
      <c r="BG42" s="1085" t="s">
        <v>36</v>
      </c>
      <c r="BH42" s="1105" t="s">
        <v>36</v>
      </c>
      <c r="BI42" s="1065" t="s">
        <v>36</v>
      </c>
      <c r="BJ42" s="1065" t="s">
        <v>36</v>
      </c>
      <c r="BK42" s="1065" t="s">
        <v>36</v>
      </c>
      <c r="BL42" s="1085" t="s">
        <v>36</v>
      </c>
      <c r="BM42" s="1105" t="s">
        <v>36</v>
      </c>
      <c r="BN42" s="1065" t="s">
        <v>36</v>
      </c>
      <c r="BO42" s="1065" t="s">
        <v>36</v>
      </c>
      <c r="BP42" s="1065" t="s">
        <v>36</v>
      </c>
      <c r="BQ42" s="1085" t="s">
        <v>36</v>
      </c>
      <c r="BR42" s="1105" t="s">
        <v>36</v>
      </c>
      <c r="BS42" s="1065" t="s">
        <v>36</v>
      </c>
      <c r="BT42" s="1065" t="s">
        <v>36</v>
      </c>
      <c r="BU42" s="1065" t="s">
        <v>36</v>
      </c>
      <c r="BV42" s="1065" t="s">
        <v>36</v>
      </c>
      <c r="BW42" s="1065" t="s">
        <v>36</v>
      </c>
      <c r="BX42" s="1065" t="s">
        <v>36</v>
      </c>
      <c r="BY42" s="1124" t="s">
        <v>36</v>
      </c>
      <c r="BZ42" s="1124" t="s">
        <v>36</v>
      </c>
      <c r="CA42" s="1124" t="s">
        <v>36</v>
      </c>
      <c r="CB42" s="1124" t="s">
        <v>36</v>
      </c>
      <c r="CC42" s="1124" t="s">
        <v>36</v>
      </c>
      <c r="CD42" s="1124" t="s">
        <v>36</v>
      </c>
      <c r="CE42" s="1124" t="s">
        <v>36</v>
      </c>
      <c r="CF42" s="1124" t="s">
        <v>36</v>
      </c>
      <c r="CG42" s="1124" t="s">
        <v>36</v>
      </c>
      <c r="CH42" s="1796"/>
      <c r="CI42" s="1796"/>
      <c r="CJ42" s="1796"/>
      <c r="CK42" s="1796"/>
      <c r="CL42" s="1796"/>
      <c r="CM42" s="1796"/>
      <c r="CN42" s="1796"/>
      <c r="CO42" s="1796"/>
      <c r="CP42" s="1796"/>
      <c r="CQ42" s="1796"/>
      <c r="CR42" s="1796"/>
      <c r="CS42" s="1796"/>
      <c r="CT42" s="1796"/>
      <c r="CU42" s="1796"/>
      <c r="CV42" s="1796"/>
      <c r="CW42" s="1796"/>
      <c r="CX42" s="1796"/>
      <c r="CY42" s="1796"/>
      <c r="CZ42" s="1796"/>
    </row>
    <row r="43" s="135" customFormat="true" ht="15" customHeight="true" x14ac:dyDescent="0.2">
      <c r="A43" s="2060" t="s">
        <v>54</v>
      </c>
      <c r="B43" s="974" t="s">
        <v>50</v>
      </c>
      <c r="C43" s="1003" t="s">
        <v>36</v>
      </c>
      <c r="D43" s="1010" t="s">
        <v>36</v>
      </c>
      <c r="E43" s="1010" t="s">
        <v>36</v>
      </c>
      <c r="F43" s="1010" t="s">
        <v>36</v>
      </c>
      <c r="G43" s="1017" t="s">
        <v>36</v>
      </c>
      <c r="H43" s="1024" t="s">
        <v>36</v>
      </c>
      <c r="I43" s="1010" t="s">
        <v>36</v>
      </c>
      <c r="J43" s="1010" t="s">
        <v>36</v>
      </c>
      <c r="K43" s="1010" t="s">
        <v>36</v>
      </c>
      <c r="L43" s="1031" t="s">
        <v>36</v>
      </c>
      <c r="M43" s="1003" t="s">
        <v>36</v>
      </c>
      <c r="N43" s="1010" t="s">
        <v>36</v>
      </c>
      <c r="O43" s="1010" t="s">
        <v>36</v>
      </c>
      <c r="P43" s="1010" t="s">
        <v>36</v>
      </c>
      <c r="Q43" s="1017" t="s">
        <v>36</v>
      </c>
      <c r="R43" s="1024" t="s">
        <v>36</v>
      </c>
      <c r="S43" s="1010" t="s">
        <v>36</v>
      </c>
      <c r="T43" s="1010" t="s">
        <v>36</v>
      </c>
      <c r="U43" s="1010" t="s">
        <v>36</v>
      </c>
      <c r="V43" s="1010" t="s">
        <v>36</v>
      </c>
      <c r="W43" s="1010" t="s">
        <v>36</v>
      </c>
      <c r="X43" s="1010" t="s">
        <v>36</v>
      </c>
      <c r="Y43" s="1010" t="s">
        <v>36</v>
      </c>
      <c r="Z43" s="1010" t="s">
        <v>36</v>
      </c>
      <c r="AA43" s="1010" t="s">
        <v>36</v>
      </c>
      <c r="AB43" s="1010" t="s">
        <v>36</v>
      </c>
      <c r="AC43" s="1010" t="s">
        <v>36</v>
      </c>
      <c r="AD43" s="1010" t="s">
        <v>36</v>
      </c>
      <c r="AE43" s="1010" t="s">
        <v>36</v>
      </c>
      <c r="AF43" s="1010" t="s">
        <v>36</v>
      </c>
      <c r="AG43" s="1031" t="s">
        <v>36</v>
      </c>
      <c r="AH43" s="311"/>
      <c r="AI43" s="311"/>
      <c r="AJ43" s="311"/>
      <c r="AK43" s="311"/>
      <c r="AL43" s="311"/>
      <c r="AM43" s="311"/>
      <c r="AN43" s="311"/>
      <c r="AO43" s="311"/>
      <c r="AP43" s="311"/>
      <c r="AQ43" s="311"/>
      <c r="AR43" s="311"/>
      <c r="AS43" s="311"/>
      <c r="AT43" s="311"/>
      <c r="AU43" s="311"/>
      <c r="AV43" s="311"/>
      <c r="AW43" s="311"/>
      <c r="AX43" s="311"/>
      <c r="AY43" s="311"/>
      <c r="AZ43" s="622"/>
      <c r="BA43" s="2086" t="s">
        <v>54</v>
      </c>
      <c r="BB43" s="151" t="s">
        <v>50</v>
      </c>
      <c r="BC43" s="1046" t="s">
        <v>36</v>
      </c>
      <c r="BD43" s="1065" t="s">
        <v>36</v>
      </c>
      <c r="BE43" s="1065" t="s">
        <v>36</v>
      </c>
      <c r="BF43" s="1065" t="s">
        <v>36</v>
      </c>
      <c r="BG43" s="1085" t="s">
        <v>36</v>
      </c>
      <c r="BH43" s="1105" t="s">
        <v>36</v>
      </c>
      <c r="BI43" s="1065" t="s">
        <v>36</v>
      </c>
      <c r="BJ43" s="1065" t="s">
        <v>36</v>
      </c>
      <c r="BK43" s="1065" t="s">
        <v>36</v>
      </c>
      <c r="BL43" s="1085" t="s">
        <v>36</v>
      </c>
      <c r="BM43" s="1105" t="s">
        <v>36</v>
      </c>
      <c r="BN43" s="1065" t="s">
        <v>36</v>
      </c>
      <c r="BO43" s="1065" t="s">
        <v>36</v>
      </c>
      <c r="BP43" s="1065" t="s">
        <v>36</v>
      </c>
      <c r="BQ43" s="1085" t="s">
        <v>36</v>
      </c>
      <c r="BR43" s="1105" t="s">
        <v>36</v>
      </c>
      <c r="BS43" s="1065" t="s">
        <v>36</v>
      </c>
      <c r="BT43" s="1065" t="s">
        <v>36</v>
      </c>
      <c r="BU43" s="1065" t="s">
        <v>36</v>
      </c>
      <c r="BV43" s="1065" t="s">
        <v>36</v>
      </c>
      <c r="BW43" s="1065" t="s">
        <v>36</v>
      </c>
      <c r="BX43" s="1065" t="s">
        <v>36</v>
      </c>
      <c r="BY43" s="1124" t="s">
        <v>36</v>
      </c>
      <c r="BZ43" s="1124" t="s">
        <v>36</v>
      </c>
      <c r="CA43" s="1124" t="s">
        <v>36</v>
      </c>
      <c r="CB43" s="1124" t="s">
        <v>36</v>
      </c>
      <c r="CC43" s="1124" t="s">
        <v>36</v>
      </c>
      <c r="CD43" s="1124" t="s">
        <v>36</v>
      </c>
      <c r="CE43" s="1124" t="s">
        <v>36</v>
      </c>
      <c r="CF43" s="1124" t="s">
        <v>36</v>
      </c>
      <c r="CG43" s="1124" t="s">
        <v>36</v>
      </c>
      <c r="CH43" s="1796"/>
      <c r="CI43" s="1796"/>
      <c r="CJ43" s="1796"/>
      <c r="CK43" s="1796"/>
      <c r="CL43" s="1796"/>
      <c r="CM43" s="1796"/>
      <c r="CN43" s="1796"/>
      <c r="CO43" s="1796"/>
      <c r="CP43" s="1796"/>
      <c r="CQ43" s="1796"/>
      <c r="CR43" s="1796"/>
      <c r="CS43" s="1796"/>
      <c r="CT43" s="1796"/>
      <c r="CU43" s="1796"/>
      <c r="CV43" s="1796"/>
      <c r="CW43" s="1796"/>
      <c r="CX43" s="1796"/>
      <c r="CY43" s="1796"/>
      <c r="CZ43" s="1796"/>
    </row>
    <row r="44" s="135" customFormat="true" ht="15" customHeight="true" x14ac:dyDescent="0.2">
      <c r="A44" s="2060"/>
      <c r="B44" s="974" t="s">
        <v>49</v>
      </c>
      <c r="C44" s="1003" t="s">
        <v>36</v>
      </c>
      <c r="D44" s="1010" t="s">
        <v>36</v>
      </c>
      <c r="E44" s="1010" t="s">
        <v>36</v>
      </c>
      <c r="F44" s="1010" t="s">
        <v>36</v>
      </c>
      <c r="G44" s="1017" t="s">
        <v>36</v>
      </c>
      <c r="H44" s="1024" t="s">
        <v>36</v>
      </c>
      <c r="I44" s="1010" t="s">
        <v>36</v>
      </c>
      <c r="J44" s="1010" t="s">
        <v>36</v>
      </c>
      <c r="K44" s="1010" t="s">
        <v>36</v>
      </c>
      <c r="L44" s="1031" t="s">
        <v>36</v>
      </c>
      <c r="M44" s="1003" t="s">
        <v>36</v>
      </c>
      <c r="N44" s="1010" t="s">
        <v>36</v>
      </c>
      <c r="O44" s="1010" t="s">
        <v>36</v>
      </c>
      <c r="P44" s="1010" t="s">
        <v>36</v>
      </c>
      <c r="Q44" s="1017" t="s">
        <v>36</v>
      </c>
      <c r="R44" s="1024" t="s">
        <v>36</v>
      </c>
      <c r="S44" s="1010" t="s">
        <v>36</v>
      </c>
      <c r="T44" s="1010" t="s">
        <v>36</v>
      </c>
      <c r="U44" s="1010" t="s">
        <v>36</v>
      </c>
      <c r="V44" s="1010" t="s">
        <v>36</v>
      </c>
      <c r="W44" s="1010" t="s">
        <v>36</v>
      </c>
      <c r="X44" s="1010" t="s">
        <v>36</v>
      </c>
      <c r="Y44" s="1010" t="s">
        <v>36</v>
      </c>
      <c r="Z44" s="1010" t="s">
        <v>36</v>
      </c>
      <c r="AA44" s="1010" t="s">
        <v>36</v>
      </c>
      <c r="AB44" s="1010" t="s">
        <v>36</v>
      </c>
      <c r="AC44" s="1010" t="s">
        <v>36</v>
      </c>
      <c r="AD44" s="1010" t="s">
        <v>36</v>
      </c>
      <c r="AE44" s="1010" t="s">
        <v>36</v>
      </c>
      <c r="AF44" s="1010" t="s">
        <v>36</v>
      </c>
      <c r="AG44" s="1031" t="s">
        <v>36</v>
      </c>
      <c r="AH44" s="311"/>
      <c r="AI44" s="311"/>
      <c r="AJ44" s="311"/>
      <c r="AK44" s="311"/>
      <c r="AL44" s="311"/>
      <c r="AM44" s="311"/>
      <c r="AN44" s="311"/>
      <c r="AO44" s="311"/>
      <c r="AP44" s="311"/>
      <c r="AQ44" s="311"/>
      <c r="AR44" s="311"/>
      <c r="AS44" s="311"/>
      <c r="AT44" s="311"/>
      <c r="AU44" s="311"/>
      <c r="AV44" s="311"/>
      <c r="AW44" s="311"/>
      <c r="AX44" s="311"/>
      <c r="AY44" s="311"/>
      <c r="AZ44" s="622"/>
      <c r="BA44" s="2086"/>
      <c r="BB44" s="151" t="s">
        <v>49</v>
      </c>
      <c r="BC44" s="1046" t="s">
        <v>36</v>
      </c>
      <c r="BD44" s="1065" t="s">
        <v>36</v>
      </c>
      <c r="BE44" s="1065" t="s">
        <v>36</v>
      </c>
      <c r="BF44" s="1065" t="s">
        <v>36</v>
      </c>
      <c r="BG44" s="1085" t="s">
        <v>36</v>
      </c>
      <c r="BH44" s="1105" t="s">
        <v>36</v>
      </c>
      <c r="BI44" s="1065" t="s">
        <v>36</v>
      </c>
      <c r="BJ44" s="1065" t="s">
        <v>36</v>
      </c>
      <c r="BK44" s="1065" t="s">
        <v>36</v>
      </c>
      <c r="BL44" s="1085" t="s">
        <v>36</v>
      </c>
      <c r="BM44" s="1105" t="s">
        <v>36</v>
      </c>
      <c r="BN44" s="1065" t="s">
        <v>36</v>
      </c>
      <c r="BO44" s="1065" t="s">
        <v>36</v>
      </c>
      <c r="BP44" s="1065" t="s">
        <v>36</v>
      </c>
      <c r="BQ44" s="1085" t="s">
        <v>36</v>
      </c>
      <c r="BR44" s="1105" t="s">
        <v>36</v>
      </c>
      <c r="BS44" s="1065" t="s">
        <v>36</v>
      </c>
      <c r="BT44" s="1065" t="s">
        <v>36</v>
      </c>
      <c r="BU44" s="1065" t="s">
        <v>36</v>
      </c>
      <c r="BV44" s="1065" t="s">
        <v>36</v>
      </c>
      <c r="BW44" s="1065" t="s">
        <v>36</v>
      </c>
      <c r="BX44" s="1065" t="s">
        <v>36</v>
      </c>
      <c r="BY44" s="1124" t="s">
        <v>36</v>
      </c>
      <c r="BZ44" s="1124" t="s">
        <v>36</v>
      </c>
      <c r="CA44" s="1124" t="s">
        <v>36</v>
      </c>
      <c r="CB44" s="1124" t="s">
        <v>36</v>
      </c>
      <c r="CC44" s="1124" t="s">
        <v>36</v>
      </c>
      <c r="CD44" s="1124" t="s">
        <v>36</v>
      </c>
      <c r="CE44" s="1124" t="s">
        <v>36</v>
      </c>
      <c r="CF44" s="1124" t="s">
        <v>36</v>
      </c>
      <c r="CG44" s="1124" t="s">
        <v>36</v>
      </c>
      <c r="CH44" s="1796"/>
      <c r="CI44" s="1796"/>
      <c r="CJ44" s="1796"/>
      <c r="CK44" s="1796"/>
      <c r="CL44" s="1796"/>
      <c r="CM44" s="1796"/>
      <c r="CN44" s="1796"/>
      <c r="CO44" s="1796"/>
      <c r="CP44" s="1796"/>
      <c r="CQ44" s="1796"/>
      <c r="CR44" s="1796"/>
      <c r="CS44" s="1796"/>
      <c r="CT44" s="1796"/>
      <c r="CU44" s="1796"/>
      <c r="CV44" s="1796"/>
      <c r="CW44" s="1796"/>
      <c r="CX44" s="1796"/>
      <c r="CY44" s="1796"/>
      <c r="CZ44" s="1796"/>
    </row>
    <row r="45" s="135" customFormat="true" ht="15" customHeight="true" x14ac:dyDescent="0.2">
      <c r="A45" s="2060" t="s">
        <v>53</v>
      </c>
      <c r="B45" s="974" t="s">
        <v>50</v>
      </c>
      <c r="C45" s="1003" t="s">
        <v>36</v>
      </c>
      <c r="D45" s="1010" t="s">
        <v>36</v>
      </c>
      <c r="E45" s="1010" t="s">
        <v>36</v>
      </c>
      <c r="F45" s="1010" t="s">
        <v>36</v>
      </c>
      <c r="G45" s="1017" t="s">
        <v>36</v>
      </c>
      <c r="H45" s="1024" t="s">
        <v>36</v>
      </c>
      <c r="I45" s="1010" t="s">
        <v>36</v>
      </c>
      <c r="J45" s="1010" t="s">
        <v>36</v>
      </c>
      <c r="K45" s="1010" t="s">
        <v>36</v>
      </c>
      <c r="L45" s="1031" t="s">
        <v>36</v>
      </c>
      <c r="M45" s="1003" t="s">
        <v>36</v>
      </c>
      <c r="N45" s="1010" t="s">
        <v>36</v>
      </c>
      <c r="O45" s="1010" t="s">
        <v>36</v>
      </c>
      <c r="P45" s="1010" t="s">
        <v>36</v>
      </c>
      <c r="Q45" s="1017" t="s">
        <v>36</v>
      </c>
      <c r="R45" s="1024" t="s">
        <v>36</v>
      </c>
      <c r="S45" s="1010" t="s">
        <v>36</v>
      </c>
      <c r="T45" s="1010" t="s">
        <v>36</v>
      </c>
      <c r="U45" s="1010" t="s">
        <v>36</v>
      </c>
      <c r="V45" s="1010" t="s">
        <v>36</v>
      </c>
      <c r="W45" s="1010" t="s">
        <v>36</v>
      </c>
      <c r="X45" s="1010" t="s">
        <v>36</v>
      </c>
      <c r="Y45" s="1010" t="s">
        <v>36</v>
      </c>
      <c r="Z45" s="1010" t="s">
        <v>36</v>
      </c>
      <c r="AA45" s="1010" t="s">
        <v>36</v>
      </c>
      <c r="AB45" s="1010" t="s">
        <v>36</v>
      </c>
      <c r="AC45" s="1010" t="s">
        <v>36</v>
      </c>
      <c r="AD45" s="1010" t="s">
        <v>36</v>
      </c>
      <c r="AE45" s="1010" t="s">
        <v>36</v>
      </c>
      <c r="AF45" s="1010" t="s">
        <v>36</v>
      </c>
      <c r="AG45" s="1031" t="s">
        <v>36</v>
      </c>
      <c r="AH45" s="311"/>
      <c r="AI45" s="311"/>
      <c r="AJ45" s="311"/>
      <c r="AK45" s="311"/>
      <c r="AL45" s="311"/>
      <c r="AM45" s="311"/>
      <c r="AN45" s="311"/>
      <c r="AO45" s="311"/>
      <c r="AP45" s="311"/>
      <c r="AQ45" s="311"/>
      <c r="AR45" s="311"/>
      <c r="AS45" s="311"/>
      <c r="AT45" s="311"/>
      <c r="AU45" s="311"/>
      <c r="AV45" s="311"/>
      <c r="AW45" s="311"/>
      <c r="AX45" s="311"/>
      <c r="AY45" s="311"/>
      <c r="AZ45" s="622"/>
      <c r="BA45" s="2086" t="s">
        <v>53</v>
      </c>
      <c r="BB45" s="151" t="s">
        <v>50</v>
      </c>
      <c r="BC45" s="1046" t="s">
        <v>36</v>
      </c>
      <c r="BD45" s="1065" t="s">
        <v>36</v>
      </c>
      <c r="BE45" s="1065" t="s">
        <v>36</v>
      </c>
      <c r="BF45" s="1065" t="s">
        <v>36</v>
      </c>
      <c r="BG45" s="1085" t="s">
        <v>36</v>
      </c>
      <c r="BH45" s="1105" t="s">
        <v>36</v>
      </c>
      <c r="BI45" s="1065" t="s">
        <v>36</v>
      </c>
      <c r="BJ45" s="1065" t="s">
        <v>36</v>
      </c>
      <c r="BK45" s="1065" t="s">
        <v>36</v>
      </c>
      <c r="BL45" s="1085" t="s">
        <v>36</v>
      </c>
      <c r="BM45" s="1105" t="s">
        <v>36</v>
      </c>
      <c r="BN45" s="1065" t="s">
        <v>36</v>
      </c>
      <c r="BO45" s="1065" t="s">
        <v>36</v>
      </c>
      <c r="BP45" s="1065" t="s">
        <v>36</v>
      </c>
      <c r="BQ45" s="1085" t="s">
        <v>36</v>
      </c>
      <c r="BR45" s="1105" t="s">
        <v>36</v>
      </c>
      <c r="BS45" s="1065" t="s">
        <v>36</v>
      </c>
      <c r="BT45" s="1065" t="s">
        <v>36</v>
      </c>
      <c r="BU45" s="1065" t="s">
        <v>36</v>
      </c>
      <c r="BV45" s="1065" t="s">
        <v>36</v>
      </c>
      <c r="BW45" s="1065" t="s">
        <v>36</v>
      </c>
      <c r="BX45" s="1065" t="s">
        <v>36</v>
      </c>
      <c r="BY45" s="1124" t="s">
        <v>36</v>
      </c>
      <c r="BZ45" s="1124" t="s">
        <v>36</v>
      </c>
      <c r="CA45" s="1124" t="s">
        <v>36</v>
      </c>
      <c r="CB45" s="1124" t="s">
        <v>36</v>
      </c>
      <c r="CC45" s="1124" t="s">
        <v>36</v>
      </c>
      <c r="CD45" s="1124" t="s">
        <v>36</v>
      </c>
      <c r="CE45" s="1124" t="s">
        <v>36</v>
      </c>
      <c r="CF45" s="1124" t="s">
        <v>36</v>
      </c>
      <c r="CG45" s="1124" t="s">
        <v>36</v>
      </c>
      <c r="CH45" s="1796"/>
      <c r="CI45" s="1796"/>
      <c r="CJ45" s="1796"/>
      <c r="CK45" s="1796"/>
      <c r="CL45" s="1796"/>
      <c r="CM45" s="1796"/>
      <c r="CN45" s="1796"/>
      <c r="CO45" s="1796"/>
      <c r="CP45" s="1796"/>
      <c r="CQ45" s="1796"/>
      <c r="CR45" s="1796"/>
      <c r="CS45" s="1796"/>
      <c r="CT45" s="1796"/>
      <c r="CU45" s="1796"/>
      <c r="CV45" s="1796"/>
      <c r="CW45" s="1796"/>
      <c r="CX45" s="1796"/>
      <c r="CY45" s="1796"/>
      <c r="CZ45" s="1796"/>
    </row>
    <row r="46" s="135" customFormat="true" ht="15" customHeight="true" x14ac:dyDescent="0.2">
      <c r="A46" s="2060"/>
      <c r="B46" s="974" t="s">
        <v>49</v>
      </c>
      <c r="C46" s="1003" t="s">
        <v>36</v>
      </c>
      <c r="D46" s="1010" t="s">
        <v>36</v>
      </c>
      <c r="E46" s="1010" t="s">
        <v>36</v>
      </c>
      <c r="F46" s="1010" t="s">
        <v>36</v>
      </c>
      <c r="G46" s="1017" t="s">
        <v>36</v>
      </c>
      <c r="H46" s="1024" t="s">
        <v>36</v>
      </c>
      <c r="I46" s="1010" t="s">
        <v>36</v>
      </c>
      <c r="J46" s="1010" t="s">
        <v>36</v>
      </c>
      <c r="K46" s="1010" t="s">
        <v>36</v>
      </c>
      <c r="L46" s="1031" t="s">
        <v>36</v>
      </c>
      <c r="M46" s="1003" t="s">
        <v>36</v>
      </c>
      <c r="N46" s="1010" t="s">
        <v>36</v>
      </c>
      <c r="O46" s="1010" t="s">
        <v>36</v>
      </c>
      <c r="P46" s="1010" t="s">
        <v>36</v>
      </c>
      <c r="Q46" s="1017" t="s">
        <v>36</v>
      </c>
      <c r="R46" s="1024" t="s">
        <v>36</v>
      </c>
      <c r="S46" s="1010" t="s">
        <v>36</v>
      </c>
      <c r="T46" s="1010" t="s">
        <v>36</v>
      </c>
      <c r="U46" s="1010" t="s">
        <v>36</v>
      </c>
      <c r="V46" s="1010" t="s">
        <v>36</v>
      </c>
      <c r="W46" s="1010" t="s">
        <v>36</v>
      </c>
      <c r="X46" s="1010" t="s">
        <v>36</v>
      </c>
      <c r="Y46" s="1010" t="s">
        <v>36</v>
      </c>
      <c r="Z46" s="1010" t="s">
        <v>36</v>
      </c>
      <c r="AA46" s="1010" t="s">
        <v>36</v>
      </c>
      <c r="AB46" s="1010" t="s">
        <v>36</v>
      </c>
      <c r="AC46" s="1010" t="s">
        <v>36</v>
      </c>
      <c r="AD46" s="1010" t="s">
        <v>36</v>
      </c>
      <c r="AE46" s="1010" t="s">
        <v>36</v>
      </c>
      <c r="AF46" s="1010" t="s">
        <v>36</v>
      </c>
      <c r="AG46" s="1031" t="s">
        <v>36</v>
      </c>
      <c r="AH46" s="311"/>
      <c r="AI46" s="311"/>
      <c r="AJ46" s="311"/>
      <c r="AK46" s="311"/>
      <c r="AL46" s="311"/>
      <c r="AM46" s="311"/>
      <c r="AN46" s="311"/>
      <c r="AO46" s="311"/>
      <c r="AP46" s="311"/>
      <c r="AQ46" s="311"/>
      <c r="AR46" s="311"/>
      <c r="AS46" s="311"/>
      <c r="AT46" s="311"/>
      <c r="AU46" s="311"/>
      <c r="AV46" s="311"/>
      <c r="AW46" s="311"/>
      <c r="AX46" s="311"/>
      <c r="AY46" s="311"/>
      <c r="AZ46" s="622"/>
      <c r="BA46" s="2086"/>
      <c r="BB46" s="151" t="s">
        <v>49</v>
      </c>
      <c r="BC46" s="1046" t="s">
        <v>36</v>
      </c>
      <c r="BD46" s="1065" t="s">
        <v>36</v>
      </c>
      <c r="BE46" s="1065" t="s">
        <v>36</v>
      </c>
      <c r="BF46" s="1065" t="s">
        <v>36</v>
      </c>
      <c r="BG46" s="1085" t="s">
        <v>36</v>
      </c>
      <c r="BH46" s="1105" t="s">
        <v>36</v>
      </c>
      <c r="BI46" s="1065" t="s">
        <v>36</v>
      </c>
      <c r="BJ46" s="1065" t="s">
        <v>36</v>
      </c>
      <c r="BK46" s="1065" t="s">
        <v>36</v>
      </c>
      <c r="BL46" s="1085" t="s">
        <v>36</v>
      </c>
      <c r="BM46" s="1105" t="s">
        <v>36</v>
      </c>
      <c r="BN46" s="1065" t="s">
        <v>36</v>
      </c>
      <c r="BO46" s="1065" t="s">
        <v>36</v>
      </c>
      <c r="BP46" s="1065" t="s">
        <v>36</v>
      </c>
      <c r="BQ46" s="1085" t="s">
        <v>36</v>
      </c>
      <c r="BR46" s="1105" t="s">
        <v>36</v>
      </c>
      <c r="BS46" s="1065" t="s">
        <v>36</v>
      </c>
      <c r="BT46" s="1065" t="s">
        <v>36</v>
      </c>
      <c r="BU46" s="1065" t="s">
        <v>36</v>
      </c>
      <c r="BV46" s="1065" t="s">
        <v>36</v>
      </c>
      <c r="BW46" s="1065" t="s">
        <v>36</v>
      </c>
      <c r="BX46" s="1065" t="s">
        <v>36</v>
      </c>
      <c r="BY46" s="1124" t="s">
        <v>36</v>
      </c>
      <c r="BZ46" s="1124" t="s">
        <v>36</v>
      </c>
      <c r="CA46" s="1124" t="s">
        <v>36</v>
      </c>
      <c r="CB46" s="1124" t="s">
        <v>36</v>
      </c>
      <c r="CC46" s="1124" t="s">
        <v>36</v>
      </c>
      <c r="CD46" s="1124" t="s">
        <v>36</v>
      </c>
      <c r="CE46" s="1124" t="s">
        <v>36</v>
      </c>
      <c r="CF46" s="1124" t="s">
        <v>36</v>
      </c>
      <c r="CG46" s="1124" t="s">
        <v>36</v>
      </c>
      <c r="CH46" s="1796"/>
      <c r="CI46" s="1796"/>
      <c r="CJ46" s="1796"/>
      <c r="CK46" s="1796"/>
      <c r="CL46" s="1796"/>
      <c r="CM46" s="1796"/>
      <c r="CN46" s="1796"/>
      <c r="CO46" s="1796"/>
      <c r="CP46" s="1796"/>
      <c r="CQ46" s="1796"/>
      <c r="CR46" s="1796"/>
      <c r="CS46" s="1796"/>
      <c r="CT46" s="1796"/>
      <c r="CU46" s="1796"/>
      <c r="CV46" s="1796"/>
      <c r="CW46" s="1796"/>
      <c r="CX46" s="1796"/>
      <c r="CY46" s="1796"/>
      <c r="CZ46" s="1796"/>
    </row>
    <row r="47" s="130" customFormat="true" ht="15" customHeight="true" x14ac:dyDescent="0.2">
      <c r="A47" s="2087" t="s">
        <v>102</v>
      </c>
      <c r="B47" s="250" t="s">
        <v>101</v>
      </c>
      <c r="C47" s="1002" t="s">
        <v>36</v>
      </c>
      <c r="D47" s="1009" t="s">
        <v>36</v>
      </c>
      <c r="E47" s="1009" t="s">
        <v>36</v>
      </c>
      <c r="F47" s="1009" t="s">
        <v>36</v>
      </c>
      <c r="G47" s="1016" t="s">
        <v>36</v>
      </c>
      <c r="H47" s="1023" t="s">
        <v>36</v>
      </c>
      <c r="I47" s="1009" t="s">
        <v>36</v>
      </c>
      <c r="J47" s="1009" t="s">
        <v>36</v>
      </c>
      <c r="K47" s="1009" t="s">
        <v>36</v>
      </c>
      <c r="L47" s="1030" t="s">
        <v>36</v>
      </c>
      <c r="M47" s="1037" t="s">
        <v>36</v>
      </c>
      <c r="N47" s="1009" t="s">
        <v>36</v>
      </c>
      <c r="O47" s="1009" t="s">
        <v>36</v>
      </c>
      <c r="P47" s="1009" t="s">
        <v>36</v>
      </c>
      <c r="Q47" s="1016" t="s">
        <v>36</v>
      </c>
      <c r="R47" s="1023" t="s">
        <v>36</v>
      </c>
      <c r="S47" s="1009" t="s">
        <v>36</v>
      </c>
      <c r="T47" s="1009" t="s">
        <v>36</v>
      </c>
      <c r="U47" s="1009" t="s">
        <v>36</v>
      </c>
      <c r="V47" s="1009" t="s">
        <v>36</v>
      </c>
      <c r="W47" s="1009" t="s">
        <v>36</v>
      </c>
      <c r="X47" s="1009" t="s">
        <v>36</v>
      </c>
      <c r="Y47" s="1040" t="s">
        <v>36</v>
      </c>
      <c r="Z47" s="1040" t="s">
        <v>36</v>
      </c>
      <c r="AA47" s="1040" t="s">
        <v>36</v>
      </c>
      <c r="AB47" s="1040" t="s">
        <v>36</v>
      </c>
      <c r="AC47" s="1040" t="s">
        <v>36</v>
      </c>
      <c r="AD47" s="1040" t="s">
        <v>36</v>
      </c>
      <c r="AE47" s="1040" t="s">
        <v>36</v>
      </c>
      <c r="AF47" s="1040" t="s">
        <v>36</v>
      </c>
      <c r="AG47" s="1764" t="s">
        <v>36</v>
      </c>
      <c r="AH47" s="1785"/>
      <c r="AI47" s="1785"/>
      <c r="AJ47" s="1785"/>
      <c r="AK47" s="1785"/>
      <c r="AL47" s="1785"/>
      <c r="AM47" s="1785"/>
      <c r="AN47" s="1785"/>
      <c r="AO47" s="1785"/>
      <c r="AP47" s="1785"/>
      <c r="AQ47" s="1785"/>
      <c r="AR47" s="1785"/>
      <c r="AS47" s="1785"/>
      <c r="AT47" s="1785"/>
      <c r="AU47" s="1785"/>
      <c r="AV47" s="1785"/>
      <c r="AW47" s="1785"/>
      <c r="AX47" s="1785"/>
      <c r="AY47" s="1785"/>
      <c r="AZ47" s="215"/>
      <c r="BA47" s="2086" t="s">
        <v>102</v>
      </c>
      <c r="BB47" s="151" t="s">
        <v>101</v>
      </c>
      <c r="BC47" s="1046" t="s">
        <v>36</v>
      </c>
      <c r="BD47" s="1065" t="s">
        <v>36</v>
      </c>
      <c r="BE47" s="1065" t="s">
        <v>36</v>
      </c>
      <c r="BF47" s="1065" t="s">
        <v>36</v>
      </c>
      <c r="BG47" s="1085" t="s">
        <v>36</v>
      </c>
      <c r="BH47" s="1105" t="s">
        <v>36</v>
      </c>
      <c r="BI47" s="1065" t="s">
        <v>36</v>
      </c>
      <c r="BJ47" s="1065" t="s">
        <v>36</v>
      </c>
      <c r="BK47" s="1065" t="s">
        <v>36</v>
      </c>
      <c r="BL47" s="1085" t="s">
        <v>36</v>
      </c>
      <c r="BM47" s="1105" t="s">
        <v>36</v>
      </c>
      <c r="BN47" s="1065" t="s">
        <v>36</v>
      </c>
      <c r="BO47" s="1065" t="s">
        <v>36</v>
      </c>
      <c r="BP47" s="1065" t="s">
        <v>36</v>
      </c>
      <c r="BQ47" s="1085" t="s">
        <v>36</v>
      </c>
      <c r="BR47" s="1105" t="s">
        <v>36</v>
      </c>
      <c r="BS47" s="1065" t="s">
        <v>36</v>
      </c>
      <c r="BT47" s="1065" t="s">
        <v>36</v>
      </c>
      <c r="BU47" s="1065" t="s">
        <v>36</v>
      </c>
      <c r="BV47" s="1065" t="s">
        <v>36</v>
      </c>
      <c r="BW47" s="1065" t="s">
        <v>36</v>
      </c>
      <c r="BX47" s="1065" t="s">
        <v>36</v>
      </c>
      <c r="BY47" s="1124" t="s">
        <v>36</v>
      </c>
      <c r="BZ47" s="1124" t="s">
        <v>36</v>
      </c>
      <c r="CA47" s="1124" t="s">
        <v>36</v>
      </c>
      <c r="CB47" s="1124" t="s">
        <v>36</v>
      </c>
      <c r="CC47" s="1124" t="s">
        <v>36</v>
      </c>
      <c r="CD47" s="1124" t="s">
        <v>36</v>
      </c>
      <c r="CE47" s="1124" t="s">
        <v>36</v>
      </c>
      <c r="CF47" s="1124" t="s">
        <v>36</v>
      </c>
      <c r="CG47" s="1124" t="s">
        <v>36</v>
      </c>
      <c r="CH47" s="1796"/>
      <c r="CI47" s="1796"/>
      <c r="CJ47" s="1796"/>
      <c r="CK47" s="1796"/>
      <c r="CL47" s="1796"/>
      <c r="CM47" s="1796"/>
      <c r="CN47" s="1796"/>
      <c r="CO47" s="1796"/>
      <c r="CP47" s="1796"/>
      <c r="CQ47" s="1796"/>
      <c r="CR47" s="1796"/>
      <c r="CS47" s="1796"/>
      <c r="CT47" s="1796"/>
      <c r="CU47" s="1796"/>
      <c r="CV47" s="1796"/>
      <c r="CW47" s="1796"/>
      <c r="CX47" s="1796"/>
      <c r="CY47" s="1796"/>
      <c r="CZ47" s="1796"/>
    </row>
    <row r="48" s="130" customFormat="true" ht="15" customHeight="true" x14ac:dyDescent="0.2">
      <c r="A48" s="2087"/>
      <c r="B48" s="250" t="s">
        <v>100</v>
      </c>
      <c r="C48" s="1002" t="s">
        <v>36</v>
      </c>
      <c r="D48" s="1009" t="s">
        <v>36</v>
      </c>
      <c r="E48" s="1009" t="s">
        <v>36</v>
      </c>
      <c r="F48" s="1009" t="s">
        <v>36</v>
      </c>
      <c r="G48" s="1016" t="s">
        <v>36</v>
      </c>
      <c r="H48" s="1023" t="s">
        <v>36</v>
      </c>
      <c r="I48" s="1009" t="s">
        <v>36</v>
      </c>
      <c r="J48" s="1009" t="s">
        <v>36</v>
      </c>
      <c r="K48" s="1009" t="s">
        <v>36</v>
      </c>
      <c r="L48" s="1030" t="s">
        <v>36</v>
      </c>
      <c r="M48" s="1037" t="s">
        <v>36</v>
      </c>
      <c r="N48" s="1009" t="s">
        <v>36</v>
      </c>
      <c r="O48" s="1009" t="s">
        <v>36</v>
      </c>
      <c r="P48" s="1009" t="s">
        <v>36</v>
      </c>
      <c r="Q48" s="1016" t="s">
        <v>36</v>
      </c>
      <c r="R48" s="1023" t="s">
        <v>36</v>
      </c>
      <c r="S48" s="1009" t="s">
        <v>36</v>
      </c>
      <c r="T48" s="1009" t="s">
        <v>36</v>
      </c>
      <c r="U48" s="1009" t="s">
        <v>36</v>
      </c>
      <c r="V48" s="1009" t="s">
        <v>36</v>
      </c>
      <c r="W48" s="1009" t="s">
        <v>36</v>
      </c>
      <c r="X48" s="1009" t="s">
        <v>36</v>
      </c>
      <c r="Y48" s="1040" t="s">
        <v>36</v>
      </c>
      <c r="Z48" s="1040" t="s">
        <v>36</v>
      </c>
      <c r="AA48" s="1040" t="s">
        <v>36</v>
      </c>
      <c r="AB48" s="1040" t="s">
        <v>36</v>
      </c>
      <c r="AC48" s="1040" t="s">
        <v>36</v>
      </c>
      <c r="AD48" s="1040" t="s">
        <v>36</v>
      </c>
      <c r="AE48" s="1040" t="s">
        <v>36</v>
      </c>
      <c r="AF48" s="1040" t="s">
        <v>36</v>
      </c>
      <c r="AG48" s="1764" t="s">
        <v>36</v>
      </c>
      <c r="AH48" s="1785"/>
      <c r="AI48" s="1785"/>
      <c r="AJ48" s="1785"/>
      <c r="AK48" s="1785"/>
      <c r="AL48" s="1785"/>
      <c r="AM48" s="1785"/>
      <c r="AN48" s="1785"/>
      <c r="AO48" s="1785"/>
      <c r="AP48" s="1785"/>
      <c r="AQ48" s="1785"/>
      <c r="AR48" s="1785"/>
      <c r="AS48" s="1785"/>
      <c r="AT48" s="1785"/>
      <c r="AU48" s="1785"/>
      <c r="AV48" s="1785"/>
      <c r="AW48" s="1785"/>
      <c r="AX48" s="1785"/>
      <c r="AY48" s="1785"/>
      <c r="AZ48" s="215"/>
      <c r="BA48" s="2086"/>
      <c r="BB48" s="151" t="s">
        <v>100</v>
      </c>
      <c r="BC48" s="1046" t="s">
        <v>36</v>
      </c>
      <c r="BD48" s="1065" t="s">
        <v>36</v>
      </c>
      <c r="BE48" s="1065" t="s">
        <v>36</v>
      </c>
      <c r="BF48" s="1065" t="s">
        <v>36</v>
      </c>
      <c r="BG48" s="1085" t="s">
        <v>36</v>
      </c>
      <c r="BH48" s="1105" t="s">
        <v>36</v>
      </c>
      <c r="BI48" s="1065" t="s">
        <v>36</v>
      </c>
      <c r="BJ48" s="1065" t="s">
        <v>36</v>
      </c>
      <c r="BK48" s="1065" t="s">
        <v>36</v>
      </c>
      <c r="BL48" s="1085" t="s">
        <v>36</v>
      </c>
      <c r="BM48" s="1105" t="s">
        <v>36</v>
      </c>
      <c r="BN48" s="1065" t="s">
        <v>36</v>
      </c>
      <c r="BO48" s="1065" t="s">
        <v>36</v>
      </c>
      <c r="BP48" s="1065" t="s">
        <v>36</v>
      </c>
      <c r="BQ48" s="1085" t="s">
        <v>36</v>
      </c>
      <c r="BR48" s="1105" t="s">
        <v>36</v>
      </c>
      <c r="BS48" s="1065" t="s">
        <v>36</v>
      </c>
      <c r="BT48" s="1065" t="s">
        <v>36</v>
      </c>
      <c r="BU48" s="1065" t="s">
        <v>36</v>
      </c>
      <c r="BV48" s="1065" t="s">
        <v>36</v>
      </c>
      <c r="BW48" s="1065" t="s">
        <v>36</v>
      </c>
      <c r="BX48" s="1065" t="s">
        <v>36</v>
      </c>
      <c r="BY48" s="1124" t="s">
        <v>36</v>
      </c>
      <c r="BZ48" s="1124" t="s">
        <v>36</v>
      </c>
      <c r="CA48" s="1124" t="s">
        <v>36</v>
      </c>
      <c r="CB48" s="1124" t="s">
        <v>36</v>
      </c>
      <c r="CC48" s="1124" t="s">
        <v>36</v>
      </c>
      <c r="CD48" s="1124" t="s">
        <v>36</v>
      </c>
      <c r="CE48" s="1124" t="s">
        <v>36</v>
      </c>
      <c r="CF48" s="1124" t="s">
        <v>36</v>
      </c>
      <c r="CG48" s="1124" t="s">
        <v>36</v>
      </c>
      <c r="CH48" s="1796"/>
      <c r="CI48" s="1796"/>
      <c r="CJ48" s="1796"/>
      <c r="CK48" s="1796"/>
      <c r="CL48" s="1796"/>
      <c r="CM48" s="1796"/>
      <c r="CN48" s="1796"/>
      <c r="CO48" s="1796"/>
      <c r="CP48" s="1796"/>
      <c r="CQ48" s="1796"/>
      <c r="CR48" s="1796"/>
      <c r="CS48" s="1796"/>
      <c r="CT48" s="1796"/>
      <c r="CU48" s="1796"/>
      <c r="CV48" s="1796"/>
      <c r="CW48" s="1796"/>
      <c r="CX48" s="1796"/>
      <c r="CY48" s="1796"/>
      <c r="CZ48" s="1796"/>
    </row>
    <row r="49" s="130" customFormat="true" ht="15" customHeight="true" x14ac:dyDescent="0.2">
      <c r="A49" s="2087"/>
      <c r="B49" s="250" t="s">
        <v>69</v>
      </c>
      <c r="C49" s="1002" t="s">
        <v>36</v>
      </c>
      <c r="D49" s="1009" t="s">
        <v>36</v>
      </c>
      <c r="E49" s="1009" t="s">
        <v>36</v>
      </c>
      <c r="F49" s="1009" t="s">
        <v>36</v>
      </c>
      <c r="G49" s="1016" t="s">
        <v>36</v>
      </c>
      <c r="H49" s="1023" t="s">
        <v>36</v>
      </c>
      <c r="I49" s="1009" t="s">
        <v>36</v>
      </c>
      <c r="J49" s="1009" t="s">
        <v>36</v>
      </c>
      <c r="K49" s="1009" t="s">
        <v>36</v>
      </c>
      <c r="L49" s="1030" t="s">
        <v>36</v>
      </c>
      <c r="M49" s="1037" t="s">
        <v>36</v>
      </c>
      <c r="N49" s="1009" t="s">
        <v>36</v>
      </c>
      <c r="O49" s="1009" t="s">
        <v>36</v>
      </c>
      <c r="P49" s="1009" t="s">
        <v>36</v>
      </c>
      <c r="Q49" s="1016" t="s">
        <v>36</v>
      </c>
      <c r="R49" s="1023" t="s">
        <v>36</v>
      </c>
      <c r="S49" s="1009" t="s">
        <v>36</v>
      </c>
      <c r="T49" s="1009" t="s">
        <v>36</v>
      </c>
      <c r="U49" s="1009" t="s">
        <v>36</v>
      </c>
      <c r="V49" s="1009" t="s">
        <v>36</v>
      </c>
      <c r="W49" s="1009" t="s">
        <v>36</v>
      </c>
      <c r="X49" s="1009" t="s">
        <v>36</v>
      </c>
      <c r="Y49" s="1040" t="s">
        <v>36</v>
      </c>
      <c r="Z49" s="1040" t="s">
        <v>36</v>
      </c>
      <c r="AA49" s="1040" t="s">
        <v>36</v>
      </c>
      <c r="AB49" s="1040" t="s">
        <v>36</v>
      </c>
      <c r="AC49" s="1040" t="s">
        <v>36</v>
      </c>
      <c r="AD49" s="1040" t="s">
        <v>36</v>
      </c>
      <c r="AE49" s="1040" t="s">
        <v>36</v>
      </c>
      <c r="AF49" s="1040" t="s">
        <v>36</v>
      </c>
      <c r="AG49" s="1764" t="s">
        <v>36</v>
      </c>
      <c r="AH49" s="1785"/>
      <c r="AI49" s="1785"/>
      <c r="AJ49" s="1785"/>
      <c r="AK49" s="1785"/>
      <c r="AL49" s="1785"/>
      <c r="AM49" s="1785"/>
      <c r="AN49" s="1785"/>
      <c r="AO49" s="1785"/>
      <c r="AP49" s="1785"/>
      <c r="AQ49" s="1785"/>
      <c r="AR49" s="1785"/>
      <c r="AS49" s="1785"/>
      <c r="AT49" s="1785"/>
      <c r="AU49" s="1785"/>
      <c r="AV49" s="1785"/>
      <c r="AW49" s="1785"/>
      <c r="AX49" s="1785"/>
      <c r="AY49" s="1785"/>
      <c r="AZ49" s="215"/>
      <c r="BA49" s="2086"/>
      <c r="BB49" s="151" t="s">
        <v>69</v>
      </c>
      <c r="BC49" s="1046" t="s">
        <v>36</v>
      </c>
      <c r="BD49" s="1065" t="s">
        <v>36</v>
      </c>
      <c r="BE49" s="1065" t="s">
        <v>36</v>
      </c>
      <c r="BF49" s="1065" t="s">
        <v>36</v>
      </c>
      <c r="BG49" s="1085" t="s">
        <v>36</v>
      </c>
      <c r="BH49" s="1105" t="s">
        <v>36</v>
      </c>
      <c r="BI49" s="1065" t="s">
        <v>36</v>
      </c>
      <c r="BJ49" s="1065" t="s">
        <v>36</v>
      </c>
      <c r="BK49" s="1065" t="s">
        <v>36</v>
      </c>
      <c r="BL49" s="1085" t="s">
        <v>36</v>
      </c>
      <c r="BM49" s="1105" t="s">
        <v>36</v>
      </c>
      <c r="BN49" s="1065" t="s">
        <v>36</v>
      </c>
      <c r="BO49" s="1065" t="s">
        <v>36</v>
      </c>
      <c r="BP49" s="1065" t="s">
        <v>36</v>
      </c>
      <c r="BQ49" s="1085" t="s">
        <v>36</v>
      </c>
      <c r="BR49" s="1105" t="s">
        <v>36</v>
      </c>
      <c r="BS49" s="1065" t="s">
        <v>36</v>
      </c>
      <c r="BT49" s="1065" t="s">
        <v>36</v>
      </c>
      <c r="BU49" s="1065" t="s">
        <v>36</v>
      </c>
      <c r="BV49" s="1065" t="s">
        <v>36</v>
      </c>
      <c r="BW49" s="1065" t="s">
        <v>36</v>
      </c>
      <c r="BX49" s="1065" t="s">
        <v>36</v>
      </c>
      <c r="BY49" s="1124" t="s">
        <v>36</v>
      </c>
      <c r="BZ49" s="1124" t="s">
        <v>36</v>
      </c>
      <c r="CA49" s="1124" t="s">
        <v>36</v>
      </c>
      <c r="CB49" s="1124" t="s">
        <v>36</v>
      </c>
      <c r="CC49" s="1124" t="s">
        <v>36</v>
      </c>
      <c r="CD49" s="1124" t="s">
        <v>36</v>
      </c>
      <c r="CE49" s="1124" t="s">
        <v>36</v>
      </c>
      <c r="CF49" s="1124" t="s">
        <v>36</v>
      </c>
      <c r="CG49" s="1124" t="s">
        <v>36</v>
      </c>
      <c r="CH49" s="1796"/>
      <c r="CI49" s="1796"/>
      <c r="CJ49" s="1796"/>
      <c r="CK49" s="1796"/>
      <c r="CL49" s="1796"/>
      <c r="CM49" s="1796"/>
      <c r="CN49" s="1796"/>
      <c r="CO49" s="1796"/>
      <c r="CP49" s="1796"/>
      <c r="CQ49" s="1796"/>
      <c r="CR49" s="1796"/>
      <c r="CS49" s="1796"/>
      <c r="CT49" s="1796"/>
      <c r="CU49" s="1796"/>
      <c r="CV49" s="1796"/>
      <c r="CW49" s="1796"/>
      <c r="CX49" s="1796"/>
      <c r="CY49" s="1796"/>
      <c r="CZ49" s="1796"/>
    </row>
    <row r="50" s="130" customFormat="true" ht="15" customHeight="true" x14ac:dyDescent="0.2">
      <c r="A50" s="2087" t="s">
        <v>103</v>
      </c>
      <c r="B50" s="250" t="s">
        <v>101</v>
      </c>
      <c r="C50" s="1002" t="s">
        <v>36</v>
      </c>
      <c r="D50" s="1009" t="s">
        <v>36</v>
      </c>
      <c r="E50" s="1009" t="s">
        <v>36</v>
      </c>
      <c r="F50" s="1009" t="s">
        <v>36</v>
      </c>
      <c r="G50" s="1016" t="s">
        <v>36</v>
      </c>
      <c r="H50" s="1023" t="s">
        <v>36</v>
      </c>
      <c r="I50" s="1009" t="s">
        <v>36</v>
      </c>
      <c r="J50" s="1009" t="s">
        <v>36</v>
      </c>
      <c r="K50" s="1009" t="s">
        <v>36</v>
      </c>
      <c r="L50" s="1030" t="s">
        <v>36</v>
      </c>
      <c r="M50" s="1037" t="s">
        <v>36</v>
      </c>
      <c r="N50" s="1009" t="s">
        <v>36</v>
      </c>
      <c r="O50" s="1009" t="s">
        <v>36</v>
      </c>
      <c r="P50" s="1009" t="s">
        <v>36</v>
      </c>
      <c r="Q50" s="1016" t="s">
        <v>36</v>
      </c>
      <c r="R50" s="1023" t="s">
        <v>36</v>
      </c>
      <c r="S50" s="1009" t="s">
        <v>36</v>
      </c>
      <c r="T50" s="1009" t="s">
        <v>36</v>
      </c>
      <c r="U50" s="1009" t="s">
        <v>36</v>
      </c>
      <c r="V50" s="1009" t="s">
        <v>36</v>
      </c>
      <c r="W50" s="1009" t="s">
        <v>36</v>
      </c>
      <c r="X50" s="1009" t="s">
        <v>36</v>
      </c>
      <c r="Y50" s="1040" t="s">
        <v>36</v>
      </c>
      <c r="Z50" s="1040" t="s">
        <v>36</v>
      </c>
      <c r="AA50" s="1040" t="s">
        <v>36</v>
      </c>
      <c r="AB50" s="1040" t="s">
        <v>36</v>
      </c>
      <c r="AC50" s="1040" t="s">
        <v>36</v>
      </c>
      <c r="AD50" s="1040" t="s">
        <v>36</v>
      </c>
      <c r="AE50" s="1040" t="s">
        <v>36</v>
      </c>
      <c r="AF50" s="1040" t="s">
        <v>36</v>
      </c>
      <c r="AG50" s="1764" t="s">
        <v>36</v>
      </c>
      <c r="AH50" s="1785"/>
      <c r="AI50" s="1785"/>
      <c r="AJ50" s="1785"/>
      <c r="AK50" s="1785"/>
      <c r="AL50" s="1785"/>
      <c r="AM50" s="1785"/>
      <c r="AN50" s="1785"/>
      <c r="AO50" s="1785"/>
      <c r="AP50" s="1785"/>
      <c r="AQ50" s="1785"/>
      <c r="AR50" s="1785"/>
      <c r="AS50" s="1785"/>
      <c r="AT50" s="1785"/>
      <c r="AU50" s="1785"/>
      <c r="AV50" s="1785"/>
      <c r="AW50" s="1785"/>
      <c r="AX50" s="1785"/>
      <c r="AY50" s="1785"/>
      <c r="AZ50" s="215"/>
      <c r="BA50" s="2086" t="s">
        <v>103</v>
      </c>
      <c r="BB50" s="151" t="s">
        <v>101</v>
      </c>
      <c r="BC50" s="1046" t="s">
        <v>36</v>
      </c>
      <c r="BD50" s="1065" t="s">
        <v>36</v>
      </c>
      <c r="BE50" s="1065" t="s">
        <v>36</v>
      </c>
      <c r="BF50" s="1065" t="s">
        <v>36</v>
      </c>
      <c r="BG50" s="1085" t="s">
        <v>36</v>
      </c>
      <c r="BH50" s="1105" t="s">
        <v>36</v>
      </c>
      <c r="BI50" s="1065" t="s">
        <v>36</v>
      </c>
      <c r="BJ50" s="1065" t="s">
        <v>36</v>
      </c>
      <c r="BK50" s="1065" t="s">
        <v>36</v>
      </c>
      <c r="BL50" s="1085" t="s">
        <v>36</v>
      </c>
      <c r="BM50" s="1105" t="s">
        <v>36</v>
      </c>
      <c r="BN50" s="1065" t="s">
        <v>36</v>
      </c>
      <c r="BO50" s="1065" t="s">
        <v>36</v>
      </c>
      <c r="BP50" s="1065" t="s">
        <v>36</v>
      </c>
      <c r="BQ50" s="1085" t="s">
        <v>36</v>
      </c>
      <c r="BR50" s="1105" t="s">
        <v>36</v>
      </c>
      <c r="BS50" s="1065" t="s">
        <v>36</v>
      </c>
      <c r="BT50" s="1065" t="s">
        <v>36</v>
      </c>
      <c r="BU50" s="1065" t="s">
        <v>36</v>
      </c>
      <c r="BV50" s="1065" t="s">
        <v>36</v>
      </c>
      <c r="BW50" s="1065" t="s">
        <v>36</v>
      </c>
      <c r="BX50" s="1065" t="s">
        <v>36</v>
      </c>
      <c r="BY50" s="1124" t="s">
        <v>36</v>
      </c>
      <c r="BZ50" s="1124" t="s">
        <v>36</v>
      </c>
      <c r="CA50" s="1124" t="s">
        <v>36</v>
      </c>
      <c r="CB50" s="1124" t="s">
        <v>36</v>
      </c>
      <c r="CC50" s="1124" t="s">
        <v>36</v>
      </c>
      <c r="CD50" s="1124" t="s">
        <v>36</v>
      </c>
      <c r="CE50" s="1124" t="s">
        <v>36</v>
      </c>
      <c r="CF50" s="1124" t="s">
        <v>36</v>
      </c>
      <c r="CG50" s="1124" t="s">
        <v>36</v>
      </c>
      <c r="CH50" s="1796"/>
      <c r="CI50" s="1796"/>
      <c r="CJ50" s="1796"/>
      <c r="CK50" s="1796"/>
      <c r="CL50" s="1796"/>
      <c r="CM50" s="1796"/>
      <c r="CN50" s="1796"/>
      <c r="CO50" s="1796"/>
      <c r="CP50" s="1796"/>
      <c r="CQ50" s="1796"/>
      <c r="CR50" s="1796"/>
      <c r="CS50" s="1796"/>
      <c r="CT50" s="1796"/>
      <c r="CU50" s="1796"/>
      <c r="CV50" s="1796"/>
      <c r="CW50" s="1796"/>
      <c r="CX50" s="1796"/>
      <c r="CY50" s="1796"/>
      <c r="CZ50" s="1796"/>
    </row>
    <row r="51" s="130" customFormat="true" ht="15" customHeight="true" x14ac:dyDescent="0.2">
      <c r="A51" s="2087"/>
      <c r="B51" s="250" t="s">
        <v>100</v>
      </c>
      <c r="C51" s="1002" t="s">
        <v>36</v>
      </c>
      <c r="D51" s="1009" t="s">
        <v>36</v>
      </c>
      <c r="E51" s="1009" t="s">
        <v>36</v>
      </c>
      <c r="F51" s="1009" t="s">
        <v>36</v>
      </c>
      <c r="G51" s="1016" t="s">
        <v>36</v>
      </c>
      <c r="H51" s="1023" t="s">
        <v>36</v>
      </c>
      <c r="I51" s="1009" t="s">
        <v>36</v>
      </c>
      <c r="J51" s="1009" t="s">
        <v>36</v>
      </c>
      <c r="K51" s="1009" t="s">
        <v>36</v>
      </c>
      <c r="L51" s="1030" t="s">
        <v>36</v>
      </c>
      <c r="M51" s="1037" t="s">
        <v>36</v>
      </c>
      <c r="N51" s="1009" t="s">
        <v>36</v>
      </c>
      <c r="O51" s="1009" t="s">
        <v>36</v>
      </c>
      <c r="P51" s="1009" t="s">
        <v>36</v>
      </c>
      <c r="Q51" s="1016" t="s">
        <v>36</v>
      </c>
      <c r="R51" s="1023" t="s">
        <v>36</v>
      </c>
      <c r="S51" s="1009" t="s">
        <v>36</v>
      </c>
      <c r="T51" s="1009" t="s">
        <v>36</v>
      </c>
      <c r="U51" s="1009" t="s">
        <v>36</v>
      </c>
      <c r="V51" s="1009" t="s">
        <v>36</v>
      </c>
      <c r="W51" s="1009" t="s">
        <v>36</v>
      </c>
      <c r="X51" s="1009" t="s">
        <v>36</v>
      </c>
      <c r="Y51" s="1040" t="s">
        <v>36</v>
      </c>
      <c r="Z51" s="1040" t="s">
        <v>36</v>
      </c>
      <c r="AA51" s="1040" t="s">
        <v>36</v>
      </c>
      <c r="AB51" s="1040" t="s">
        <v>36</v>
      </c>
      <c r="AC51" s="1040" t="s">
        <v>36</v>
      </c>
      <c r="AD51" s="1040" t="s">
        <v>36</v>
      </c>
      <c r="AE51" s="1040" t="s">
        <v>36</v>
      </c>
      <c r="AF51" s="1040" t="s">
        <v>36</v>
      </c>
      <c r="AG51" s="1764" t="s">
        <v>36</v>
      </c>
      <c r="AH51" s="1785"/>
      <c r="AI51" s="1785"/>
      <c r="AJ51" s="1785"/>
      <c r="AK51" s="1785"/>
      <c r="AL51" s="1785"/>
      <c r="AM51" s="1785"/>
      <c r="AN51" s="1785"/>
      <c r="AO51" s="1785"/>
      <c r="AP51" s="1785"/>
      <c r="AQ51" s="1785"/>
      <c r="AR51" s="1785"/>
      <c r="AS51" s="1785"/>
      <c r="AT51" s="1785"/>
      <c r="AU51" s="1785"/>
      <c r="AV51" s="1785"/>
      <c r="AW51" s="1785"/>
      <c r="AX51" s="1785"/>
      <c r="AY51" s="1785"/>
      <c r="AZ51" s="215"/>
      <c r="BA51" s="2086"/>
      <c r="BB51" s="151" t="s">
        <v>100</v>
      </c>
      <c r="BC51" s="1046" t="s">
        <v>36</v>
      </c>
      <c r="BD51" s="1065" t="s">
        <v>36</v>
      </c>
      <c r="BE51" s="1065" t="s">
        <v>36</v>
      </c>
      <c r="BF51" s="1065" t="s">
        <v>36</v>
      </c>
      <c r="BG51" s="1085" t="s">
        <v>36</v>
      </c>
      <c r="BH51" s="1105" t="s">
        <v>36</v>
      </c>
      <c r="BI51" s="1065" t="s">
        <v>36</v>
      </c>
      <c r="BJ51" s="1065" t="s">
        <v>36</v>
      </c>
      <c r="BK51" s="1065" t="s">
        <v>36</v>
      </c>
      <c r="BL51" s="1085" t="s">
        <v>36</v>
      </c>
      <c r="BM51" s="1105" t="s">
        <v>36</v>
      </c>
      <c r="BN51" s="1065" t="s">
        <v>36</v>
      </c>
      <c r="BO51" s="1065" t="s">
        <v>36</v>
      </c>
      <c r="BP51" s="1065" t="s">
        <v>36</v>
      </c>
      <c r="BQ51" s="1085" t="s">
        <v>36</v>
      </c>
      <c r="BR51" s="1105" t="s">
        <v>36</v>
      </c>
      <c r="BS51" s="1065" t="s">
        <v>36</v>
      </c>
      <c r="BT51" s="1065" t="s">
        <v>36</v>
      </c>
      <c r="BU51" s="1065" t="s">
        <v>36</v>
      </c>
      <c r="BV51" s="1065" t="s">
        <v>36</v>
      </c>
      <c r="BW51" s="1065" t="s">
        <v>36</v>
      </c>
      <c r="BX51" s="1065" t="s">
        <v>36</v>
      </c>
      <c r="BY51" s="1124" t="s">
        <v>36</v>
      </c>
      <c r="BZ51" s="1124" t="s">
        <v>36</v>
      </c>
      <c r="CA51" s="1124" t="s">
        <v>36</v>
      </c>
      <c r="CB51" s="1124" t="s">
        <v>36</v>
      </c>
      <c r="CC51" s="1124" t="s">
        <v>36</v>
      </c>
      <c r="CD51" s="1124" t="s">
        <v>36</v>
      </c>
      <c r="CE51" s="1124" t="s">
        <v>36</v>
      </c>
      <c r="CF51" s="1124" t="s">
        <v>36</v>
      </c>
      <c r="CG51" s="1124" t="s">
        <v>36</v>
      </c>
      <c r="CH51" s="1796"/>
      <c r="CI51" s="1796"/>
      <c r="CJ51" s="1796"/>
      <c r="CK51" s="1796"/>
      <c r="CL51" s="1796"/>
      <c r="CM51" s="1796"/>
      <c r="CN51" s="1796"/>
      <c r="CO51" s="1796"/>
      <c r="CP51" s="1796"/>
      <c r="CQ51" s="1796"/>
      <c r="CR51" s="1796"/>
      <c r="CS51" s="1796"/>
      <c r="CT51" s="1796"/>
      <c r="CU51" s="1796"/>
      <c r="CV51" s="1796"/>
      <c r="CW51" s="1796"/>
      <c r="CX51" s="1796"/>
      <c r="CY51" s="1796"/>
      <c r="CZ51" s="1796"/>
    </row>
    <row r="52" s="130" customFormat="true" ht="15" customHeight="true" x14ac:dyDescent="0.2">
      <c r="A52" s="2087"/>
      <c r="B52" s="250" t="s">
        <v>69</v>
      </c>
      <c r="C52" s="1002" t="s">
        <v>36</v>
      </c>
      <c r="D52" s="1009" t="s">
        <v>36</v>
      </c>
      <c r="E52" s="1009" t="s">
        <v>36</v>
      </c>
      <c r="F52" s="1009" t="s">
        <v>36</v>
      </c>
      <c r="G52" s="1016" t="s">
        <v>36</v>
      </c>
      <c r="H52" s="1023" t="s">
        <v>36</v>
      </c>
      <c r="I52" s="1009" t="s">
        <v>36</v>
      </c>
      <c r="J52" s="1009" t="s">
        <v>36</v>
      </c>
      <c r="K52" s="1009" t="s">
        <v>36</v>
      </c>
      <c r="L52" s="1030" t="s">
        <v>36</v>
      </c>
      <c r="M52" s="1037" t="s">
        <v>36</v>
      </c>
      <c r="N52" s="1009" t="s">
        <v>36</v>
      </c>
      <c r="O52" s="1009" t="s">
        <v>36</v>
      </c>
      <c r="P52" s="1009" t="s">
        <v>36</v>
      </c>
      <c r="Q52" s="1016" t="s">
        <v>36</v>
      </c>
      <c r="R52" s="1023" t="s">
        <v>36</v>
      </c>
      <c r="S52" s="1009" t="s">
        <v>36</v>
      </c>
      <c r="T52" s="1009" t="s">
        <v>36</v>
      </c>
      <c r="U52" s="1009" t="s">
        <v>36</v>
      </c>
      <c r="V52" s="1009" t="s">
        <v>36</v>
      </c>
      <c r="W52" s="1009" t="s">
        <v>36</v>
      </c>
      <c r="X52" s="1009" t="s">
        <v>36</v>
      </c>
      <c r="Y52" s="1040" t="s">
        <v>36</v>
      </c>
      <c r="Z52" s="1040" t="s">
        <v>36</v>
      </c>
      <c r="AA52" s="1040" t="s">
        <v>36</v>
      </c>
      <c r="AB52" s="1040" t="s">
        <v>36</v>
      </c>
      <c r="AC52" s="1040" t="s">
        <v>36</v>
      </c>
      <c r="AD52" s="1040" t="s">
        <v>36</v>
      </c>
      <c r="AE52" s="1040" t="s">
        <v>36</v>
      </c>
      <c r="AF52" s="1040" t="s">
        <v>36</v>
      </c>
      <c r="AG52" s="1764" t="s">
        <v>36</v>
      </c>
      <c r="AH52" s="1785"/>
      <c r="AI52" s="1785"/>
      <c r="AJ52" s="1785"/>
      <c r="AK52" s="1785"/>
      <c r="AL52" s="1785"/>
      <c r="AM52" s="1785"/>
      <c r="AN52" s="1785"/>
      <c r="AO52" s="1785"/>
      <c r="AP52" s="1785"/>
      <c r="AQ52" s="1785"/>
      <c r="AR52" s="1785"/>
      <c r="AS52" s="1785"/>
      <c r="AT52" s="1785"/>
      <c r="AU52" s="1785"/>
      <c r="AV52" s="1785"/>
      <c r="AW52" s="1785"/>
      <c r="AX52" s="1785"/>
      <c r="AY52" s="1785"/>
      <c r="AZ52" s="215"/>
      <c r="BA52" s="2086"/>
      <c r="BB52" s="151" t="s">
        <v>69</v>
      </c>
      <c r="BC52" s="1046" t="s">
        <v>36</v>
      </c>
      <c r="BD52" s="1065" t="s">
        <v>36</v>
      </c>
      <c r="BE52" s="1065" t="s">
        <v>36</v>
      </c>
      <c r="BF52" s="1065" t="s">
        <v>36</v>
      </c>
      <c r="BG52" s="1085" t="s">
        <v>36</v>
      </c>
      <c r="BH52" s="1105" t="s">
        <v>36</v>
      </c>
      <c r="BI52" s="1065" t="s">
        <v>36</v>
      </c>
      <c r="BJ52" s="1065" t="s">
        <v>36</v>
      </c>
      <c r="BK52" s="1065" t="s">
        <v>36</v>
      </c>
      <c r="BL52" s="1085" t="s">
        <v>36</v>
      </c>
      <c r="BM52" s="1105" t="s">
        <v>36</v>
      </c>
      <c r="BN52" s="1065" t="s">
        <v>36</v>
      </c>
      <c r="BO52" s="1065" t="s">
        <v>36</v>
      </c>
      <c r="BP52" s="1065" t="s">
        <v>36</v>
      </c>
      <c r="BQ52" s="1085" t="s">
        <v>36</v>
      </c>
      <c r="BR52" s="1105" t="s">
        <v>36</v>
      </c>
      <c r="BS52" s="1065" t="s">
        <v>36</v>
      </c>
      <c r="BT52" s="1065" t="s">
        <v>36</v>
      </c>
      <c r="BU52" s="1065" t="s">
        <v>36</v>
      </c>
      <c r="BV52" s="1065" t="s">
        <v>36</v>
      </c>
      <c r="BW52" s="1065" t="s">
        <v>36</v>
      </c>
      <c r="BX52" s="1065" t="s">
        <v>36</v>
      </c>
      <c r="BY52" s="1124" t="s">
        <v>36</v>
      </c>
      <c r="BZ52" s="1124" t="s">
        <v>36</v>
      </c>
      <c r="CA52" s="1124" t="s">
        <v>36</v>
      </c>
      <c r="CB52" s="1124" t="s">
        <v>36</v>
      </c>
      <c r="CC52" s="1124" t="s">
        <v>36</v>
      </c>
      <c r="CD52" s="1124" t="s">
        <v>36</v>
      </c>
      <c r="CE52" s="1124" t="s">
        <v>36</v>
      </c>
      <c r="CF52" s="1124" t="s">
        <v>36</v>
      </c>
      <c r="CG52" s="1124" t="s">
        <v>36</v>
      </c>
      <c r="CH52" s="1796"/>
      <c r="CI52" s="1796"/>
      <c r="CJ52" s="1796"/>
      <c r="CK52" s="1796"/>
      <c r="CL52" s="1796"/>
      <c r="CM52" s="1796"/>
      <c r="CN52" s="1796"/>
      <c r="CO52" s="1796"/>
      <c r="CP52" s="1796"/>
      <c r="CQ52" s="1796"/>
      <c r="CR52" s="1796"/>
      <c r="CS52" s="1796"/>
      <c r="CT52" s="1796"/>
      <c r="CU52" s="1796"/>
      <c r="CV52" s="1796"/>
      <c r="CW52" s="1796"/>
      <c r="CX52" s="1796"/>
      <c r="CY52" s="1796"/>
      <c r="CZ52" s="1796"/>
    </row>
    <row r="53" s="130" customFormat="true" ht="15" customHeight="true" x14ac:dyDescent="0.2">
      <c r="A53" s="2087" t="s">
        <v>106</v>
      </c>
      <c r="B53" s="250" t="s">
        <v>101</v>
      </c>
      <c r="C53" s="1002" t="s">
        <v>36</v>
      </c>
      <c r="D53" s="1009" t="s">
        <v>36</v>
      </c>
      <c r="E53" s="1009" t="s">
        <v>36</v>
      </c>
      <c r="F53" s="1009" t="s">
        <v>36</v>
      </c>
      <c r="G53" s="1016" t="s">
        <v>36</v>
      </c>
      <c r="H53" s="1023" t="s">
        <v>36</v>
      </c>
      <c r="I53" s="1009" t="s">
        <v>36</v>
      </c>
      <c r="J53" s="1009" t="s">
        <v>36</v>
      </c>
      <c r="K53" s="1009" t="s">
        <v>36</v>
      </c>
      <c r="L53" s="1030" t="s">
        <v>36</v>
      </c>
      <c r="M53" s="1037" t="s">
        <v>36</v>
      </c>
      <c r="N53" s="1009" t="s">
        <v>36</v>
      </c>
      <c r="O53" s="1009" t="s">
        <v>36</v>
      </c>
      <c r="P53" s="1009" t="s">
        <v>36</v>
      </c>
      <c r="Q53" s="1016" t="s">
        <v>36</v>
      </c>
      <c r="R53" s="1023" t="s">
        <v>36</v>
      </c>
      <c r="S53" s="1009" t="s">
        <v>36</v>
      </c>
      <c r="T53" s="1009" t="s">
        <v>36</v>
      </c>
      <c r="U53" s="1009" t="s">
        <v>36</v>
      </c>
      <c r="V53" s="1009" t="s">
        <v>36</v>
      </c>
      <c r="W53" s="1009" t="s">
        <v>36</v>
      </c>
      <c r="X53" s="1009" t="s">
        <v>36</v>
      </c>
      <c r="Y53" s="1040" t="s">
        <v>36</v>
      </c>
      <c r="Z53" s="1040" t="s">
        <v>36</v>
      </c>
      <c r="AA53" s="1040" t="s">
        <v>36</v>
      </c>
      <c r="AB53" s="1040" t="s">
        <v>36</v>
      </c>
      <c r="AC53" s="1040" t="s">
        <v>36</v>
      </c>
      <c r="AD53" s="1040" t="s">
        <v>36</v>
      </c>
      <c r="AE53" s="1040" t="s">
        <v>36</v>
      </c>
      <c r="AF53" s="1040" t="s">
        <v>36</v>
      </c>
      <c r="AG53" s="1764" t="s">
        <v>36</v>
      </c>
      <c r="AH53" s="1785"/>
      <c r="AI53" s="1785"/>
      <c r="AJ53" s="1785"/>
      <c r="AK53" s="1785"/>
      <c r="AL53" s="1785"/>
      <c r="AM53" s="1785"/>
      <c r="AN53" s="1785"/>
      <c r="AO53" s="1785"/>
      <c r="AP53" s="1785"/>
      <c r="AQ53" s="1785"/>
      <c r="AR53" s="1785"/>
      <c r="AS53" s="1785"/>
      <c r="AT53" s="1785"/>
      <c r="AU53" s="1785"/>
      <c r="AV53" s="1785"/>
      <c r="AW53" s="1785"/>
      <c r="AX53" s="1785"/>
      <c r="AY53" s="1785"/>
      <c r="AZ53" s="215"/>
      <c r="BA53" s="2086" t="s">
        <v>106</v>
      </c>
      <c r="BB53" s="151" t="s">
        <v>101</v>
      </c>
      <c r="BC53" s="1046" t="s">
        <v>36</v>
      </c>
      <c r="BD53" s="1065" t="s">
        <v>36</v>
      </c>
      <c r="BE53" s="1065" t="s">
        <v>36</v>
      </c>
      <c r="BF53" s="1065" t="s">
        <v>36</v>
      </c>
      <c r="BG53" s="1085" t="s">
        <v>36</v>
      </c>
      <c r="BH53" s="1105" t="s">
        <v>36</v>
      </c>
      <c r="BI53" s="1065" t="s">
        <v>36</v>
      </c>
      <c r="BJ53" s="1065" t="s">
        <v>36</v>
      </c>
      <c r="BK53" s="1065" t="s">
        <v>36</v>
      </c>
      <c r="BL53" s="1085" t="s">
        <v>36</v>
      </c>
      <c r="BM53" s="1105" t="s">
        <v>36</v>
      </c>
      <c r="BN53" s="1065" t="s">
        <v>36</v>
      </c>
      <c r="BO53" s="1065" t="s">
        <v>36</v>
      </c>
      <c r="BP53" s="1065" t="s">
        <v>36</v>
      </c>
      <c r="BQ53" s="1085" t="s">
        <v>36</v>
      </c>
      <c r="BR53" s="1105" t="s">
        <v>36</v>
      </c>
      <c r="BS53" s="1065" t="s">
        <v>36</v>
      </c>
      <c r="BT53" s="1065" t="s">
        <v>36</v>
      </c>
      <c r="BU53" s="1065" t="s">
        <v>36</v>
      </c>
      <c r="BV53" s="1065" t="s">
        <v>36</v>
      </c>
      <c r="BW53" s="1065" t="s">
        <v>36</v>
      </c>
      <c r="BX53" s="1065" t="s">
        <v>36</v>
      </c>
      <c r="BY53" s="1124" t="s">
        <v>36</v>
      </c>
      <c r="BZ53" s="1124" t="s">
        <v>36</v>
      </c>
      <c r="CA53" s="1124" t="s">
        <v>36</v>
      </c>
      <c r="CB53" s="1124" t="s">
        <v>36</v>
      </c>
      <c r="CC53" s="1124" t="s">
        <v>36</v>
      </c>
      <c r="CD53" s="1124" t="s">
        <v>36</v>
      </c>
      <c r="CE53" s="1124" t="s">
        <v>36</v>
      </c>
      <c r="CF53" s="1124" t="s">
        <v>36</v>
      </c>
      <c r="CG53" s="1124" t="s">
        <v>36</v>
      </c>
      <c r="CH53" s="1796"/>
      <c r="CI53" s="1796"/>
      <c r="CJ53" s="1796"/>
      <c r="CK53" s="1796"/>
      <c r="CL53" s="1796"/>
      <c r="CM53" s="1796"/>
      <c r="CN53" s="1796"/>
      <c r="CO53" s="1796"/>
      <c r="CP53" s="1796"/>
      <c r="CQ53" s="1796"/>
      <c r="CR53" s="1796"/>
      <c r="CS53" s="1796"/>
      <c r="CT53" s="1796"/>
      <c r="CU53" s="1796"/>
      <c r="CV53" s="1796"/>
      <c r="CW53" s="1796"/>
      <c r="CX53" s="1796"/>
      <c r="CY53" s="1796"/>
      <c r="CZ53" s="1796"/>
    </row>
    <row r="54" s="130" customFormat="true" ht="15" customHeight="true" x14ac:dyDescent="0.2">
      <c r="A54" s="2087"/>
      <c r="B54" s="250" t="s">
        <v>100</v>
      </c>
      <c r="C54" s="1002" t="s">
        <v>36</v>
      </c>
      <c r="D54" s="1009" t="s">
        <v>36</v>
      </c>
      <c r="E54" s="1009" t="s">
        <v>36</v>
      </c>
      <c r="F54" s="1009" t="s">
        <v>36</v>
      </c>
      <c r="G54" s="1016" t="s">
        <v>36</v>
      </c>
      <c r="H54" s="1023" t="s">
        <v>36</v>
      </c>
      <c r="I54" s="1009" t="s">
        <v>36</v>
      </c>
      <c r="J54" s="1009" t="s">
        <v>36</v>
      </c>
      <c r="K54" s="1009" t="s">
        <v>36</v>
      </c>
      <c r="L54" s="1030" t="s">
        <v>36</v>
      </c>
      <c r="M54" s="1037" t="s">
        <v>36</v>
      </c>
      <c r="N54" s="1009" t="s">
        <v>36</v>
      </c>
      <c r="O54" s="1009" t="s">
        <v>36</v>
      </c>
      <c r="P54" s="1009" t="s">
        <v>36</v>
      </c>
      <c r="Q54" s="1016" t="s">
        <v>36</v>
      </c>
      <c r="R54" s="1023" t="s">
        <v>36</v>
      </c>
      <c r="S54" s="1009" t="s">
        <v>36</v>
      </c>
      <c r="T54" s="1009" t="s">
        <v>36</v>
      </c>
      <c r="U54" s="1009" t="s">
        <v>36</v>
      </c>
      <c r="V54" s="1009" t="s">
        <v>36</v>
      </c>
      <c r="W54" s="1009" t="s">
        <v>36</v>
      </c>
      <c r="X54" s="1009" t="s">
        <v>36</v>
      </c>
      <c r="Y54" s="1040" t="s">
        <v>36</v>
      </c>
      <c r="Z54" s="1040" t="s">
        <v>36</v>
      </c>
      <c r="AA54" s="1040" t="s">
        <v>36</v>
      </c>
      <c r="AB54" s="1040" t="s">
        <v>36</v>
      </c>
      <c r="AC54" s="1040" t="s">
        <v>36</v>
      </c>
      <c r="AD54" s="1040" t="s">
        <v>36</v>
      </c>
      <c r="AE54" s="1040" t="s">
        <v>36</v>
      </c>
      <c r="AF54" s="1040" t="s">
        <v>36</v>
      </c>
      <c r="AG54" s="1764" t="s">
        <v>36</v>
      </c>
      <c r="AH54" s="1785"/>
      <c r="AI54" s="1785"/>
      <c r="AJ54" s="1785"/>
      <c r="AK54" s="1785"/>
      <c r="AL54" s="1785"/>
      <c r="AM54" s="1785"/>
      <c r="AN54" s="1785"/>
      <c r="AO54" s="1785"/>
      <c r="AP54" s="1785"/>
      <c r="AQ54" s="1785"/>
      <c r="AR54" s="1785"/>
      <c r="AS54" s="1785"/>
      <c r="AT54" s="1785"/>
      <c r="AU54" s="1785"/>
      <c r="AV54" s="1785"/>
      <c r="AW54" s="1785"/>
      <c r="AX54" s="1785"/>
      <c r="AY54" s="1785"/>
      <c r="AZ54" s="215"/>
      <c r="BA54" s="2086"/>
      <c r="BB54" s="151" t="s">
        <v>100</v>
      </c>
      <c r="BC54" s="1046" t="s">
        <v>36</v>
      </c>
      <c r="BD54" s="1065" t="s">
        <v>36</v>
      </c>
      <c r="BE54" s="1065" t="s">
        <v>36</v>
      </c>
      <c r="BF54" s="1065" t="s">
        <v>36</v>
      </c>
      <c r="BG54" s="1085" t="s">
        <v>36</v>
      </c>
      <c r="BH54" s="1105" t="s">
        <v>36</v>
      </c>
      <c r="BI54" s="1065" t="s">
        <v>36</v>
      </c>
      <c r="BJ54" s="1065" t="s">
        <v>36</v>
      </c>
      <c r="BK54" s="1065" t="s">
        <v>36</v>
      </c>
      <c r="BL54" s="1085" t="s">
        <v>36</v>
      </c>
      <c r="BM54" s="1105" t="s">
        <v>36</v>
      </c>
      <c r="BN54" s="1065" t="s">
        <v>36</v>
      </c>
      <c r="BO54" s="1065" t="s">
        <v>36</v>
      </c>
      <c r="BP54" s="1065" t="s">
        <v>36</v>
      </c>
      <c r="BQ54" s="1085" t="s">
        <v>36</v>
      </c>
      <c r="BR54" s="1105" t="s">
        <v>36</v>
      </c>
      <c r="BS54" s="1065" t="s">
        <v>36</v>
      </c>
      <c r="BT54" s="1065" t="s">
        <v>36</v>
      </c>
      <c r="BU54" s="1065" t="s">
        <v>36</v>
      </c>
      <c r="BV54" s="1065" t="s">
        <v>36</v>
      </c>
      <c r="BW54" s="1065" t="s">
        <v>36</v>
      </c>
      <c r="BX54" s="1065" t="s">
        <v>36</v>
      </c>
      <c r="BY54" s="1124" t="s">
        <v>36</v>
      </c>
      <c r="BZ54" s="1124" t="s">
        <v>36</v>
      </c>
      <c r="CA54" s="1124" t="s">
        <v>36</v>
      </c>
      <c r="CB54" s="1124" t="s">
        <v>36</v>
      </c>
      <c r="CC54" s="1124" t="s">
        <v>36</v>
      </c>
      <c r="CD54" s="1124" t="s">
        <v>36</v>
      </c>
      <c r="CE54" s="1124" t="s">
        <v>36</v>
      </c>
      <c r="CF54" s="1124" t="s">
        <v>36</v>
      </c>
      <c r="CG54" s="1124" t="s">
        <v>36</v>
      </c>
      <c r="CH54" s="1796"/>
      <c r="CI54" s="1796"/>
      <c r="CJ54" s="1796"/>
      <c r="CK54" s="1796"/>
      <c r="CL54" s="1796"/>
      <c r="CM54" s="1796"/>
      <c r="CN54" s="1796"/>
      <c r="CO54" s="1796"/>
      <c r="CP54" s="1796"/>
      <c r="CQ54" s="1796"/>
      <c r="CR54" s="1796"/>
      <c r="CS54" s="1796"/>
      <c r="CT54" s="1796"/>
      <c r="CU54" s="1796"/>
      <c r="CV54" s="1796"/>
      <c r="CW54" s="1796"/>
      <c r="CX54" s="1796"/>
      <c r="CY54" s="1796"/>
      <c r="CZ54" s="1796"/>
    </row>
    <row r="55" s="130" customFormat="true" ht="15" customHeight="true" x14ac:dyDescent="0.2">
      <c r="A55" s="2088"/>
      <c r="B55" s="251" t="s">
        <v>69</v>
      </c>
      <c r="C55" s="1004" t="s">
        <v>36</v>
      </c>
      <c r="D55" s="1011" t="s">
        <v>36</v>
      </c>
      <c r="E55" s="1011" t="s">
        <v>36</v>
      </c>
      <c r="F55" s="1011" t="s">
        <v>36</v>
      </c>
      <c r="G55" s="1018" t="s">
        <v>36</v>
      </c>
      <c r="H55" s="1025" t="s">
        <v>36</v>
      </c>
      <c r="I55" s="1011" t="s">
        <v>36</v>
      </c>
      <c r="J55" s="1011" t="s">
        <v>36</v>
      </c>
      <c r="K55" s="1011" t="s">
        <v>36</v>
      </c>
      <c r="L55" s="1032" t="s">
        <v>36</v>
      </c>
      <c r="M55" s="1038" t="s">
        <v>36</v>
      </c>
      <c r="N55" s="1011" t="s">
        <v>36</v>
      </c>
      <c r="O55" s="1011" t="s">
        <v>36</v>
      </c>
      <c r="P55" s="1011" t="s">
        <v>36</v>
      </c>
      <c r="Q55" s="1018" t="s">
        <v>36</v>
      </c>
      <c r="R55" s="1721" t="s">
        <v>36</v>
      </c>
      <c r="S55" s="1722" t="s">
        <v>36</v>
      </c>
      <c r="T55" s="1722" t="s">
        <v>36</v>
      </c>
      <c r="U55" s="1722" t="s">
        <v>36</v>
      </c>
      <c r="V55" s="1722" t="s">
        <v>36</v>
      </c>
      <c r="W55" s="1722" t="s">
        <v>36</v>
      </c>
      <c r="X55" s="1722" t="s">
        <v>36</v>
      </c>
      <c r="Y55" s="1722" t="s">
        <v>36</v>
      </c>
      <c r="Z55" s="1722" t="s">
        <v>36</v>
      </c>
      <c r="AA55" s="1722" t="s">
        <v>36</v>
      </c>
      <c r="AB55" s="1722" t="s">
        <v>36</v>
      </c>
      <c r="AC55" s="1722" t="s">
        <v>36</v>
      </c>
      <c r="AD55" s="1722" t="s">
        <v>36</v>
      </c>
      <c r="AE55" s="1722" t="s">
        <v>36</v>
      </c>
      <c r="AF55" s="1722" t="s">
        <v>36</v>
      </c>
      <c r="AG55" s="1765" t="s">
        <v>36</v>
      </c>
      <c r="AH55" s="1786"/>
      <c r="AI55" s="1786"/>
      <c r="AJ55" s="1786"/>
      <c r="AK55" s="1786"/>
      <c r="AL55" s="1786"/>
      <c r="AM55" s="1786"/>
      <c r="AN55" s="1786"/>
      <c r="AO55" s="1786"/>
      <c r="AP55" s="1786"/>
      <c r="AQ55" s="1786"/>
      <c r="AR55" s="1786"/>
      <c r="AS55" s="1786"/>
      <c r="AT55" s="1786"/>
      <c r="AU55" s="1786"/>
      <c r="AV55" s="1786"/>
      <c r="AW55" s="1786"/>
      <c r="AX55" s="1786"/>
      <c r="AY55" s="1786"/>
      <c r="AZ55" s="215"/>
      <c r="BA55" s="2089"/>
      <c r="BB55" s="152" t="s">
        <v>69</v>
      </c>
      <c r="BC55" s="1047" t="s">
        <v>36</v>
      </c>
      <c r="BD55" s="1066" t="s">
        <v>36</v>
      </c>
      <c r="BE55" s="1066" t="s">
        <v>36</v>
      </c>
      <c r="BF55" s="1066" t="s">
        <v>36</v>
      </c>
      <c r="BG55" s="1086" t="s">
        <v>36</v>
      </c>
      <c r="BH55" s="1106" t="s">
        <v>36</v>
      </c>
      <c r="BI55" s="1066" t="s">
        <v>36</v>
      </c>
      <c r="BJ55" s="1066" t="s">
        <v>36</v>
      </c>
      <c r="BK55" s="1066" t="s">
        <v>36</v>
      </c>
      <c r="BL55" s="1086" t="s">
        <v>36</v>
      </c>
      <c r="BM55" s="1106" t="s">
        <v>36</v>
      </c>
      <c r="BN55" s="1066" t="s">
        <v>36</v>
      </c>
      <c r="BO55" s="1066" t="s">
        <v>36</v>
      </c>
      <c r="BP55" s="1066" t="s">
        <v>36</v>
      </c>
      <c r="BQ55" s="1086" t="s">
        <v>36</v>
      </c>
      <c r="BR55" s="1723" t="s">
        <v>36</v>
      </c>
      <c r="BS55" s="1724" t="s">
        <v>36</v>
      </c>
      <c r="BT55" s="1724" t="s">
        <v>36</v>
      </c>
      <c r="BU55" s="1724" t="s">
        <v>36</v>
      </c>
      <c r="BV55" s="1724" t="s">
        <v>36</v>
      </c>
      <c r="BW55" s="1724" t="s">
        <v>36</v>
      </c>
      <c r="BX55" s="1724" t="s">
        <v>36</v>
      </c>
      <c r="BY55" s="1724" t="s">
        <v>36</v>
      </c>
      <c r="BZ55" s="1139" t="s">
        <v>36</v>
      </c>
      <c r="CA55" s="1139" t="s">
        <v>36</v>
      </c>
      <c r="CB55" s="1139" t="s">
        <v>36</v>
      </c>
      <c r="CC55" s="1139" t="s">
        <v>36</v>
      </c>
      <c r="CD55" s="1139" t="s">
        <v>36</v>
      </c>
      <c r="CE55" s="1139" t="s">
        <v>36</v>
      </c>
      <c r="CF55" s="1139" t="s">
        <v>36</v>
      </c>
      <c r="CG55" s="1139" t="s">
        <v>36</v>
      </c>
      <c r="CH55" s="1797"/>
      <c r="CI55" s="1797"/>
      <c r="CJ55" s="1797"/>
      <c r="CK55" s="1797"/>
      <c r="CL55" s="1797"/>
      <c r="CM55" s="1797"/>
      <c r="CN55" s="1797"/>
      <c r="CO55" s="1797"/>
      <c r="CP55" s="1797"/>
      <c r="CQ55" s="1797"/>
      <c r="CR55" s="1797"/>
      <c r="CS55" s="1797"/>
      <c r="CT55" s="1797"/>
      <c r="CU55" s="1797"/>
      <c r="CV55" s="1797"/>
      <c r="CW55" s="1797"/>
      <c r="CX55" s="1797"/>
      <c r="CY55" s="1797"/>
      <c r="CZ55" s="1797"/>
    </row>
    <row r="56" s="135" customFormat="true" ht="15" customHeight="true" x14ac:dyDescent="0.2">
      <c r="A56" s="132"/>
      <c r="B56" s="185"/>
      <c r="C56" s="2052" t="s">
        <v>115</v>
      </c>
      <c r="D56" s="2053"/>
      <c r="E56" s="2053"/>
      <c r="F56" s="2053"/>
      <c r="G56" s="2054"/>
      <c r="H56" s="2055" t="s">
        <v>39</v>
      </c>
      <c r="I56" s="2056"/>
      <c r="J56" s="2056"/>
      <c r="K56" s="2056"/>
      <c r="L56" s="2057"/>
      <c r="M56" s="2058" t="s">
        <v>38</v>
      </c>
      <c r="N56" s="2056"/>
      <c r="O56" s="2056"/>
      <c r="P56" s="2056"/>
      <c r="Q56" s="2057"/>
      <c r="R56" s="1713" t="s">
        <v>138</v>
      </c>
      <c r="S56" s="1750"/>
      <c r="T56" s="1750"/>
      <c r="U56" s="1750"/>
      <c r="V56" s="1750"/>
      <c r="W56" s="1750"/>
      <c r="X56" s="1750"/>
      <c r="Y56" s="1750"/>
      <c r="Z56" s="1750"/>
      <c r="AA56" s="1750"/>
      <c r="AB56" s="1750"/>
      <c r="AC56" s="1750"/>
      <c r="AD56" s="1750"/>
      <c r="AE56" s="1750"/>
      <c r="AF56" s="1750"/>
      <c r="AG56" s="1751"/>
      <c r="AH56" s="311"/>
      <c r="AI56" s="311"/>
      <c r="AJ56" s="311"/>
      <c r="AK56" s="311"/>
      <c r="AL56" s="311"/>
      <c r="AM56" s="311"/>
      <c r="AN56" s="311"/>
      <c r="AO56" s="311"/>
      <c r="AP56" s="311"/>
      <c r="AQ56" s="311"/>
      <c r="AR56" s="311"/>
      <c r="AS56" s="311"/>
      <c r="AT56" s="311"/>
      <c r="AU56" s="311"/>
      <c r="AV56" s="311"/>
      <c r="AW56" s="311"/>
      <c r="AX56" s="311"/>
      <c r="AY56" s="311"/>
      <c r="AZ56" s="622"/>
      <c r="BA56" s="217" t="s">
        <v>129</v>
      </c>
      <c r="BB56" s="115" t="s">
        <v>96</v>
      </c>
      <c r="BC56" s="2119" t="s">
        <v>115</v>
      </c>
      <c r="BD56" s="2120"/>
      <c r="BE56" s="2120"/>
      <c r="BF56" s="2120"/>
      <c r="BG56" s="2121"/>
      <c r="BH56" s="2122" t="s">
        <v>39</v>
      </c>
      <c r="BI56" s="2120"/>
      <c r="BJ56" s="2120"/>
      <c r="BK56" s="2120"/>
      <c r="BL56" s="2121"/>
      <c r="BM56" s="2122" t="s">
        <v>38</v>
      </c>
      <c r="BN56" s="2120"/>
      <c r="BO56" s="2120"/>
      <c r="BP56" s="2120"/>
      <c r="BQ56" s="2123"/>
      <c r="BR56" s="1717" t="s">
        <v>138</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36" x14ac:dyDescent="0.2">
      <c r="A57" s="186" t="s">
        <v>70</v>
      </c>
      <c r="B57" s="244"/>
      <c r="C57" s="274" t="s">
        <v>0</v>
      </c>
      <c r="D57" s="275" t="s">
        <v>1</v>
      </c>
      <c r="E57" s="275" t="s">
        <v>2</v>
      </c>
      <c r="F57" s="275" t="s">
        <v>3</v>
      </c>
      <c r="G57" s="276" t="s">
        <v>4</v>
      </c>
      <c r="H57" s="735" t="s">
        <v>0</v>
      </c>
      <c r="I57" s="682" t="s">
        <v>1</v>
      </c>
      <c r="J57" s="682" t="s">
        <v>2</v>
      </c>
      <c r="K57" s="682" t="s">
        <v>3</v>
      </c>
      <c r="L57" s="683" t="s">
        <v>4</v>
      </c>
      <c r="M57" s="723" t="s">
        <v>0</v>
      </c>
      <c r="N57" s="682" t="s">
        <v>1</v>
      </c>
      <c r="O57" s="682" t="s">
        <v>2</v>
      </c>
      <c r="P57" s="682" t="s">
        <v>3</v>
      </c>
      <c r="Q57" s="750" t="s">
        <v>4</v>
      </c>
      <c r="R57" s="735" t="s">
        <v>147</v>
      </c>
      <c r="S57" s="682" t="s">
        <v>148</v>
      </c>
      <c r="T57" s="682" t="s">
        <v>149</v>
      </c>
      <c r="U57" s="682" t="s">
        <v>150</v>
      </c>
      <c r="V57" s="682" t="s">
        <v>151</v>
      </c>
      <c r="W57" s="682" t="s">
        <v>152</v>
      </c>
      <c r="X57" s="682" t="s">
        <v>153</v>
      </c>
      <c r="Y57" s="682" t="s">
        <v>154</v>
      </c>
      <c r="Z57" s="682" t="s">
        <v>155</v>
      </c>
      <c r="AA57" s="682" t="s">
        <v>156</v>
      </c>
      <c r="AB57" s="682" t="s">
        <v>157</v>
      </c>
      <c r="AC57" s="682" t="s">
        <v>158</v>
      </c>
      <c r="AD57" s="682" t="s">
        <v>159</v>
      </c>
      <c r="AE57" s="682" t="s">
        <v>160</v>
      </c>
      <c r="AF57" s="682" t="s">
        <v>161</v>
      </c>
      <c r="AG57" s="684" t="s">
        <v>162</v>
      </c>
      <c r="AH57" s="311"/>
      <c r="AI57" s="311"/>
      <c r="AJ57" s="311"/>
      <c r="AK57" s="311"/>
      <c r="AL57" s="311"/>
      <c r="AM57" s="311"/>
      <c r="AN57" s="311"/>
      <c r="AO57" s="311"/>
      <c r="AP57" s="311"/>
      <c r="AQ57" s="311"/>
      <c r="AR57" s="311"/>
      <c r="AS57" s="311"/>
      <c r="AT57" s="311"/>
      <c r="AU57" s="311"/>
      <c r="AV57" s="311"/>
      <c r="AW57" s="311"/>
      <c r="AX57" s="311"/>
      <c r="AY57" s="311"/>
      <c r="AZ57" s="622"/>
      <c r="BA57" s="196" t="s">
        <v>120</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147</v>
      </c>
      <c r="BS57" s="170" t="s">
        <v>148</v>
      </c>
      <c r="BT57" s="170" t="s">
        <v>149</v>
      </c>
      <c r="BU57" s="170" t="s">
        <v>150</v>
      </c>
      <c r="BV57" s="170" t="s">
        <v>151</v>
      </c>
      <c r="BW57" s="170" t="s">
        <v>152</v>
      </c>
      <c r="BX57" s="170" t="s">
        <v>153</v>
      </c>
      <c r="BY57" s="171" t="s">
        <v>154</v>
      </c>
      <c r="BZ57" s="171" t="s">
        <v>155</v>
      </c>
      <c r="CA57" s="171" t="s">
        <v>156</v>
      </c>
      <c r="CB57" s="171" t="s">
        <v>157</v>
      </c>
      <c r="CC57" s="171" t="s">
        <v>158</v>
      </c>
      <c r="CD57" s="171" t="s">
        <v>159</v>
      </c>
      <c r="CE57" s="171" t="s">
        <v>160</v>
      </c>
      <c r="CF57" s="171" t="s">
        <v>161</v>
      </c>
      <c r="CG57" s="171" t="s">
        <v>162</v>
      </c>
      <c r="CH57" s="1798"/>
      <c r="CI57" s="1798"/>
      <c r="CJ57" s="1798"/>
      <c r="CK57" s="1798"/>
      <c r="CL57" s="1798"/>
      <c r="CM57" s="1798"/>
      <c r="CN57" s="1798"/>
      <c r="CO57" s="1798"/>
      <c r="CP57" s="1798"/>
      <c r="CQ57" s="1798"/>
      <c r="CR57" s="1798"/>
      <c r="CS57" s="1798"/>
      <c r="CT57" s="1798"/>
      <c r="CU57" s="1798"/>
      <c r="CV57" s="1798"/>
      <c r="CW57" s="1798"/>
      <c r="CX57" s="1798"/>
      <c r="CY57" s="1798"/>
      <c r="CZ57" s="1798"/>
    </row>
    <row r="58" s="135" customFormat="true" ht="15" customHeight="true" x14ac:dyDescent="0.2">
      <c r="A58" s="2084" t="s">
        <v>164</v>
      </c>
      <c r="B58" s="975" t="s">
        <v>165</v>
      </c>
      <c r="C58" s="830">
        <v>4.7872952892638354</v>
      </c>
      <c r="D58" s="831">
        <v>16.709271409278887</v>
      </c>
      <c r="E58" s="831">
        <v>34.931390670732512</v>
      </c>
      <c r="F58" s="831">
        <v>68.2389413754115</v>
      </c>
      <c r="G58" s="832">
        <v>97.659183041749671</v>
      </c>
      <c r="H58" s="833">
        <v>30.467747591925697</v>
      </c>
      <c r="I58" s="831">
        <v>58.128725590997732</v>
      </c>
      <c r="J58" s="831">
        <v>76.541159839341546</v>
      </c>
      <c r="K58" s="831">
        <v>95.336217528329442</v>
      </c>
      <c r="L58" s="834">
        <v>98.839396828060515</v>
      </c>
      <c r="M58" s="835">
        <v>1.8981102667807244</v>
      </c>
      <c r="N58" s="831">
        <v>4.8130595284631665</v>
      </c>
      <c r="O58" s="831">
        <v>6.1727408046321646</v>
      </c>
      <c r="P58" s="831">
        <v>9.5831535107346646</v>
      </c>
      <c r="Q58" s="832">
        <v>18.916763465192034</v>
      </c>
      <c r="R58" s="833">
        <v>30.280987712636382</v>
      </c>
      <c r="S58" s="831">
        <v>42.659376393599686</v>
      </c>
      <c r="T58" s="831">
        <v>92.810218978102199</v>
      </c>
      <c r="U58" s="831">
        <v>28.102066645801816</v>
      </c>
      <c r="V58" s="831">
        <v>84.304746044962513</v>
      </c>
      <c r="W58" s="831">
        <v>39.365294528064169</v>
      </c>
      <c r="X58" s="831">
        <v>31.796999244442553</v>
      </c>
      <c r="Y58" s="831">
        <v>74.878057641428285</v>
      </c>
      <c r="Z58" s="831">
        <v>38.592656171173026</v>
      </c>
      <c r="AA58" s="831">
        <v>29.242274556309049</v>
      </c>
      <c r="AB58" s="831">
        <v>64.073387496835394</v>
      </c>
      <c r="AC58" s="831">
        <v>22.747440149098967</v>
      </c>
      <c r="AD58" s="831">
        <v>60.605449664573207</v>
      </c>
      <c r="AE58" s="831">
        <v>46.698450655439672</v>
      </c>
      <c r="AF58" s="831">
        <v>26.899218063738822</v>
      </c>
      <c r="AG58" s="1766">
        <v>30.533922941562981</v>
      </c>
      <c r="AH58" s="311"/>
      <c r="AI58" s="311"/>
      <c r="AJ58" s="311"/>
      <c r="AK58" s="311"/>
      <c r="AL58" s="311"/>
      <c r="AM58" s="311"/>
      <c r="AN58" s="311"/>
      <c r="AO58" s="311"/>
      <c r="AP58" s="311"/>
      <c r="AQ58" s="311"/>
      <c r="AR58" s="311"/>
      <c r="AS58" s="311"/>
      <c r="AT58" s="311"/>
      <c r="AU58" s="311"/>
      <c r="AV58" s="311"/>
      <c r="AW58" s="311"/>
      <c r="AX58" s="311"/>
      <c r="AY58" s="311"/>
      <c r="AZ58" s="622"/>
      <c r="BA58" s="236"/>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301"/>
      <c r="CB58" s="301"/>
      <c r="CC58" s="301"/>
      <c r="CD58" s="301"/>
      <c r="CE58" s="301"/>
      <c r="CF58" s="301"/>
      <c r="CG58" s="301"/>
      <c r="CH58" s="1799"/>
      <c r="CI58" s="1799"/>
      <c r="CJ58" s="1799"/>
      <c r="CK58" s="1799"/>
      <c r="CL58" s="1799"/>
      <c r="CM58" s="1799"/>
      <c r="CN58" s="1799"/>
      <c r="CO58" s="1799"/>
      <c r="CP58" s="1799"/>
      <c r="CQ58" s="1799"/>
      <c r="CR58" s="1799"/>
      <c r="CS58" s="1799"/>
      <c r="CT58" s="1799"/>
      <c r="CU58" s="1799"/>
      <c r="CV58" s="1799"/>
      <c r="CW58" s="1799"/>
      <c r="CX58" s="1799"/>
      <c r="CY58" s="1799"/>
      <c r="CZ58" s="1799"/>
    </row>
    <row r="59" s="135" customFormat="true" ht="15" customHeight="true" x14ac:dyDescent="0.2">
      <c r="A59" s="2085"/>
      <c r="B59" s="976" t="s">
        <v>166</v>
      </c>
      <c r="C59" s="836">
        <v>19.738211416506264</v>
      </c>
      <c r="D59" s="837">
        <v>19.960586562271111</v>
      </c>
      <c r="E59" s="837">
        <v>14.078196888152656</v>
      </c>
      <c r="F59" s="837">
        <v>6.4954837983521019</v>
      </c>
      <c r="G59" s="838">
        <v>0.17534369672382602</v>
      </c>
      <c r="H59" s="839">
        <v>20.142489927853681</v>
      </c>
      <c r="I59" s="837">
        <v>12.12809634857885</v>
      </c>
      <c r="J59" s="837">
        <v>5.5729134073521251</v>
      </c>
      <c r="K59" s="837">
        <v>0.75187501708637949</v>
      </c>
      <c r="L59" s="840">
        <v>5.8834031610104476E-2</v>
      </c>
      <c r="M59" s="841">
        <v>16.139000871017785</v>
      </c>
      <c r="N59" s="837">
        <v>21.95149441496482</v>
      </c>
      <c r="O59" s="837">
        <v>21.036142846673986</v>
      </c>
      <c r="P59" s="837">
        <v>17.48053419690735</v>
      </c>
      <c r="Q59" s="838">
        <v>12.634473068655527</v>
      </c>
      <c r="R59" s="839">
        <v>2.0125738028967404</v>
      </c>
      <c r="S59" s="837">
        <v>3.2788706563716872</v>
      </c>
      <c r="T59" s="837">
        <v>5.7299270072992741</v>
      </c>
      <c r="U59" s="837">
        <v>36.805916316991102</v>
      </c>
      <c r="V59" s="837">
        <v>0.45795170691090936</v>
      </c>
      <c r="W59" s="837">
        <v>9.1212299391250138</v>
      </c>
      <c r="X59" s="837">
        <v>1.0956332307095258</v>
      </c>
      <c r="Y59" s="837">
        <v>0.82437797599237839</v>
      </c>
      <c r="Z59" s="837">
        <v>0.51004549099599905</v>
      </c>
      <c r="AA59" s="837">
        <v>7.1587227610662536</v>
      </c>
      <c r="AB59" s="837">
        <v>0.3488097183150014</v>
      </c>
      <c r="AC59" s="837">
        <v>34.739432569900863</v>
      </c>
      <c r="AD59" s="837">
        <v>0.68483430624598951</v>
      </c>
      <c r="AE59" s="837">
        <v>15.968235510065231</v>
      </c>
      <c r="AF59" s="837">
        <v>0.58624470618454538</v>
      </c>
      <c r="AG59" s="1767">
        <v>7.9839591736842364</v>
      </c>
      <c r="AH59" s="311"/>
      <c r="AI59" s="311"/>
      <c r="AJ59" s="311"/>
      <c r="AK59" s="311"/>
      <c r="AL59" s="311"/>
      <c r="AM59" s="311"/>
      <c r="AN59" s="311"/>
      <c r="AO59" s="311"/>
      <c r="AP59" s="311"/>
      <c r="AQ59" s="311"/>
      <c r="AR59" s="311"/>
      <c r="AS59" s="311"/>
      <c r="AT59" s="311"/>
      <c r="AU59" s="311"/>
      <c r="AV59" s="311"/>
      <c r="AW59" s="311"/>
      <c r="AX59" s="311"/>
      <c r="AY59" s="311"/>
      <c r="AZ59" s="622"/>
      <c r="BA59" s="237"/>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303"/>
      <c r="CB59" s="303"/>
      <c r="CC59" s="303"/>
      <c r="CD59" s="303"/>
      <c r="CE59" s="303"/>
      <c r="CF59" s="303"/>
      <c r="CG59" s="303"/>
      <c r="CH59" s="1800"/>
      <c r="CI59" s="1800"/>
      <c r="CJ59" s="1800"/>
      <c r="CK59" s="1800"/>
      <c r="CL59" s="1800"/>
      <c r="CM59" s="1800"/>
      <c r="CN59" s="1800"/>
      <c r="CO59" s="1800"/>
      <c r="CP59" s="1800"/>
      <c r="CQ59" s="1800"/>
      <c r="CR59" s="1800"/>
      <c r="CS59" s="1800"/>
      <c r="CT59" s="1800"/>
      <c r="CU59" s="1800"/>
      <c r="CV59" s="1800"/>
      <c r="CW59" s="1800"/>
      <c r="CX59" s="1800"/>
      <c r="CY59" s="1800"/>
      <c r="CZ59" s="1800"/>
    </row>
    <row r="60" s="135" customFormat="true" ht="15" customHeight="true" x14ac:dyDescent="0.2">
      <c r="A60" s="2085"/>
      <c r="B60" s="976" t="s">
        <v>167</v>
      </c>
      <c r="C60" s="836">
        <v>22.825061797792316</v>
      </c>
      <c r="D60" s="837">
        <v>24.467367734578026</v>
      </c>
      <c r="E60" s="837">
        <v>20.596259942508695</v>
      </c>
      <c r="F60" s="837">
        <v>9.7031990293456722</v>
      </c>
      <c r="G60" s="838">
        <v>0.37645817352378935</v>
      </c>
      <c r="H60" s="839">
        <v>24.938621540098406</v>
      </c>
      <c r="I60" s="837">
        <v>17.105074820607271</v>
      </c>
      <c r="J60" s="837">
        <v>8.8575426778573974</v>
      </c>
      <c r="K60" s="837">
        <v>1.1512060232775918</v>
      </c>
      <c r="L60" s="840">
        <v>0</v>
      </c>
      <c r="M60" s="841">
        <v>21.283830374906994</v>
      </c>
      <c r="N60" s="837">
        <v>22.329012962598128</v>
      </c>
      <c r="O60" s="837">
        <v>25.76140186460189</v>
      </c>
      <c r="P60" s="837">
        <v>24.011414228824574</v>
      </c>
      <c r="Q60" s="838">
        <v>18.822398218930115</v>
      </c>
      <c r="R60" s="839">
        <v>38.145408501051826</v>
      </c>
      <c r="S60" s="837">
        <v>18.061907031939274</v>
      </c>
      <c r="T60" s="837">
        <v>1.4598540145985419</v>
      </c>
      <c r="U60" s="837">
        <v>27.832010873195511</v>
      </c>
      <c r="V60" s="837">
        <v>15.23730224812663</v>
      </c>
      <c r="W60" s="837">
        <v>1.978227273497658</v>
      </c>
      <c r="X60" s="837">
        <v>22.0972003212208</v>
      </c>
      <c r="Y60" s="837">
        <v>5.4882738529235704</v>
      </c>
      <c r="Z60" s="837">
        <v>16.128122031742741</v>
      </c>
      <c r="AA60" s="837">
        <v>33.402187742989767</v>
      </c>
      <c r="AB60" s="837">
        <v>0.36541970490143016</v>
      </c>
      <c r="AC60" s="837">
        <v>6.280627567134565</v>
      </c>
      <c r="AD60" s="837">
        <v>10.008900735830046</v>
      </c>
      <c r="AE60" s="837">
        <v>21.789691940981985</v>
      </c>
      <c r="AF60" s="837">
        <v>23.430658107764845</v>
      </c>
      <c r="AG60" s="1767">
        <v>9.6348029195320244</v>
      </c>
      <c r="AH60" s="311"/>
      <c r="AI60" s="311"/>
      <c r="AJ60" s="311"/>
      <c r="AK60" s="311"/>
      <c r="AL60" s="311"/>
      <c r="AM60" s="311"/>
      <c r="AN60" s="311"/>
      <c r="AO60" s="311"/>
      <c r="AP60" s="311"/>
      <c r="AQ60" s="311"/>
      <c r="AR60" s="311"/>
      <c r="AS60" s="311"/>
      <c r="AT60" s="311"/>
      <c r="AU60" s="311"/>
      <c r="AV60" s="311"/>
      <c r="AW60" s="311"/>
      <c r="AX60" s="311"/>
      <c r="AY60" s="311"/>
      <c r="AZ60" s="622"/>
      <c r="BA60" s="237"/>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303"/>
      <c r="CB60" s="303"/>
      <c r="CC60" s="303"/>
      <c r="CD60" s="303"/>
      <c r="CE60" s="303"/>
      <c r="CF60" s="303"/>
      <c r="CG60" s="303"/>
      <c r="CH60" s="1800"/>
      <c r="CI60" s="1800"/>
      <c r="CJ60" s="1800"/>
      <c r="CK60" s="1800"/>
      <c r="CL60" s="1800"/>
      <c r="CM60" s="1800"/>
      <c r="CN60" s="1800"/>
      <c r="CO60" s="1800"/>
      <c r="CP60" s="1800"/>
      <c r="CQ60" s="1800"/>
      <c r="CR60" s="1800"/>
      <c r="CS60" s="1800"/>
      <c r="CT60" s="1800"/>
      <c r="CU60" s="1800"/>
      <c r="CV60" s="1800"/>
      <c r="CW60" s="1800"/>
      <c r="CX60" s="1800"/>
      <c r="CY60" s="1800"/>
      <c r="CZ60" s="1800"/>
    </row>
    <row r="61" s="135" customFormat="true" ht="15" customHeight="true" x14ac:dyDescent="0.2">
      <c r="A61" s="2085"/>
      <c r="B61" s="976" t="s">
        <v>168</v>
      </c>
      <c r="C61" s="836">
        <v>16.022548260387978</v>
      </c>
      <c r="D61" s="837">
        <v>12.50337085193215</v>
      </c>
      <c r="E61" s="837">
        <v>10.765942910034635</v>
      </c>
      <c r="F61" s="837">
        <v>5.9706223148268158</v>
      </c>
      <c r="G61" s="838">
        <v>0.79060891935765465</v>
      </c>
      <c r="H61" s="839">
        <v>10.205408922132383</v>
      </c>
      <c r="I61" s="837">
        <v>4.8525770750039934</v>
      </c>
      <c r="J61" s="837">
        <v>3.5548339864780245</v>
      </c>
      <c r="K61" s="837">
        <v>1.0022700117150163</v>
      </c>
      <c r="L61" s="840">
        <v>0.18876062916239716</v>
      </c>
      <c r="M61" s="841">
        <v>17.509169500970717</v>
      </c>
      <c r="N61" s="837">
        <v>14.110049464727942</v>
      </c>
      <c r="O61" s="837">
        <v>14.601953952247316</v>
      </c>
      <c r="P61" s="837">
        <v>15.785367742252406</v>
      </c>
      <c r="Q61" s="838">
        <v>18.71420154391754</v>
      </c>
      <c r="R61" s="839">
        <v>18.400121742141202</v>
      </c>
      <c r="S61" s="837">
        <v>6.9575222738772746</v>
      </c>
      <c r="T61" s="837">
        <v>0</v>
      </c>
      <c r="U61" s="837">
        <v>2.6357540769434022</v>
      </c>
      <c r="V61" s="837">
        <v>0</v>
      </c>
      <c r="W61" s="837">
        <v>0.66450855419778077</v>
      </c>
      <c r="X61" s="837">
        <v>0.27243011376220005</v>
      </c>
      <c r="Y61" s="837">
        <v>9.4043799644463348</v>
      </c>
      <c r="Z61" s="837">
        <v>12.256268718636624</v>
      </c>
      <c r="AA61" s="837">
        <v>0.22234681498405398</v>
      </c>
      <c r="AB61" s="837">
        <v>0</v>
      </c>
      <c r="AC61" s="837">
        <v>10.257176297689201</v>
      </c>
      <c r="AD61" s="837">
        <v>11.372459009175</v>
      </c>
      <c r="AE61" s="837">
        <v>3.2893778890727803</v>
      </c>
      <c r="AF61" s="837">
        <v>9.4258217294795017</v>
      </c>
      <c r="AG61" s="1767">
        <v>48.350094673671769</v>
      </c>
      <c r="AH61" s="311"/>
      <c r="AI61" s="311"/>
      <c r="AJ61" s="311"/>
      <c r="AK61" s="311"/>
      <c r="AL61" s="311"/>
      <c r="AM61" s="311"/>
      <c r="AN61" s="311"/>
      <c r="AO61" s="311"/>
      <c r="AP61" s="311"/>
      <c r="AQ61" s="311"/>
      <c r="AR61" s="311"/>
      <c r="AS61" s="311"/>
      <c r="AT61" s="311"/>
      <c r="AU61" s="311"/>
      <c r="AV61" s="311"/>
      <c r="AW61" s="311"/>
      <c r="AX61" s="311"/>
      <c r="AY61" s="311"/>
      <c r="AZ61" s="622"/>
      <c r="BA61" s="237"/>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303"/>
      <c r="CB61" s="303"/>
      <c r="CC61" s="303"/>
      <c r="CD61" s="303"/>
      <c r="CE61" s="303"/>
      <c r="CF61" s="303"/>
      <c r="CG61" s="303"/>
      <c r="CH61" s="1800"/>
      <c r="CI61" s="1800"/>
      <c r="CJ61" s="1800"/>
      <c r="CK61" s="1800"/>
      <c r="CL61" s="1800"/>
      <c r="CM61" s="1800"/>
      <c r="CN61" s="1800"/>
      <c r="CO61" s="1800"/>
      <c r="CP61" s="1800"/>
      <c r="CQ61" s="1800"/>
      <c r="CR61" s="1800"/>
      <c r="CS61" s="1800"/>
      <c r="CT61" s="1800"/>
      <c r="CU61" s="1800"/>
      <c r="CV61" s="1800"/>
      <c r="CW61" s="1800"/>
      <c r="CX61" s="1800"/>
      <c r="CY61" s="1800"/>
      <c r="CZ61" s="1800"/>
    </row>
    <row r="62" s="135" customFormat="true" ht="15" customHeight="true" x14ac:dyDescent="0.2">
      <c r="A62" s="2085"/>
      <c r="B62" s="976" t="s">
        <v>169</v>
      </c>
      <c r="C62" s="836">
        <v>23.711005137497249</v>
      </c>
      <c r="D62" s="837">
        <v>17.036480703018825</v>
      </c>
      <c r="E62" s="837">
        <v>12.606109292878889</v>
      </c>
      <c r="F62" s="837">
        <v>5.8874634065359448</v>
      </c>
      <c r="G62" s="838">
        <v>0.29537546480238569</v>
      </c>
      <c r="H62" s="839">
        <v>9.2250781706466274</v>
      </c>
      <c r="I62" s="837">
        <v>4.9153937763536453</v>
      </c>
      <c r="J62" s="837">
        <v>3.6931416958084524</v>
      </c>
      <c r="K62" s="837">
        <v>1.3486826782266785</v>
      </c>
      <c r="L62" s="840">
        <v>0</v>
      </c>
      <c r="M62" s="841">
        <v>26.243245171774088</v>
      </c>
      <c r="N62" s="837">
        <v>25.592562105882124</v>
      </c>
      <c r="O62" s="837">
        <v>20.772370307928412</v>
      </c>
      <c r="P62" s="837">
        <v>22.518931409512167</v>
      </c>
      <c r="Q62" s="838">
        <v>17.702633416064621</v>
      </c>
      <c r="R62" s="839">
        <v>9.1099899716898047</v>
      </c>
      <c r="S62" s="837">
        <v>22.728092388944564</v>
      </c>
      <c r="T62" s="837">
        <v>0</v>
      </c>
      <c r="U62" s="837">
        <v>2.0615462801552473</v>
      </c>
      <c r="V62" s="837">
        <v>0</v>
      </c>
      <c r="W62" s="837">
        <v>37.837486186588762</v>
      </c>
      <c r="X62" s="837">
        <v>34.535707030291732</v>
      </c>
      <c r="Y62" s="837">
        <v>5.5100803986956963</v>
      </c>
      <c r="Z62" s="837">
        <v>15.109201215625909</v>
      </c>
      <c r="AA62" s="837">
        <v>26.379814711873962</v>
      </c>
      <c r="AB62" s="837">
        <v>34.830353388460267</v>
      </c>
      <c r="AC62" s="837">
        <v>11.285059683933058</v>
      </c>
      <c r="AD62" s="837">
        <v>13.617015588509759</v>
      </c>
      <c r="AE62" s="837">
        <v>8.3244993732601156</v>
      </c>
      <c r="AF62" s="837">
        <v>19.583260988709142</v>
      </c>
      <c r="AG62" s="1767">
        <v>2.759089802352126</v>
      </c>
      <c r="AH62" s="311"/>
      <c r="AI62" s="311"/>
      <c r="AJ62" s="311"/>
      <c r="AK62" s="311"/>
      <c r="AL62" s="311"/>
      <c r="AM62" s="311"/>
      <c r="AN62" s="311"/>
      <c r="AO62" s="311"/>
      <c r="AP62" s="311"/>
      <c r="AQ62" s="311"/>
      <c r="AR62" s="311"/>
      <c r="AS62" s="311"/>
      <c r="AT62" s="311"/>
      <c r="AU62" s="311"/>
      <c r="AV62" s="311"/>
      <c r="AW62" s="311"/>
      <c r="AX62" s="311"/>
      <c r="AY62" s="311"/>
      <c r="AZ62" s="622"/>
      <c r="BA62" s="237"/>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303"/>
      <c r="CB62" s="303"/>
      <c r="CC62" s="303"/>
      <c r="CD62" s="303"/>
      <c r="CE62" s="303"/>
      <c r="CF62" s="303"/>
      <c r="CG62" s="303"/>
      <c r="CH62" s="1800"/>
      <c r="CI62" s="1800"/>
      <c r="CJ62" s="1800"/>
      <c r="CK62" s="1800"/>
      <c r="CL62" s="1800"/>
      <c r="CM62" s="1800"/>
      <c r="CN62" s="1800"/>
      <c r="CO62" s="1800"/>
      <c r="CP62" s="1800"/>
      <c r="CQ62" s="1800"/>
      <c r="CR62" s="1800"/>
      <c r="CS62" s="1800"/>
      <c r="CT62" s="1800"/>
      <c r="CU62" s="1800"/>
      <c r="CV62" s="1800"/>
      <c r="CW62" s="1800"/>
      <c r="CX62" s="1800"/>
      <c r="CY62" s="1800"/>
      <c r="CZ62" s="1800"/>
    </row>
    <row r="63" s="135" customFormat="true" ht="15" customHeight="true" x14ac:dyDescent="0.2">
      <c r="A63" s="2085"/>
      <c r="B63" s="976" t="s">
        <v>170</v>
      </c>
      <c r="C63" s="836">
        <v>1.3488601422106623</v>
      </c>
      <c r="D63" s="837">
        <v>1.067125545149811</v>
      </c>
      <c r="E63" s="837">
        <v>0.52156892879575056</v>
      </c>
      <c r="F63" s="837">
        <v>0.32168923311637554</v>
      </c>
      <c r="G63" s="838">
        <v>5.1960863982863037E-2</v>
      </c>
      <c r="H63" s="839">
        <v>0.24724970706259838</v>
      </c>
      <c r="I63" s="837">
        <v>0</v>
      </c>
      <c r="J63" s="837">
        <v>0</v>
      </c>
      <c r="K63" s="837">
        <v>0</v>
      </c>
      <c r="L63" s="840">
        <v>0</v>
      </c>
      <c r="M63" s="841">
        <v>1.5744205744286783</v>
      </c>
      <c r="N63" s="837">
        <v>1.5606685944863572</v>
      </c>
      <c r="O63" s="837">
        <v>1.0664945010693276</v>
      </c>
      <c r="P63" s="837">
        <v>1.5645429426912141</v>
      </c>
      <c r="Q63" s="838">
        <v>1.5912062097851134</v>
      </c>
      <c r="R63" s="839">
        <v>0</v>
      </c>
      <c r="S63" s="837">
        <v>0.65914147539754886</v>
      </c>
      <c r="T63" s="837">
        <v>0</v>
      </c>
      <c r="U63" s="837">
        <v>0.40822698616935615</v>
      </c>
      <c r="V63" s="837">
        <v>0</v>
      </c>
      <c r="W63" s="837">
        <v>0.32153639719247451</v>
      </c>
      <c r="X63" s="837">
        <v>4.2513464816426429</v>
      </c>
      <c r="Y63" s="837">
        <v>0</v>
      </c>
      <c r="Z63" s="837">
        <v>4.1144572357480191</v>
      </c>
      <c r="AA63" s="837">
        <v>0.52554701723503661</v>
      </c>
      <c r="AB63" s="837">
        <v>0.23253981221000095</v>
      </c>
      <c r="AC63" s="837">
        <v>0</v>
      </c>
      <c r="AD63" s="837">
        <v>9.026958559601185E-2</v>
      </c>
      <c r="AE63" s="837">
        <v>0.11438140142865626</v>
      </c>
      <c r="AF63" s="837">
        <v>1.189239155678758</v>
      </c>
      <c r="AG63" s="1767">
        <v>6.5129160811502121E-2</v>
      </c>
      <c r="AH63" s="311"/>
      <c r="AI63" s="311"/>
      <c r="AJ63" s="311"/>
      <c r="AK63" s="311"/>
      <c r="AL63" s="311"/>
      <c r="AM63" s="311"/>
      <c r="AN63" s="311"/>
      <c r="AO63" s="311"/>
      <c r="AP63" s="311"/>
      <c r="AQ63" s="311"/>
      <c r="AR63" s="311"/>
      <c r="AS63" s="311"/>
      <c r="AT63" s="311"/>
      <c r="AU63" s="311"/>
      <c r="AV63" s="311"/>
      <c r="AW63" s="311"/>
      <c r="AX63" s="311"/>
      <c r="AY63" s="311"/>
      <c r="AZ63" s="622"/>
      <c r="BA63" s="237"/>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303"/>
      <c r="CB63" s="303"/>
      <c r="CC63" s="303"/>
      <c r="CD63" s="303"/>
      <c r="CE63" s="303"/>
      <c r="CF63" s="303"/>
      <c r="CG63" s="303"/>
      <c r="CH63" s="1800"/>
      <c r="CI63" s="1800"/>
      <c r="CJ63" s="1800"/>
      <c r="CK63" s="1800"/>
      <c r="CL63" s="1800"/>
      <c r="CM63" s="1800"/>
      <c r="CN63" s="1800"/>
      <c r="CO63" s="1800"/>
      <c r="CP63" s="1800"/>
      <c r="CQ63" s="1800"/>
      <c r="CR63" s="1800"/>
      <c r="CS63" s="1800"/>
      <c r="CT63" s="1800"/>
      <c r="CU63" s="1800"/>
      <c r="CV63" s="1800"/>
      <c r="CW63" s="1800"/>
      <c r="CX63" s="1800"/>
      <c r="CY63" s="1800"/>
      <c r="CZ63" s="1800"/>
    </row>
    <row r="64" s="135" customFormat="true" ht="15" customHeight="true" x14ac:dyDescent="0.2">
      <c r="A64" s="2085"/>
      <c r="B64" s="976" t="s">
        <v>171</v>
      </c>
      <c r="C64" s="836">
        <v>0.45284049162803164</v>
      </c>
      <c r="D64" s="837">
        <v>0.28533125508894852</v>
      </c>
      <c r="E64" s="837">
        <v>0.19340712212163619</v>
      </c>
      <c r="F64" s="837">
        <v>0.20941854442830815</v>
      </c>
      <c r="G64" s="838">
        <v>4.2400810794617549E-2</v>
      </c>
      <c r="H64" s="839">
        <v>9.3280508976192569E-2</v>
      </c>
      <c r="I64" s="837">
        <v>0.19497679466127713</v>
      </c>
      <c r="J64" s="837">
        <v>1.9171978991612222E-2</v>
      </c>
      <c r="K64" s="837">
        <v>0.17820930950344774</v>
      </c>
      <c r="L64" s="840">
        <v>0</v>
      </c>
      <c r="M64" s="841">
        <v>0.39215713303338379</v>
      </c>
      <c r="N64" s="837">
        <v>0.82700322181387587</v>
      </c>
      <c r="O64" s="837">
        <v>0.13805058438437942</v>
      </c>
      <c r="P64" s="837">
        <v>0.25030614252470251</v>
      </c>
      <c r="Q64" s="838">
        <v>0.49667547070193668</v>
      </c>
      <c r="R64" s="839">
        <v>0.22931845092272657</v>
      </c>
      <c r="S64" s="837">
        <v>0</v>
      </c>
      <c r="T64" s="837">
        <v>0</v>
      </c>
      <c r="U64" s="837">
        <v>0.19229927097973692</v>
      </c>
      <c r="V64" s="837">
        <v>0</v>
      </c>
      <c r="W64" s="837">
        <v>0.30010063737964293</v>
      </c>
      <c r="X64" s="837">
        <v>5.5212291969384979E-2</v>
      </c>
      <c r="Y64" s="837">
        <v>0</v>
      </c>
      <c r="Z64" s="837">
        <v>0.39814007832086717</v>
      </c>
      <c r="AA64" s="837">
        <v>0.32341354906771491</v>
      </c>
      <c r="AB64" s="837">
        <v>0.14948987927785778</v>
      </c>
      <c r="AC64" s="837">
        <v>0.34567933013189422</v>
      </c>
      <c r="AD64" s="837">
        <v>0</v>
      </c>
      <c r="AE64" s="837">
        <v>0.31265658939606039</v>
      </c>
      <c r="AF64" s="837">
        <v>1.0747819613383331</v>
      </c>
      <c r="AG64" s="1767">
        <v>0.32564580405751065</v>
      </c>
      <c r="AH64" s="311"/>
      <c r="AI64" s="311"/>
      <c r="AJ64" s="311"/>
      <c r="AK64" s="311"/>
      <c r="AL64" s="311"/>
      <c r="AM64" s="311"/>
      <c r="AN64" s="311"/>
      <c r="AO64" s="311"/>
      <c r="AP64" s="311"/>
      <c r="AQ64" s="311"/>
      <c r="AR64" s="311"/>
      <c r="AS64" s="311"/>
      <c r="AT64" s="311"/>
      <c r="AU64" s="311"/>
      <c r="AV64" s="311"/>
      <c r="AW64" s="311"/>
      <c r="AX64" s="311"/>
      <c r="AY64" s="311"/>
      <c r="AZ64" s="622"/>
      <c r="BA64" s="237"/>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303"/>
      <c r="CB64" s="303"/>
      <c r="CC64" s="303"/>
      <c r="CD64" s="303"/>
      <c r="CE64" s="303"/>
      <c r="CF64" s="303"/>
      <c r="CG64" s="303"/>
      <c r="CH64" s="1800"/>
      <c r="CI64" s="1800"/>
      <c r="CJ64" s="1800"/>
      <c r="CK64" s="1800"/>
      <c r="CL64" s="1800"/>
      <c r="CM64" s="1800"/>
      <c r="CN64" s="1800"/>
      <c r="CO64" s="1800"/>
      <c r="CP64" s="1800"/>
      <c r="CQ64" s="1800"/>
      <c r="CR64" s="1800"/>
      <c r="CS64" s="1800"/>
      <c r="CT64" s="1800"/>
      <c r="CU64" s="1800"/>
      <c r="CV64" s="1800"/>
      <c r="CW64" s="1800"/>
      <c r="CX64" s="1800"/>
      <c r="CY64" s="1800"/>
      <c r="CZ64" s="1800"/>
    </row>
    <row r="65" s="135" customFormat="true" ht="15" customHeight="true" x14ac:dyDescent="0.2">
      <c r="A65" s="2085"/>
      <c r="B65" s="976" t="s">
        <v>172</v>
      </c>
      <c r="C65" s="836">
        <v>1.7728954091703302</v>
      </c>
      <c r="D65" s="837">
        <v>0.51572754248698938</v>
      </c>
      <c r="E65" s="837">
        <v>0.22641711627682118</v>
      </c>
      <c r="F65" s="837">
        <v>3.2698989594787502E-2</v>
      </c>
      <c r="G65" s="838">
        <v>5.6534414392823397E-2</v>
      </c>
      <c r="H65" s="839">
        <v>0</v>
      </c>
      <c r="I65" s="837">
        <v>9.5717515504864584E-2</v>
      </c>
      <c r="J65" s="837">
        <v>5.7515936974836666E-2</v>
      </c>
      <c r="K65" s="837">
        <v>0</v>
      </c>
      <c r="L65" s="840">
        <v>9.934402164026869E-2</v>
      </c>
      <c r="M65" s="841">
        <v>3.1788871376695589</v>
      </c>
      <c r="N65" s="837">
        <v>0.93342758592405484</v>
      </c>
      <c r="O65" s="837">
        <v>0.68659203838526595</v>
      </c>
      <c r="P65" s="837">
        <v>0.51173214334822048</v>
      </c>
      <c r="Q65" s="838">
        <v>0.39878005707004693</v>
      </c>
      <c r="R65" s="839">
        <v>0.30575793456363543</v>
      </c>
      <c r="S65" s="837">
        <v>1.6356473648753989</v>
      </c>
      <c r="T65" s="837">
        <v>0</v>
      </c>
      <c r="U65" s="837">
        <v>0.34699293824395266</v>
      </c>
      <c r="V65" s="837">
        <v>0</v>
      </c>
      <c r="W65" s="837">
        <v>0</v>
      </c>
      <c r="X65" s="837">
        <v>0.11042458393876996</v>
      </c>
      <c r="Y65" s="837">
        <v>0</v>
      </c>
      <c r="Z65" s="837">
        <v>0.21909494020510592</v>
      </c>
      <c r="AA65" s="837">
        <v>0</v>
      </c>
      <c r="AB65" s="837">
        <v>0</v>
      </c>
      <c r="AC65" s="837">
        <v>2.4040426140990823</v>
      </c>
      <c r="AD65" s="837">
        <v>0</v>
      </c>
      <c r="AE65" s="837">
        <v>0.29739164371450633</v>
      </c>
      <c r="AF65" s="837">
        <v>0.52110640549737375</v>
      </c>
      <c r="AG65" s="1767">
        <v>0</v>
      </c>
      <c r="AH65" s="311"/>
      <c r="AI65" s="311"/>
      <c r="AJ65" s="311"/>
      <c r="AK65" s="311"/>
      <c r="AL65" s="311"/>
      <c r="AM65" s="311"/>
      <c r="AN65" s="311"/>
      <c r="AO65" s="311"/>
      <c r="AP65" s="311"/>
      <c r="AQ65" s="311"/>
      <c r="AR65" s="311"/>
      <c r="AS65" s="311"/>
      <c r="AT65" s="311"/>
      <c r="AU65" s="311"/>
      <c r="AV65" s="311"/>
      <c r="AW65" s="311"/>
      <c r="AX65" s="311"/>
      <c r="AY65" s="311"/>
      <c r="AZ65" s="622"/>
      <c r="BA65" s="237"/>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303"/>
      <c r="CB65" s="303"/>
      <c r="CC65" s="303"/>
      <c r="CD65" s="303"/>
      <c r="CE65" s="303"/>
      <c r="CF65" s="303"/>
      <c r="CG65" s="303"/>
      <c r="CH65" s="1800"/>
      <c r="CI65" s="1800"/>
      <c r="CJ65" s="1800"/>
      <c r="CK65" s="1800"/>
      <c r="CL65" s="1800"/>
      <c r="CM65" s="1800"/>
      <c r="CN65" s="1800"/>
      <c r="CO65" s="1800"/>
      <c r="CP65" s="1800"/>
      <c r="CQ65" s="1800"/>
      <c r="CR65" s="1800"/>
      <c r="CS65" s="1800"/>
      <c r="CT65" s="1800"/>
      <c r="CU65" s="1800"/>
      <c r="CV65" s="1800"/>
      <c r="CW65" s="1800"/>
      <c r="CX65" s="1800"/>
      <c r="CY65" s="1800"/>
      <c r="CZ65" s="1800"/>
    </row>
    <row r="66" s="135" customFormat="true" ht="15" customHeight="true" x14ac:dyDescent="0.2">
      <c r="A66" s="2085"/>
      <c r="B66" s="976" t="s">
        <v>173</v>
      </c>
      <c r="C66" s="836">
        <v>2.7554303753621312</v>
      </c>
      <c r="D66" s="837">
        <v>1.9841530573688155</v>
      </c>
      <c r="E66" s="837">
        <v>1.9008750598822</v>
      </c>
      <c r="F66" s="837">
        <v>1.4274152827399003</v>
      </c>
      <c r="G66" s="838">
        <v>0</v>
      </c>
      <c r="H66" s="839">
        <v>2.6226142986159804</v>
      </c>
      <c r="I66" s="837">
        <v>1.5420909444879012</v>
      </c>
      <c r="J66" s="837">
        <v>1.0293909054628281</v>
      </c>
      <c r="K66" s="837">
        <v>0</v>
      </c>
      <c r="L66" s="840">
        <v>0</v>
      </c>
      <c r="M66" s="841">
        <v>3.5778878888803907</v>
      </c>
      <c r="N66" s="837">
        <v>1.1859887502504693</v>
      </c>
      <c r="O66" s="837">
        <v>2.0575957908363494</v>
      </c>
      <c r="P66" s="837">
        <v>1.9039872224633467</v>
      </c>
      <c r="Q66" s="838">
        <v>3.1385336344664032</v>
      </c>
      <c r="R66" s="839">
        <v>0.40510431832327742</v>
      </c>
      <c r="S66" s="837">
        <v>0</v>
      </c>
      <c r="T66" s="837">
        <v>0</v>
      </c>
      <c r="U66" s="837">
        <v>0.48987238340322725</v>
      </c>
      <c r="V66" s="837">
        <v>0</v>
      </c>
      <c r="W66" s="837">
        <v>0.50012076092428559</v>
      </c>
      <c r="X66" s="837">
        <v>4.8034694013364936</v>
      </c>
      <c r="Y66" s="837">
        <v>3.348605320684491</v>
      </c>
      <c r="Z66" s="837">
        <v>2.4147250057568255</v>
      </c>
      <c r="AA66" s="837">
        <v>2.74569284647407</v>
      </c>
      <c r="AB66" s="837">
        <v>0</v>
      </c>
      <c r="AC66" s="837">
        <v>3.2458514988002847</v>
      </c>
      <c r="AD66" s="837">
        <v>0</v>
      </c>
      <c r="AE66" s="837">
        <v>0</v>
      </c>
      <c r="AF66" s="837">
        <v>5.9725614567836534</v>
      </c>
      <c r="AG66" s="1767">
        <v>0</v>
      </c>
      <c r="AH66" s="311"/>
      <c r="AI66" s="311"/>
      <c r="AJ66" s="311"/>
      <c r="AK66" s="311"/>
      <c r="AL66" s="311"/>
      <c r="AM66" s="311"/>
      <c r="AN66" s="311"/>
      <c r="AO66" s="311"/>
      <c r="AP66" s="311"/>
      <c r="AQ66" s="311"/>
      <c r="AR66" s="311"/>
      <c r="AS66" s="311"/>
      <c r="AT66" s="311"/>
      <c r="AU66" s="311"/>
      <c r="AV66" s="311"/>
      <c r="AW66" s="311"/>
      <c r="AX66" s="311"/>
      <c r="AY66" s="311"/>
      <c r="AZ66" s="622"/>
      <c r="BA66" s="237"/>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303"/>
      <c r="CB66" s="303"/>
      <c r="CC66" s="303"/>
      <c r="CD66" s="303"/>
      <c r="CE66" s="303"/>
      <c r="CF66" s="303"/>
      <c r="CG66" s="303"/>
      <c r="CH66" s="1800"/>
      <c r="CI66" s="1800"/>
      <c r="CJ66" s="1800"/>
      <c r="CK66" s="1800"/>
      <c r="CL66" s="1800"/>
      <c r="CM66" s="1800"/>
      <c r="CN66" s="1800"/>
      <c r="CO66" s="1800"/>
      <c r="CP66" s="1800"/>
      <c r="CQ66" s="1800"/>
      <c r="CR66" s="1800"/>
      <c r="CS66" s="1800"/>
      <c r="CT66" s="1800"/>
      <c r="CU66" s="1800"/>
      <c r="CV66" s="1800"/>
      <c r="CW66" s="1800"/>
      <c r="CX66" s="1800"/>
      <c r="CY66" s="1800"/>
      <c r="CZ66" s="1800"/>
    </row>
    <row r="67" s="135" customFormat="true" ht="15" customHeight="true" x14ac:dyDescent="0.2">
      <c r="A67" s="2085"/>
      <c r="B67" s="976" t="s">
        <v>174</v>
      </c>
      <c r="C67" s="836">
        <v>0.75809453621378364</v>
      </c>
      <c r="D67" s="837">
        <v>0.37073123071650155</v>
      </c>
      <c r="E67" s="837">
        <v>0.46227047228515677</v>
      </c>
      <c r="F67" s="837">
        <v>0.25421279057510693</v>
      </c>
      <c r="G67" s="838">
        <v>0</v>
      </c>
      <c r="H67" s="839">
        <v>0.65443346276174796</v>
      </c>
      <c r="I67" s="837">
        <v>0.16406087282792084</v>
      </c>
      <c r="J67" s="837">
        <v>0.30388130265091601</v>
      </c>
      <c r="K67" s="837">
        <v>0</v>
      </c>
      <c r="L67" s="840">
        <v>0</v>
      </c>
      <c r="M67" s="841">
        <v>0.97970624574721965</v>
      </c>
      <c r="N67" s="837">
        <v>0.56186485846870937</v>
      </c>
      <c r="O67" s="837">
        <v>0.47324496059672622</v>
      </c>
      <c r="P67" s="837">
        <v>6.6132336219782456E-2</v>
      </c>
      <c r="Q67" s="838">
        <v>0.71947457827865013</v>
      </c>
      <c r="R67" s="839">
        <v>0.23180822877249796</v>
      </c>
      <c r="S67" s="837">
        <v>0.69162318116980726</v>
      </c>
      <c r="T67" s="837">
        <v>0</v>
      </c>
      <c r="U67" s="837">
        <v>0.24493619170161363</v>
      </c>
      <c r="V67" s="837">
        <v>0</v>
      </c>
      <c r="W67" s="837">
        <v>0</v>
      </c>
      <c r="X67" s="837">
        <v>0.16563687590815493</v>
      </c>
      <c r="Y67" s="837">
        <v>0.19732011347515604</v>
      </c>
      <c r="Z67" s="837">
        <v>5.8895731847727471E-2</v>
      </c>
      <c r="AA67" s="837">
        <v>0</v>
      </c>
      <c r="AB67" s="837">
        <v>0</v>
      </c>
      <c r="AC67" s="837">
        <v>1.8677089842127299</v>
      </c>
      <c r="AD67" s="837">
        <v>0.12035944746134912</v>
      </c>
      <c r="AE67" s="837">
        <v>0</v>
      </c>
      <c r="AF67" s="837">
        <v>0.13027660137434344</v>
      </c>
      <c r="AG67" s="1767">
        <v>0.13025832162300424</v>
      </c>
      <c r="AH67" s="311"/>
      <c r="AI67" s="311"/>
      <c r="AJ67" s="311"/>
      <c r="AK67" s="311"/>
      <c r="AL67" s="311"/>
      <c r="AM67" s="311"/>
      <c r="AN67" s="311"/>
      <c r="AO67" s="311"/>
      <c r="AP67" s="311"/>
      <c r="AQ67" s="311"/>
      <c r="AR67" s="311"/>
      <c r="AS67" s="311"/>
      <c r="AT67" s="311"/>
      <c r="AU67" s="311"/>
      <c r="AV67" s="311"/>
      <c r="AW67" s="311"/>
      <c r="AX67" s="311"/>
      <c r="AY67" s="311"/>
      <c r="AZ67" s="622"/>
      <c r="BA67" s="237"/>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303"/>
      <c r="CB67" s="303"/>
      <c r="CC67" s="303"/>
      <c r="CD67" s="303"/>
      <c r="CE67" s="303"/>
      <c r="CF67" s="303"/>
      <c r="CG67" s="303"/>
      <c r="CH67" s="1800"/>
      <c r="CI67" s="1800"/>
      <c r="CJ67" s="1800"/>
      <c r="CK67" s="1800"/>
      <c r="CL67" s="1800"/>
      <c r="CM67" s="1800"/>
      <c r="CN67" s="1800"/>
      <c r="CO67" s="1800"/>
      <c r="CP67" s="1800"/>
      <c r="CQ67" s="1800"/>
      <c r="CR67" s="1800"/>
      <c r="CS67" s="1800"/>
      <c r="CT67" s="1800"/>
      <c r="CU67" s="1800"/>
      <c r="CV67" s="1800"/>
      <c r="CW67" s="1800"/>
      <c r="CX67" s="1800"/>
      <c r="CY67" s="1800"/>
      <c r="CZ67" s="1800"/>
    </row>
    <row r="68" s="135" customFormat="true" ht="15" customHeight="true" x14ac:dyDescent="0.2">
      <c r="A68" s="2085"/>
      <c r="B68" s="976" t="s">
        <v>17</v>
      </c>
      <c r="C68" s="836">
        <v>4.3271495908007696</v>
      </c>
      <c r="D68" s="837">
        <v>2.3843656684788321</v>
      </c>
      <c r="E68" s="837">
        <v>0.87953576812121426</v>
      </c>
      <c r="F68" s="837">
        <v>0.34846973033811784</v>
      </c>
      <c r="G68" s="838">
        <v>0</v>
      </c>
      <c r="H68" s="839">
        <v>0.6899579353999189</v>
      </c>
      <c r="I68" s="837">
        <v>0.42755694731553767</v>
      </c>
      <c r="J68" s="837">
        <v>0.11501883597670401</v>
      </c>
      <c r="K68" s="837">
        <v>1.7669687581917403E-2</v>
      </c>
      <c r="L68" s="840">
        <v>0</v>
      </c>
      <c r="M68" s="841">
        <v>5.9240221757566021</v>
      </c>
      <c r="N68" s="837">
        <v>3.9025162964011346</v>
      </c>
      <c r="O68" s="837">
        <v>3.152448881979609</v>
      </c>
      <c r="P68" s="837">
        <v>2.7957774491712297</v>
      </c>
      <c r="Q68" s="838">
        <v>0.99914157294409345</v>
      </c>
      <c r="R68" s="839">
        <v>0</v>
      </c>
      <c r="S68" s="837">
        <v>0</v>
      </c>
      <c r="T68" s="837">
        <v>0</v>
      </c>
      <c r="U68" s="837">
        <v>0.49256239955428344</v>
      </c>
      <c r="V68" s="837">
        <v>0</v>
      </c>
      <c r="W68" s="837">
        <v>8.0976562428050869</v>
      </c>
      <c r="X68" s="837">
        <v>0.19324302189284742</v>
      </c>
      <c r="Y68" s="837">
        <v>4.3613091544250346E-2</v>
      </c>
      <c r="Z68" s="837">
        <v>2.0613506146704612</v>
      </c>
      <c r="AA68" s="837">
        <v>0</v>
      </c>
      <c r="AB68" s="837">
        <v>0</v>
      </c>
      <c r="AC68" s="837">
        <v>6.7564596343961174</v>
      </c>
      <c r="AD68" s="837">
        <v>0.27080875678803551</v>
      </c>
      <c r="AE68" s="837">
        <v>1.6827667557938755</v>
      </c>
      <c r="AF68" s="837">
        <v>1.0096436606511616</v>
      </c>
      <c r="AG68" s="1767">
        <v>0.21709720270500707</v>
      </c>
      <c r="AH68" s="311"/>
      <c r="AI68" s="311"/>
      <c r="AJ68" s="311"/>
      <c r="AK68" s="311"/>
      <c r="AL68" s="311"/>
      <c r="AM68" s="311"/>
      <c r="AN68" s="311"/>
      <c r="AO68" s="311"/>
      <c r="AP68" s="311"/>
      <c r="AQ68" s="311"/>
      <c r="AR68" s="311"/>
      <c r="AS68" s="311"/>
      <c r="AT68" s="311"/>
      <c r="AU68" s="311"/>
      <c r="AV68" s="311"/>
      <c r="AW68" s="311"/>
      <c r="AX68" s="311"/>
      <c r="AY68" s="311"/>
      <c r="AZ68" s="622"/>
      <c r="BA68" s="237"/>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303"/>
      <c r="CB68" s="303"/>
      <c r="CC68" s="303"/>
      <c r="CD68" s="303"/>
      <c r="CE68" s="303"/>
      <c r="CF68" s="303"/>
      <c r="CG68" s="303"/>
      <c r="CH68" s="1800"/>
      <c r="CI68" s="1800"/>
      <c r="CJ68" s="1800"/>
      <c r="CK68" s="1800"/>
      <c r="CL68" s="1800"/>
      <c r="CM68" s="1800"/>
      <c r="CN68" s="1800"/>
      <c r="CO68" s="1800"/>
      <c r="CP68" s="1800"/>
      <c r="CQ68" s="1800"/>
      <c r="CR68" s="1800"/>
      <c r="CS68" s="1800"/>
      <c r="CT68" s="1800"/>
      <c r="CU68" s="1800"/>
      <c r="CV68" s="1800"/>
      <c r="CW68" s="1800"/>
      <c r="CX68" s="1800"/>
      <c r="CY68" s="1800"/>
      <c r="CZ68" s="1800"/>
    </row>
    <row r="69" s="135" customFormat="true" ht="15" customHeight="true" x14ac:dyDescent="0.2">
      <c r="A69" s="2085"/>
      <c r="B69" s="976" t="s">
        <v>175</v>
      </c>
      <c r="C69" s="836">
        <v>4.6725501763226637E-2</v>
      </c>
      <c r="D69" s="837">
        <v>9.5549276621204549E-2</v>
      </c>
      <c r="E69" s="837">
        <v>2.8603887983682214E-2</v>
      </c>
      <c r="F69" s="837">
        <v>0.17666314291080448</v>
      </c>
      <c r="G69" s="838">
        <v>0.50852088922769767</v>
      </c>
      <c r="H69" s="839">
        <v>0.12038448191726042</v>
      </c>
      <c r="I69" s="837">
        <v>5.0219690848712896E-2</v>
      </c>
      <c r="J69" s="837">
        <v>0.17580100819831515</v>
      </c>
      <c r="K69" s="837">
        <v>0.13729241864385608</v>
      </c>
      <c r="L69" s="840">
        <v>0.81366448952669124</v>
      </c>
      <c r="M69" s="841">
        <v>0</v>
      </c>
      <c r="N69" s="837">
        <v>0</v>
      </c>
      <c r="O69" s="837">
        <v>9.805118135100678E-2</v>
      </c>
      <c r="P69" s="837">
        <v>7.3345613911638671E-2</v>
      </c>
      <c r="Q69" s="838">
        <v>0.10215204398382653</v>
      </c>
      <c r="R69" s="839">
        <v>0.22931845092272657</v>
      </c>
      <c r="S69" s="837">
        <v>1.3015695131576464</v>
      </c>
      <c r="T69" s="837">
        <v>0</v>
      </c>
      <c r="U69" s="837">
        <v>0</v>
      </c>
      <c r="V69" s="837">
        <v>0</v>
      </c>
      <c r="W69" s="837">
        <v>0</v>
      </c>
      <c r="X69" s="837">
        <v>0.62269740288502873</v>
      </c>
      <c r="Y69" s="837">
        <v>0.1526458204048762</v>
      </c>
      <c r="Z69" s="837">
        <v>0.17904513811576131</v>
      </c>
      <c r="AA69" s="837">
        <v>0</v>
      </c>
      <c r="AB69" s="837">
        <v>0</v>
      </c>
      <c r="AC69" s="837">
        <v>7.0521670603120021E-2</v>
      </c>
      <c r="AD69" s="837">
        <v>0</v>
      </c>
      <c r="AE69" s="837">
        <v>3.5590022274826355E-2</v>
      </c>
      <c r="AF69" s="837">
        <v>0.67547370984393096</v>
      </c>
      <c r="AG69" s="1767">
        <v>0</v>
      </c>
      <c r="AH69" s="311"/>
      <c r="AI69" s="311"/>
      <c r="AJ69" s="311"/>
      <c r="AK69" s="311"/>
      <c r="AL69" s="311"/>
      <c r="AM69" s="311"/>
      <c r="AN69" s="311"/>
      <c r="AO69" s="311"/>
      <c r="AP69" s="311"/>
      <c r="AQ69" s="311"/>
      <c r="AR69" s="311"/>
      <c r="AS69" s="311"/>
      <c r="AT69" s="311"/>
      <c r="AU69" s="311"/>
      <c r="AV69" s="311"/>
      <c r="AW69" s="311"/>
      <c r="AX69" s="311"/>
      <c r="AY69" s="311"/>
      <c r="AZ69" s="622"/>
      <c r="BA69" s="237"/>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303"/>
      <c r="CB69" s="303"/>
      <c r="CC69" s="303"/>
      <c r="CD69" s="303"/>
      <c r="CE69" s="303"/>
      <c r="CF69" s="303"/>
      <c r="CG69" s="303"/>
      <c r="CH69" s="1800"/>
      <c r="CI69" s="1800"/>
      <c r="CJ69" s="1800"/>
      <c r="CK69" s="1800"/>
      <c r="CL69" s="1800"/>
      <c r="CM69" s="1800"/>
      <c r="CN69" s="1800"/>
      <c r="CO69" s="1800"/>
      <c r="CP69" s="1800"/>
      <c r="CQ69" s="1800"/>
      <c r="CR69" s="1800"/>
      <c r="CS69" s="1800"/>
      <c r="CT69" s="1800"/>
      <c r="CU69" s="1800"/>
      <c r="CV69" s="1800"/>
      <c r="CW69" s="1800"/>
      <c r="CX69" s="1800"/>
      <c r="CY69" s="1800"/>
      <c r="CZ69" s="1800"/>
    </row>
    <row r="70" s="135" customFormat="true" ht="15" customHeight="true" x14ac:dyDescent="0.2">
      <c r="A70" s="2085"/>
      <c r="B70" s="976" t="s">
        <v>47</v>
      </c>
      <c r="C70" s="836">
        <v>1.4538820514040314</v>
      </c>
      <c r="D70" s="837">
        <v>2.6199391630097386</v>
      </c>
      <c r="E70" s="837">
        <v>2.8094219402267138</v>
      </c>
      <c r="F70" s="837">
        <v>0.93372236182515878</v>
      </c>
      <c r="G70" s="838">
        <v>4.3613725444661723E-2</v>
      </c>
      <c r="H70" s="839">
        <v>0.59273345260987076</v>
      </c>
      <c r="I70" s="837">
        <v>0.39550962281233032</v>
      </c>
      <c r="J70" s="837">
        <v>7.9628424906948922E-2</v>
      </c>
      <c r="K70" s="837">
        <v>7.6577325635729887E-2</v>
      </c>
      <c r="L70" s="840">
        <v>0</v>
      </c>
      <c r="M70" s="841">
        <v>1.2995626590338614</v>
      </c>
      <c r="N70" s="837">
        <v>2.2323522160190108</v>
      </c>
      <c r="O70" s="837">
        <v>3.9829122853136694</v>
      </c>
      <c r="P70" s="837">
        <v>3.4547750614389914</v>
      </c>
      <c r="Q70" s="838">
        <v>5.7635667200104175</v>
      </c>
      <c r="R70" s="839">
        <v>0.64961088608002771</v>
      </c>
      <c r="S70" s="837">
        <v>2.0262497206665389</v>
      </c>
      <c r="T70" s="837">
        <v>0</v>
      </c>
      <c r="U70" s="837">
        <v>0.38781563686088832</v>
      </c>
      <c r="V70" s="837">
        <v>0</v>
      </c>
      <c r="W70" s="837">
        <v>1.8138394802241626</v>
      </c>
      <c r="X70" s="837">
        <v>0</v>
      </c>
      <c r="Y70" s="837">
        <v>0.1526458204048762</v>
      </c>
      <c r="Z70" s="837">
        <v>7.9579976271609416</v>
      </c>
      <c r="AA70" s="837">
        <v>0</v>
      </c>
      <c r="AB70" s="837">
        <v>0</v>
      </c>
      <c r="AC70" s="837">
        <v>0</v>
      </c>
      <c r="AD70" s="837">
        <v>3.2299029058213713</v>
      </c>
      <c r="AE70" s="837">
        <v>1.4869582185725314</v>
      </c>
      <c r="AF70" s="837">
        <v>9.5017134529557019</v>
      </c>
      <c r="AG70" s="1767">
        <v>0</v>
      </c>
      <c r="AH70" s="311"/>
      <c r="AI70" s="311"/>
      <c r="AJ70" s="311"/>
      <c r="AK70" s="311"/>
      <c r="AL70" s="311"/>
      <c r="AM70" s="311"/>
      <c r="AN70" s="311"/>
      <c r="AO70" s="311"/>
      <c r="AP70" s="311"/>
      <c r="AQ70" s="311"/>
      <c r="AR70" s="311"/>
      <c r="AS70" s="311"/>
      <c r="AT70" s="311"/>
      <c r="AU70" s="311"/>
      <c r="AV70" s="311"/>
      <c r="AW70" s="311"/>
      <c r="AX70" s="311"/>
      <c r="AY70" s="311"/>
      <c r="AZ70" s="622"/>
      <c r="BA70" s="237"/>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303"/>
      <c r="CB70" s="303"/>
      <c r="CC70" s="303"/>
      <c r="CD70" s="303"/>
      <c r="CE70" s="303"/>
      <c r="CF70" s="303"/>
      <c r="CG70" s="303"/>
      <c r="CH70" s="1800"/>
      <c r="CI70" s="1800"/>
      <c r="CJ70" s="1800"/>
      <c r="CK70" s="1800"/>
      <c r="CL70" s="1800"/>
      <c r="CM70" s="1800"/>
      <c r="CN70" s="1800"/>
      <c r="CO70" s="1800"/>
      <c r="CP70" s="1800"/>
      <c r="CQ70" s="1800"/>
      <c r="CR70" s="1800"/>
      <c r="CS70" s="1800"/>
      <c r="CT70" s="1800"/>
      <c r="CU70" s="1800"/>
      <c r="CV70" s="1800"/>
      <c r="CW70" s="1800"/>
      <c r="CX70" s="1800"/>
      <c r="CY70" s="1800"/>
      <c r="CZ70" s="1800"/>
    </row>
    <row r="71" s="135" customFormat="true" ht="15" customHeight="true" x14ac:dyDescent="0.2">
      <c r="A71" s="760"/>
      <c r="B71" s="977"/>
      <c r="C71" s="836"/>
      <c r="D71" s="837"/>
      <c r="E71" s="837"/>
      <c r="F71" s="837"/>
      <c r="G71" s="838"/>
      <c r="H71" s="839"/>
      <c r="I71" s="837"/>
      <c r="J71" s="837"/>
      <c r="K71" s="837"/>
      <c r="L71" s="840"/>
      <c r="M71" s="841"/>
      <c r="N71" s="837"/>
      <c r="O71" s="837"/>
      <c r="P71" s="837"/>
      <c r="Q71" s="838"/>
      <c r="R71" s="839"/>
      <c r="S71" s="837"/>
      <c r="T71" s="837"/>
      <c r="U71" s="837"/>
      <c r="V71" s="837"/>
      <c r="W71" s="837"/>
      <c r="X71" s="837"/>
      <c r="Y71" s="837"/>
      <c r="Z71" s="837"/>
      <c r="AA71" s="837"/>
      <c r="AB71" s="837"/>
      <c r="AC71" s="837"/>
      <c r="AD71" s="837"/>
      <c r="AE71" s="837"/>
      <c r="AF71" s="837"/>
      <c r="AG71" s="1767"/>
      <c r="AH71" s="311"/>
      <c r="AI71" s="311"/>
      <c r="AJ71" s="311"/>
      <c r="AK71" s="311"/>
      <c r="AL71" s="311"/>
      <c r="AM71" s="311"/>
      <c r="AN71" s="311"/>
      <c r="AO71" s="311"/>
      <c r="AP71" s="311"/>
      <c r="AQ71" s="311"/>
      <c r="AR71" s="311"/>
      <c r="AS71" s="311"/>
      <c r="AT71" s="311"/>
      <c r="AU71" s="311"/>
      <c r="AV71" s="311"/>
      <c r="AW71" s="311"/>
      <c r="AX71" s="311"/>
      <c r="AY71" s="311"/>
      <c r="AZ71" s="622"/>
      <c r="BA71" s="237"/>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303"/>
      <c r="CB71" s="303"/>
      <c r="CC71" s="303"/>
      <c r="CD71" s="303"/>
      <c r="CE71" s="303"/>
      <c r="CF71" s="303"/>
      <c r="CG71" s="303"/>
      <c r="CH71" s="1800"/>
      <c r="CI71" s="1800"/>
      <c r="CJ71" s="1800"/>
      <c r="CK71" s="1800"/>
      <c r="CL71" s="1800"/>
      <c r="CM71" s="1800"/>
      <c r="CN71" s="1800"/>
      <c r="CO71" s="1800"/>
      <c r="CP71" s="1800"/>
      <c r="CQ71" s="1800"/>
      <c r="CR71" s="1800"/>
      <c r="CS71" s="1800"/>
      <c r="CT71" s="1800"/>
      <c r="CU71" s="1800"/>
      <c r="CV71" s="1800"/>
      <c r="CW71" s="1800"/>
      <c r="CX71" s="1800"/>
      <c r="CY71" s="1800"/>
      <c r="CZ71" s="1800"/>
    </row>
    <row r="72" s="135" customFormat="true" ht="15" customHeight="true" x14ac:dyDescent="0.2">
      <c r="A72" s="760"/>
      <c r="B72" s="977"/>
      <c r="C72" s="836"/>
      <c r="D72" s="837"/>
      <c r="E72" s="837"/>
      <c r="F72" s="837"/>
      <c r="G72" s="838"/>
      <c r="H72" s="839"/>
      <c r="I72" s="837"/>
      <c r="J72" s="837"/>
      <c r="K72" s="837"/>
      <c r="L72" s="840"/>
      <c r="M72" s="841"/>
      <c r="N72" s="837"/>
      <c r="O72" s="837"/>
      <c r="P72" s="837"/>
      <c r="Q72" s="838"/>
      <c r="R72" s="839"/>
      <c r="S72" s="837"/>
      <c r="T72" s="837"/>
      <c r="U72" s="837"/>
      <c r="V72" s="837"/>
      <c r="W72" s="837"/>
      <c r="X72" s="837"/>
      <c r="Y72" s="837"/>
      <c r="Z72" s="837"/>
      <c r="AA72" s="837"/>
      <c r="AB72" s="837"/>
      <c r="AC72" s="837"/>
      <c r="AD72" s="837"/>
      <c r="AE72" s="837"/>
      <c r="AF72" s="837"/>
      <c r="AG72" s="1767"/>
      <c r="AH72" s="311"/>
      <c r="AI72" s="311"/>
      <c r="AJ72" s="311"/>
      <c r="AK72" s="311"/>
      <c r="AL72" s="311"/>
      <c r="AM72" s="311"/>
      <c r="AN72" s="311"/>
      <c r="AO72" s="311"/>
      <c r="AP72" s="311"/>
      <c r="AQ72" s="311"/>
      <c r="AR72" s="311"/>
      <c r="AS72" s="311"/>
      <c r="AT72" s="311"/>
      <c r="AU72" s="311"/>
      <c r="AV72" s="311"/>
      <c r="AW72" s="311"/>
      <c r="AX72" s="311"/>
      <c r="AY72" s="311"/>
      <c r="AZ72" s="622"/>
      <c r="BA72" s="237"/>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303"/>
      <c r="CB72" s="303"/>
      <c r="CC72" s="303"/>
      <c r="CD72" s="303"/>
      <c r="CE72" s="303"/>
      <c r="CF72" s="303"/>
      <c r="CG72" s="303"/>
      <c r="CH72" s="1800"/>
      <c r="CI72" s="1800"/>
      <c r="CJ72" s="1800"/>
      <c r="CK72" s="1800"/>
      <c r="CL72" s="1800"/>
      <c r="CM72" s="1800"/>
      <c r="CN72" s="1800"/>
      <c r="CO72" s="1800"/>
      <c r="CP72" s="1800"/>
      <c r="CQ72" s="1800"/>
      <c r="CR72" s="1800"/>
      <c r="CS72" s="1800"/>
      <c r="CT72" s="1800"/>
      <c r="CU72" s="1800"/>
      <c r="CV72" s="1800"/>
      <c r="CW72" s="1800"/>
      <c r="CX72" s="1800"/>
      <c r="CY72" s="1800"/>
      <c r="CZ72" s="1800"/>
    </row>
    <row r="73" s="135" customFormat="true" ht="15" customHeight="true" x14ac:dyDescent="0.2">
      <c r="A73" s="760"/>
      <c r="B73" s="977"/>
      <c r="C73" s="836"/>
      <c r="D73" s="837"/>
      <c r="E73" s="837"/>
      <c r="F73" s="837"/>
      <c r="G73" s="838"/>
      <c r="H73" s="839"/>
      <c r="I73" s="837"/>
      <c r="J73" s="837"/>
      <c r="K73" s="837"/>
      <c r="L73" s="840"/>
      <c r="M73" s="841"/>
      <c r="N73" s="837"/>
      <c r="O73" s="837"/>
      <c r="P73" s="837"/>
      <c r="Q73" s="838"/>
      <c r="R73" s="839"/>
      <c r="S73" s="837"/>
      <c r="T73" s="837"/>
      <c r="U73" s="837"/>
      <c r="V73" s="837"/>
      <c r="W73" s="837"/>
      <c r="X73" s="837"/>
      <c r="Y73" s="837"/>
      <c r="Z73" s="837"/>
      <c r="AA73" s="837"/>
      <c r="AB73" s="837"/>
      <c r="AC73" s="837"/>
      <c r="AD73" s="837"/>
      <c r="AE73" s="837"/>
      <c r="AF73" s="837"/>
      <c r="AG73" s="1767"/>
      <c r="AH73" s="311"/>
      <c r="AI73" s="311"/>
      <c r="AJ73" s="311"/>
      <c r="AK73" s="311"/>
      <c r="AL73" s="311"/>
      <c r="AM73" s="311"/>
      <c r="AN73" s="311"/>
      <c r="AO73" s="311"/>
      <c r="AP73" s="311"/>
      <c r="AQ73" s="311"/>
      <c r="AR73" s="311"/>
      <c r="AS73" s="311"/>
      <c r="AT73" s="311"/>
      <c r="AU73" s="311"/>
      <c r="AV73" s="311"/>
      <c r="AW73" s="311"/>
      <c r="AX73" s="311"/>
      <c r="AY73" s="311"/>
      <c r="AZ73" s="622"/>
      <c r="BA73" s="237"/>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303"/>
      <c r="CB73" s="303"/>
      <c r="CC73" s="303"/>
      <c r="CD73" s="303"/>
      <c r="CE73" s="303"/>
      <c r="CF73" s="303"/>
      <c r="CG73" s="303"/>
      <c r="CH73" s="1800"/>
      <c r="CI73" s="1800"/>
      <c r="CJ73" s="1800"/>
      <c r="CK73" s="1800"/>
      <c r="CL73" s="1800"/>
      <c r="CM73" s="1800"/>
      <c r="CN73" s="1800"/>
      <c r="CO73" s="1800"/>
      <c r="CP73" s="1800"/>
      <c r="CQ73" s="1800"/>
      <c r="CR73" s="1800"/>
      <c r="CS73" s="1800"/>
      <c r="CT73" s="1800"/>
      <c r="CU73" s="1800"/>
      <c r="CV73" s="1800"/>
      <c r="CW73" s="1800"/>
      <c r="CX73" s="1800"/>
      <c r="CY73" s="1800"/>
      <c r="CZ73" s="1800"/>
    </row>
    <row r="74" s="135" customFormat="true" ht="15" customHeight="true" x14ac:dyDescent="0.2">
      <c r="A74" s="760"/>
      <c r="B74" s="977"/>
      <c r="C74" s="836"/>
      <c r="D74" s="837"/>
      <c r="E74" s="837"/>
      <c r="F74" s="837"/>
      <c r="G74" s="838"/>
      <c r="H74" s="839"/>
      <c r="I74" s="837"/>
      <c r="J74" s="837"/>
      <c r="K74" s="837"/>
      <c r="L74" s="840"/>
      <c r="M74" s="841"/>
      <c r="N74" s="837"/>
      <c r="O74" s="837"/>
      <c r="P74" s="837"/>
      <c r="Q74" s="838"/>
      <c r="R74" s="839"/>
      <c r="S74" s="837"/>
      <c r="T74" s="837"/>
      <c r="U74" s="837"/>
      <c r="V74" s="837"/>
      <c r="W74" s="837"/>
      <c r="X74" s="837"/>
      <c r="Y74" s="837"/>
      <c r="Z74" s="837"/>
      <c r="AA74" s="837"/>
      <c r="AB74" s="837"/>
      <c r="AC74" s="837"/>
      <c r="AD74" s="837"/>
      <c r="AE74" s="837"/>
      <c r="AF74" s="837"/>
      <c r="AG74" s="1767"/>
      <c r="AH74" s="311"/>
      <c r="AI74" s="311"/>
      <c r="AJ74" s="311"/>
      <c r="AK74" s="311"/>
      <c r="AL74" s="311"/>
      <c r="AM74" s="311"/>
      <c r="AN74" s="311"/>
      <c r="AO74" s="311"/>
      <c r="AP74" s="311"/>
      <c r="AQ74" s="311"/>
      <c r="AR74" s="311"/>
      <c r="AS74" s="311"/>
      <c r="AT74" s="311"/>
      <c r="AU74" s="311"/>
      <c r="AV74" s="311"/>
      <c r="AW74" s="311"/>
      <c r="AX74" s="311"/>
      <c r="AY74" s="311"/>
      <c r="AZ74" s="622"/>
      <c r="BA74" s="237"/>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303"/>
      <c r="CB74" s="303"/>
      <c r="CC74" s="303"/>
      <c r="CD74" s="303"/>
      <c r="CE74" s="303"/>
      <c r="CF74" s="303"/>
      <c r="CG74" s="303"/>
      <c r="CH74" s="1800"/>
      <c r="CI74" s="1800"/>
      <c r="CJ74" s="1800"/>
      <c r="CK74" s="1800"/>
      <c r="CL74" s="1800"/>
      <c r="CM74" s="1800"/>
      <c r="CN74" s="1800"/>
      <c r="CO74" s="1800"/>
      <c r="CP74" s="1800"/>
      <c r="CQ74" s="1800"/>
      <c r="CR74" s="1800"/>
      <c r="CS74" s="1800"/>
      <c r="CT74" s="1800"/>
      <c r="CU74" s="1800"/>
      <c r="CV74" s="1800"/>
      <c r="CW74" s="1800"/>
      <c r="CX74" s="1800"/>
      <c r="CY74" s="1800"/>
      <c r="CZ74" s="1800"/>
    </row>
    <row r="75" s="135" customFormat="true" ht="15" customHeight="true" x14ac:dyDescent="0.2">
      <c r="A75" s="760"/>
      <c r="B75" s="977"/>
      <c r="C75" s="836"/>
      <c r="D75" s="837"/>
      <c r="E75" s="837"/>
      <c r="F75" s="837"/>
      <c r="G75" s="838"/>
      <c r="H75" s="839"/>
      <c r="I75" s="837"/>
      <c r="J75" s="837"/>
      <c r="K75" s="837"/>
      <c r="L75" s="840"/>
      <c r="M75" s="841"/>
      <c r="N75" s="837"/>
      <c r="O75" s="837"/>
      <c r="P75" s="837"/>
      <c r="Q75" s="838"/>
      <c r="R75" s="839"/>
      <c r="S75" s="837"/>
      <c r="T75" s="837"/>
      <c r="U75" s="837"/>
      <c r="V75" s="837"/>
      <c r="W75" s="837"/>
      <c r="X75" s="837"/>
      <c r="Y75" s="837"/>
      <c r="Z75" s="837"/>
      <c r="AA75" s="837"/>
      <c r="AB75" s="837"/>
      <c r="AC75" s="837"/>
      <c r="AD75" s="837"/>
      <c r="AE75" s="837"/>
      <c r="AF75" s="837"/>
      <c r="AG75" s="1767"/>
      <c r="AH75" s="311"/>
      <c r="AI75" s="311"/>
      <c r="AJ75" s="311"/>
      <c r="AK75" s="311"/>
      <c r="AL75" s="311"/>
      <c r="AM75" s="311"/>
      <c r="AN75" s="311"/>
      <c r="AO75" s="311"/>
      <c r="AP75" s="311"/>
      <c r="AQ75" s="311"/>
      <c r="AR75" s="311"/>
      <c r="AS75" s="311"/>
      <c r="AT75" s="311"/>
      <c r="AU75" s="311"/>
      <c r="AV75" s="311"/>
      <c r="AW75" s="311"/>
      <c r="AX75" s="311"/>
      <c r="AY75" s="311"/>
      <c r="AZ75" s="622"/>
      <c r="BA75" s="237"/>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303"/>
      <c r="CB75" s="303"/>
      <c r="CC75" s="303"/>
      <c r="CD75" s="303"/>
      <c r="CE75" s="303"/>
      <c r="CF75" s="303"/>
      <c r="CG75" s="303"/>
      <c r="CH75" s="1800"/>
      <c r="CI75" s="1800"/>
      <c r="CJ75" s="1800"/>
      <c r="CK75" s="1800"/>
      <c r="CL75" s="1800"/>
      <c r="CM75" s="1800"/>
      <c r="CN75" s="1800"/>
      <c r="CO75" s="1800"/>
      <c r="CP75" s="1800"/>
      <c r="CQ75" s="1800"/>
      <c r="CR75" s="1800"/>
      <c r="CS75" s="1800"/>
      <c r="CT75" s="1800"/>
      <c r="CU75" s="1800"/>
      <c r="CV75" s="1800"/>
      <c r="CW75" s="1800"/>
      <c r="CX75" s="1800"/>
      <c r="CY75" s="1800"/>
      <c r="CZ75" s="1800"/>
    </row>
    <row r="76" s="135" customFormat="true" ht="15" customHeight="true" x14ac:dyDescent="0.2">
      <c r="A76" s="760"/>
      <c r="B76" s="977"/>
      <c r="C76" s="836"/>
      <c r="D76" s="837"/>
      <c r="E76" s="837"/>
      <c r="F76" s="837"/>
      <c r="G76" s="838"/>
      <c r="H76" s="839"/>
      <c r="I76" s="837"/>
      <c r="J76" s="837"/>
      <c r="K76" s="837"/>
      <c r="L76" s="840"/>
      <c r="M76" s="841"/>
      <c r="N76" s="837"/>
      <c r="O76" s="837"/>
      <c r="P76" s="837"/>
      <c r="Q76" s="838"/>
      <c r="R76" s="839"/>
      <c r="S76" s="837"/>
      <c r="T76" s="837"/>
      <c r="U76" s="837"/>
      <c r="V76" s="837"/>
      <c r="W76" s="837"/>
      <c r="X76" s="837"/>
      <c r="Y76" s="837"/>
      <c r="Z76" s="837"/>
      <c r="AA76" s="837"/>
      <c r="AB76" s="837"/>
      <c r="AC76" s="837"/>
      <c r="AD76" s="837"/>
      <c r="AE76" s="837"/>
      <c r="AF76" s="837"/>
      <c r="AG76" s="1767"/>
      <c r="AH76" s="311"/>
      <c r="AI76" s="311"/>
      <c r="AJ76" s="311"/>
      <c r="AK76" s="311"/>
      <c r="AL76" s="311"/>
      <c r="AM76" s="311"/>
      <c r="AN76" s="311"/>
      <c r="AO76" s="311"/>
      <c r="AP76" s="311"/>
      <c r="AQ76" s="311"/>
      <c r="AR76" s="311"/>
      <c r="AS76" s="311"/>
      <c r="AT76" s="311"/>
      <c r="AU76" s="311"/>
      <c r="AV76" s="311"/>
      <c r="AW76" s="311"/>
      <c r="AX76" s="311"/>
      <c r="AY76" s="311"/>
      <c r="AZ76" s="622"/>
      <c r="BA76" s="237"/>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303"/>
      <c r="CB76" s="303"/>
      <c r="CC76" s="303"/>
      <c r="CD76" s="303"/>
      <c r="CE76" s="303"/>
      <c r="CF76" s="303"/>
      <c r="CG76" s="303"/>
      <c r="CH76" s="1800"/>
      <c r="CI76" s="1800"/>
      <c r="CJ76" s="1800"/>
      <c r="CK76" s="1800"/>
      <c r="CL76" s="1800"/>
      <c r="CM76" s="1800"/>
      <c r="CN76" s="1800"/>
      <c r="CO76" s="1800"/>
      <c r="CP76" s="1800"/>
      <c r="CQ76" s="1800"/>
      <c r="CR76" s="1800"/>
      <c r="CS76" s="1800"/>
      <c r="CT76" s="1800"/>
      <c r="CU76" s="1800"/>
      <c r="CV76" s="1800"/>
      <c r="CW76" s="1800"/>
      <c r="CX76" s="1800"/>
      <c r="CY76" s="1800"/>
      <c r="CZ76" s="1800"/>
    </row>
    <row r="77" s="135" customFormat="true" ht="15" customHeight="true" x14ac:dyDescent="0.2">
      <c r="A77" s="760"/>
      <c r="B77" s="977"/>
      <c r="C77" s="836"/>
      <c r="D77" s="837"/>
      <c r="E77" s="837"/>
      <c r="F77" s="837"/>
      <c r="G77" s="838"/>
      <c r="H77" s="839"/>
      <c r="I77" s="837"/>
      <c r="J77" s="837"/>
      <c r="K77" s="837"/>
      <c r="L77" s="840"/>
      <c r="M77" s="841"/>
      <c r="N77" s="837"/>
      <c r="O77" s="837"/>
      <c r="P77" s="837"/>
      <c r="Q77" s="838"/>
      <c r="R77" s="839"/>
      <c r="S77" s="837"/>
      <c r="T77" s="837"/>
      <c r="U77" s="837"/>
      <c r="V77" s="837"/>
      <c r="W77" s="837"/>
      <c r="X77" s="837"/>
      <c r="Y77" s="837"/>
      <c r="Z77" s="837"/>
      <c r="AA77" s="837"/>
      <c r="AB77" s="837"/>
      <c r="AC77" s="837"/>
      <c r="AD77" s="837"/>
      <c r="AE77" s="837"/>
      <c r="AF77" s="837"/>
      <c r="AG77" s="1767"/>
      <c r="AH77" s="311"/>
      <c r="AI77" s="311"/>
      <c r="AJ77" s="311"/>
      <c r="AK77" s="311"/>
      <c r="AL77" s="311"/>
      <c r="AM77" s="311"/>
      <c r="AN77" s="311"/>
      <c r="AO77" s="311"/>
      <c r="AP77" s="311"/>
      <c r="AQ77" s="311"/>
      <c r="AR77" s="311"/>
      <c r="AS77" s="311"/>
      <c r="AT77" s="311"/>
      <c r="AU77" s="311"/>
      <c r="AV77" s="311"/>
      <c r="AW77" s="311"/>
      <c r="AX77" s="311"/>
      <c r="AY77" s="311"/>
      <c r="AZ77" s="622"/>
      <c r="BA77" s="237"/>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303"/>
      <c r="CB77" s="303"/>
      <c r="CC77" s="303"/>
      <c r="CD77" s="303"/>
      <c r="CE77" s="303"/>
      <c r="CF77" s="303"/>
      <c r="CG77" s="303"/>
      <c r="CH77" s="1800"/>
      <c r="CI77" s="1800"/>
      <c r="CJ77" s="1800"/>
      <c r="CK77" s="1800"/>
      <c r="CL77" s="1800"/>
      <c r="CM77" s="1800"/>
      <c r="CN77" s="1800"/>
      <c r="CO77" s="1800"/>
      <c r="CP77" s="1800"/>
      <c r="CQ77" s="1800"/>
      <c r="CR77" s="1800"/>
      <c r="CS77" s="1800"/>
      <c r="CT77" s="1800"/>
      <c r="CU77" s="1800"/>
      <c r="CV77" s="1800"/>
      <c r="CW77" s="1800"/>
      <c r="CX77" s="1800"/>
      <c r="CY77" s="1800"/>
      <c r="CZ77" s="1800"/>
    </row>
    <row r="78" s="135" customFormat="true" ht="15" customHeight="true" x14ac:dyDescent="0.2">
      <c r="A78" s="760"/>
      <c r="B78" s="977"/>
      <c r="C78" s="836"/>
      <c r="D78" s="837"/>
      <c r="E78" s="837"/>
      <c r="F78" s="837"/>
      <c r="G78" s="838"/>
      <c r="H78" s="839"/>
      <c r="I78" s="837"/>
      <c r="J78" s="837"/>
      <c r="K78" s="837"/>
      <c r="L78" s="840"/>
      <c r="M78" s="841"/>
      <c r="N78" s="837"/>
      <c r="O78" s="837"/>
      <c r="P78" s="837"/>
      <c r="Q78" s="838"/>
      <c r="R78" s="839"/>
      <c r="S78" s="837"/>
      <c r="T78" s="837"/>
      <c r="U78" s="837"/>
      <c r="V78" s="837"/>
      <c r="W78" s="837"/>
      <c r="X78" s="837"/>
      <c r="Y78" s="837"/>
      <c r="Z78" s="837"/>
      <c r="AA78" s="837"/>
      <c r="AB78" s="837"/>
      <c r="AC78" s="837"/>
      <c r="AD78" s="837"/>
      <c r="AE78" s="837"/>
      <c r="AF78" s="837"/>
      <c r="AG78" s="1767"/>
      <c r="AH78" s="311"/>
      <c r="AI78" s="311"/>
      <c r="AJ78" s="311"/>
      <c r="AK78" s="311"/>
      <c r="AL78" s="311"/>
      <c r="AM78" s="311"/>
      <c r="AN78" s="311"/>
      <c r="AO78" s="311"/>
      <c r="AP78" s="311"/>
      <c r="AQ78" s="311"/>
      <c r="AR78" s="311"/>
      <c r="AS78" s="311"/>
      <c r="AT78" s="311"/>
      <c r="AU78" s="311"/>
      <c r="AV78" s="311"/>
      <c r="AW78" s="311"/>
      <c r="AX78" s="311"/>
      <c r="AY78" s="311"/>
      <c r="AZ78" s="622"/>
      <c r="BA78" s="237"/>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303"/>
      <c r="CB78" s="303"/>
      <c r="CC78" s="303"/>
      <c r="CD78" s="303"/>
      <c r="CE78" s="303"/>
      <c r="CF78" s="303"/>
      <c r="CG78" s="303"/>
      <c r="CH78" s="1800"/>
      <c r="CI78" s="1800"/>
      <c r="CJ78" s="1800"/>
      <c r="CK78" s="1800"/>
      <c r="CL78" s="1800"/>
      <c r="CM78" s="1800"/>
      <c r="CN78" s="1800"/>
      <c r="CO78" s="1800"/>
      <c r="CP78" s="1800"/>
      <c r="CQ78" s="1800"/>
      <c r="CR78" s="1800"/>
      <c r="CS78" s="1800"/>
      <c r="CT78" s="1800"/>
      <c r="CU78" s="1800"/>
      <c r="CV78" s="1800"/>
      <c r="CW78" s="1800"/>
      <c r="CX78" s="1800"/>
      <c r="CY78" s="1800"/>
      <c r="CZ78" s="1800"/>
    </row>
    <row r="79" s="135" customFormat="true" ht="15" customHeight="true" x14ac:dyDescent="0.2">
      <c r="A79" s="760"/>
      <c r="B79" s="977"/>
      <c r="C79" s="836"/>
      <c r="D79" s="837"/>
      <c r="E79" s="837"/>
      <c r="F79" s="837"/>
      <c r="G79" s="838"/>
      <c r="H79" s="839"/>
      <c r="I79" s="837"/>
      <c r="J79" s="837"/>
      <c r="K79" s="837"/>
      <c r="L79" s="840"/>
      <c r="M79" s="841"/>
      <c r="N79" s="837"/>
      <c r="O79" s="837"/>
      <c r="P79" s="837"/>
      <c r="Q79" s="838"/>
      <c r="R79" s="839"/>
      <c r="S79" s="837"/>
      <c r="T79" s="837"/>
      <c r="U79" s="837"/>
      <c r="V79" s="837"/>
      <c r="W79" s="837"/>
      <c r="X79" s="837"/>
      <c r="Y79" s="837"/>
      <c r="Z79" s="837"/>
      <c r="AA79" s="837"/>
      <c r="AB79" s="837"/>
      <c r="AC79" s="837"/>
      <c r="AD79" s="837"/>
      <c r="AE79" s="837"/>
      <c r="AF79" s="837"/>
      <c r="AG79" s="1767"/>
      <c r="AH79" s="311"/>
      <c r="AI79" s="311"/>
      <c r="AJ79" s="311"/>
      <c r="AK79" s="311"/>
      <c r="AL79" s="311"/>
      <c r="AM79" s="311"/>
      <c r="AN79" s="311"/>
      <c r="AO79" s="311"/>
      <c r="AP79" s="311"/>
      <c r="AQ79" s="311"/>
      <c r="AR79" s="311"/>
      <c r="AS79" s="311"/>
      <c r="AT79" s="311"/>
      <c r="AU79" s="311"/>
      <c r="AV79" s="311"/>
      <c r="AW79" s="311"/>
      <c r="AX79" s="311"/>
      <c r="AY79" s="311"/>
      <c r="AZ79" s="622"/>
      <c r="BA79" s="237"/>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303"/>
      <c r="CB79" s="303"/>
      <c r="CC79" s="303"/>
      <c r="CD79" s="303"/>
      <c r="CE79" s="303"/>
      <c r="CF79" s="303"/>
      <c r="CG79" s="303"/>
      <c r="CH79" s="1800"/>
      <c r="CI79" s="1800"/>
      <c r="CJ79" s="1800"/>
      <c r="CK79" s="1800"/>
      <c r="CL79" s="1800"/>
      <c r="CM79" s="1800"/>
      <c r="CN79" s="1800"/>
      <c r="CO79" s="1800"/>
      <c r="CP79" s="1800"/>
      <c r="CQ79" s="1800"/>
      <c r="CR79" s="1800"/>
      <c r="CS79" s="1800"/>
      <c r="CT79" s="1800"/>
      <c r="CU79" s="1800"/>
      <c r="CV79" s="1800"/>
      <c r="CW79" s="1800"/>
      <c r="CX79" s="1800"/>
      <c r="CY79" s="1800"/>
      <c r="CZ79" s="1800"/>
    </row>
    <row r="80" s="135" customFormat="true" ht="15" customHeight="true" x14ac:dyDescent="0.2">
      <c r="A80" s="760"/>
      <c r="B80" s="977"/>
      <c r="C80" s="836"/>
      <c r="D80" s="837"/>
      <c r="E80" s="837"/>
      <c r="F80" s="837"/>
      <c r="G80" s="838"/>
      <c r="H80" s="839"/>
      <c r="I80" s="837"/>
      <c r="J80" s="837"/>
      <c r="K80" s="837"/>
      <c r="L80" s="840"/>
      <c r="M80" s="841"/>
      <c r="N80" s="837"/>
      <c r="O80" s="837"/>
      <c r="P80" s="837"/>
      <c r="Q80" s="838"/>
      <c r="R80" s="839"/>
      <c r="S80" s="837"/>
      <c r="T80" s="837"/>
      <c r="U80" s="837"/>
      <c r="V80" s="837"/>
      <c r="W80" s="837"/>
      <c r="X80" s="837"/>
      <c r="Y80" s="837"/>
      <c r="Z80" s="837"/>
      <c r="AA80" s="837"/>
      <c r="AB80" s="837"/>
      <c r="AC80" s="837"/>
      <c r="AD80" s="837"/>
      <c r="AE80" s="837"/>
      <c r="AF80" s="837"/>
      <c r="AG80" s="1767"/>
      <c r="AH80" s="311"/>
      <c r="AI80" s="311"/>
      <c r="AJ80" s="311"/>
      <c r="AK80" s="311"/>
      <c r="AL80" s="311"/>
      <c r="AM80" s="311"/>
      <c r="AN80" s="311"/>
      <c r="AO80" s="311"/>
      <c r="AP80" s="311"/>
      <c r="AQ80" s="311"/>
      <c r="AR80" s="311"/>
      <c r="AS80" s="311"/>
      <c r="AT80" s="311"/>
      <c r="AU80" s="311"/>
      <c r="AV80" s="311"/>
      <c r="AW80" s="311"/>
      <c r="AX80" s="311"/>
      <c r="AY80" s="311"/>
      <c r="AZ80" s="622"/>
      <c r="BA80" s="237"/>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303"/>
      <c r="CB80" s="303"/>
      <c r="CC80" s="303"/>
      <c r="CD80" s="303"/>
      <c r="CE80" s="303"/>
      <c r="CF80" s="303"/>
      <c r="CG80" s="303"/>
      <c r="CH80" s="1800"/>
      <c r="CI80" s="1800"/>
      <c r="CJ80" s="1800"/>
      <c r="CK80" s="1800"/>
      <c r="CL80" s="1800"/>
      <c r="CM80" s="1800"/>
      <c r="CN80" s="1800"/>
      <c r="CO80" s="1800"/>
      <c r="CP80" s="1800"/>
      <c r="CQ80" s="1800"/>
      <c r="CR80" s="1800"/>
      <c r="CS80" s="1800"/>
      <c r="CT80" s="1800"/>
      <c r="CU80" s="1800"/>
      <c r="CV80" s="1800"/>
      <c r="CW80" s="1800"/>
      <c r="CX80" s="1800"/>
      <c r="CY80" s="1800"/>
      <c r="CZ80" s="1800"/>
    </row>
    <row r="81" s="135" customFormat="true" ht="15" customHeight="true" x14ac:dyDescent="0.2">
      <c r="A81" s="760"/>
      <c r="B81" s="977"/>
      <c r="C81" s="836"/>
      <c r="D81" s="837"/>
      <c r="E81" s="837"/>
      <c r="F81" s="837"/>
      <c r="G81" s="838"/>
      <c r="H81" s="839"/>
      <c r="I81" s="837"/>
      <c r="J81" s="837"/>
      <c r="K81" s="837"/>
      <c r="L81" s="840"/>
      <c r="M81" s="841"/>
      <c r="N81" s="837"/>
      <c r="O81" s="837"/>
      <c r="P81" s="837"/>
      <c r="Q81" s="838"/>
      <c r="R81" s="839"/>
      <c r="S81" s="837"/>
      <c r="T81" s="837"/>
      <c r="U81" s="837"/>
      <c r="V81" s="837"/>
      <c r="W81" s="837"/>
      <c r="X81" s="837"/>
      <c r="Y81" s="837"/>
      <c r="Z81" s="837"/>
      <c r="AA81" s="837"/>
      <c r="AB81" s="837"/>
      <c r="AC81" s="837"/>
      <c r="AD81" s="837"/>
      <c r="AE81" s="837"/>
      <c r="AF81" s="837"/>
      <c r="AG81" s="1767"/>
      <c r="AH81" s="311"/>
      <c r="AI81" s="311"/>
      <c r="AJ81" s="311"/>
      <c r="AK81" s="311"/>
      <c r="AL81" s="311"/>
      <c r="AM81" s="311"/>
      <c r="AN81" s="311"/>
      <c r="AO81" s="311"/>
      <c r="AP81" s="311"/>
      <c r="AQ81" s="311"/>
      <c r="AR81" s="311"/>
      <c r="AS81" s="311"/>
      <c r="AT81" s="311"/>
      <c r="AU81" s="311"/>
      <c r="AV81" s="311"/>
      <c r="AW81" s="311"/>
      <c r="AX81" s="311"/>
      <c r="AY81" s="311"/>
      <c r="AZ81" s="622"/>
      <c r="BA81" s="237"/>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303"/>
      <c r="CB81" s="303"/>
      <c r="CC81" s="303"/>
      <c r="CD81" s="303"/>
      <c r="CE81" s="303"/>
      <c r="CF81" s="303"/>
      <c r="CG81" s="303"/>
      <c r="CH81" s="1800"/>
      <c r="CI81" s="1800"/>
      <c r="CJ81" s="1800"/>
      <c r="CK81" s="1800"/>
      <c r="CL81" s="1800"/>
      <c r="CM81" s="1800"/>
      <c r="CN81" s="1800"/>
      <c r="CO81" s="1800"/>
      <c r="CP81" s="1800"/>
      <c r="CQ81" s="1800"/>
      <c r="CR81" s="1800"/>
      <c r="CS81" s="1800"/>
      <c r="CT81" s="1800"/>
      <c r="CU81" s="1800"/>
      <c r="CV81" s="1800"/>
      <c r="CW81" s="1800"/>
      <c r="CX81" s="1800"/>
      <c r="CY81" s="1800"/>
      <c r="CZ81" s="1800"/>
    </row>
    <row r="82" s="135" customFormat="true" ht="15" customHeight="true" x14ac:dyDescent="0.2">
      <c r="A82" s="760"/>
      <c r="B82" s="977"/>
      <c r="C82" s="836"/>
      <c r="D82" s="837"/>
      <c r="E82" s="837"/>
      <c r="F82" s="837"/>
      <c r="G82" s="838"/>
      <c r="H82" s="839"/>
      <c r="I82" s="837"/>
      <c r="J82" s="837"/>
      <c r="K82" s="837"/>
      <c r="L82" s="840"/>
      <c r="M82" s="841"/>
      <c r="N82" s="837"/>
      <c r="O82" s="837"/>
      <c r="P82" s="837"/>
      <c r="Q82" s="838"/>
      <c r="R82" s="839"/>
      <c r="S82" s="837"/>
      <c r="T82" s="837"/>
      <c r="U82" s="837"/>
      <c r="V82" s="837"/>
      <c r="W82" s="837"/>
      <c r="X82" s="837"/>
      <c r="Y82" s="837"/>
      <c r="Z82" s="837"/>
      <c r="AA82" s="837"/>
      <c r="AB82" s="837"/>
      <c r="AC82" s="837"/>
      <c r="AD82" s="837"/>
      <c r="AE82" s="837"/>
      <c r="AF82" s="837"/>
      <c r="AG82" s="1767"/>
      <c r="AH82" s="311"/>
      <c r="AI82" s="311"/>
      <c r="AJ82" s="311"/>
      <c r="AK82" s="311"/>
      <c r="AL82" s="311"/>
      <c r="AM82" s="311"/>
      <c r="AN82" s="311"/>
      <c r="AO82" s="311"/>
      <c r="AP82" s="311"/>
      <c r="AQ82" s="311"/>
      <c r="AR82" s="311"/>
      <c r="AS82" s="311"/>
      <c r="AT82" s="311"/>
      <c r="AU82" s="311"/>
      <c r="AV82" s="311"/>
      <c r="AW82" s="311"/>
      <c r="AX82" s="311"/>
      <c r="AY82" s="311"/>
      <c r="AZ82" s="622"/>
      <c r="BA82" s="237"/>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303"/>
      <c r="CB82" s="303"/>
      <c r="CC82" s="303"/>
      <c r="CD82" s="303"/>
      <c r="CE82" s="303"/>
      <c r="CF82" s="303"/>
      <c r="CG82" s="303"/>
      <c r="CH82" s="1800"/>
      <c r="CI82" s="1800"/>
      <c r="CJ82" s="1800"/>
      <c r="CK82" s="1800"/>
      <c r="CL82" s="1800"/>
      <c r="CM82" s="1800"/>
      <c r="CN82" s="1800"/>
      <c r="CO82" s="1800"/>
      <c r="CP82" s="1800"/>
      <c r="CQ82" s="1800"/>
      <c r="CR82" s="1800"/>
      <c r="CS82" s="1800"/>
      <c r="CT82" s="1800"/>
      <c r="CU82" s="1800"/>
      <c r="CV82" s="1800"/>
      <c r="CW82" s="1800"/>
      <c r="CX82" s="1800"/>
      <c r="CY82" s="1800"/>
      <c r="CZ82" s="1800"/>
    </row>
    <row r="83" s="135" customFormat="true" ht="15" customHeight="true" x14ac:dyDescent="0.2">
      <c r="A83" s="760"/>
      <c r="B83" s="977"/>
      <c r="C83" s="836"/>
      <c r="D83" s="837"/>
      <c r="E83" s="837"/>
      <c r="F83" s="837"/>
      <c r="G83" s="838"/>
      <c r="H83" s="839"/>
      <c r="I83" s="837"/>
      <c r="J83" s="837"/>
      <c r="K83" s="837"/>
      <c r="L83" s="840"/>
      <c r="M83" s="841"/>
      <c r="N83" s="837"/>
      <c r="O83" s="837"/>
      <c r="P83" s="837"/>
      <c r="Q83" s="838"/>
      <c r="R83" s="839"/>
      <c r="S83" s="837"/>
      <c r="T83" s="837"/>
      <c r="U83" s="837"/>
      <c r="V83" s="837"/>
      <c r="W83" s="837"/>
      <c r="X83" s="837"/>
      <c r="Y83" s="837"/>
      <c r="Z83" s="837"/>
      <c r="AA83" s="837"/>
      <c r="AB83" s="837"/>
      <c r="AC83" s="837"/>
      <c r="AD83" s="837"/>
      <c r="AE83" s="837"/>
      <c r="AF83" s="837"/>
      <c r="AG83" s="1767"/>
      <c r="AH83" s="311"/>
      <c r="AI83" s="311"/>
      <c r="AJ83" s="311"/>
      <c r="AK83" s="311"/>
      <c r="AL83" s="311"/>
      <c r="AM83" s="311"/>
      <c r="AN83" s="311"/>
      <c r="AO83" s="311"/>
      <c r="AP83" s="311"/>
      <c r="AQ83" s="311"/>
      <c r="AR83" s="311"/>
      <c r="AS83" s="311"/>
      <c r="AT83" s="311"/>
      <c r="AU83" s="311"/>
      <c r="AV83" s="311"/>
      <c r="AW83" s="311"/>
      <c r="AX83" s="311"/>
      <c r="AY83" s="311"/>
      <c r="AZ83" s="622"/>
      <c r="BA83" s="237"/>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303"/>
      <c r="CB83" s="303"/>
      <c r="CC83" s="303"/>
      <c r="CD83" s="303"/>
      <c r="CE83" s="303"/>
      <c r="CF83" s="303"/>
      <c r="CG83" s="303"/>
      <c r="CH83" s="1800"/>
      <c r="CI83" s="1800"/>
      <c r="CJ83" s="1800"/>
      <c r="CK83" s="1800"/>
      <c r="CL83" s="1800"/>
      <c r="CM83" s="1800"/>
      <c r="CN83" s="1800"/>
      <c r="CO83" s="1800"/>
      <c r="CP83" s="1800"/>
      <c r="CQ83" s="1800"/>
      <c r="CR83" s="1800"/>
      <c r="CS83" s="1800"/>
      <c r="CT83" s="1800"/>
      <c r="CU83" s="1800"/>
      <c r="CV83" s="1800"/>
      <c r="CW83" s="1800"/>
      <c r="CX83" s="1800"/>
      <c r="CY83" s="1800"/>
      <c r="CZ83" s="1800"/>
    </row>
    <row r="84" s="135" customFormat="true" ht="15" customHeight="true" x14ac:dyDescent="0.2">
      <c r="A84" s="761"/>
      <c r="B84" s="978"/>
      <c r="C84" s="842"/>
      <c r="D84" s="843"/>
      <c r="E84" s="843"/>
      <c r="F84" s="843"/>
      <c r="G84" s="844"/>
      <c r="H84" s="845"/>
      <c r="I84" s="843"/>
      <c r="J84" s="843"/>
      <c r="K84" s="843"/>
      <c r="L84" s="846"/>
      <c r="M84" s="847"/>
      <c r="N84" s="843"/>
      <c r="O84" s="843"/>
      <c r="P84" s="843"/>
      <c r="Q84" s="844"/>
      <c r="R84" s="845"/>
      <c r="S84" s="843"/>
      <c r="T84" s="843"/>
      <c r="U84" s="843"/>
      <c r="V84" s="843"/>
      <c r="W84" s="843"/>
      <c r="X84" s="843"/>
      <c r="Y84" s="843"/>
      <c r="Z84" s="843"/>
      <c r="AA84" s="843"/>
      <c r="AB84" s="843"/>
      <c r="AC84" s="843"/>
      <c r="AD84" s="843"/>
      <c r="AE84" s="843"/>
      <c r="AF84" s="843"/>
      <c r="AG84" s="1768"/>
      <c r="AH84" s="311"/>
      <c r="AI84" s="311"/>
      <c r="AJ84" s="311"/>
      <c r="AK84" s="311"/>
      <c r="AL84" s="311"/>
      <c r="AM84" s="311"/>
      <c r="AN84" s="311"/>
      <c r="AO84" s="311"/>
      <c r="AP84" s="311"/>
      <c r="AQ84" s="311"/>
      <c r="AR84" s="311"/>
      <c r="AS84" s="311"/>
      <c r="AT84" s="311"/>
      <c r="AU84" s="311"/>
      <c r="AV84" s="311"/>
      <c r="AW84" s="311"/>
      <c r="AX84" s="311"/>
      <c r="AY84" s="311"/>
      <c r="AZ84" s="622"/>
      <c r="BA84" s="237"/>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303"/>
      <c r="CB84" s="303"/>
      <c r="CC84" s="303"/>
      <c r="CD84" s="303"/>
      <c r="CE84" s="303"/>
      <c r="CF84" s="303"/>
      <c r="CG84" s="303"/>
      <c r="CH84" s="1800"/>
      <c r="CI84" s="1800"/>
      <c r="CJ84" s="1800"/>
      <c r="CK84" s="1800"/>
      <c r="CL84" s="1800"/>
      <c r="CM84" s="1800"/>
      <c r="CN84" s="1800"/>
      <c r="CO84" s="1800"/>
      <c r="CP84" s="1800"/>
      <c r="CQ84" s="1800"/>
      <c r="CR84" s="1800"/>
      <c r="CS84" s="1800"/>
      <c r="CT84" s="1800"/>
      <c r="CU84" s="1800"/>
      <c r="CV84" s="1800"/>
      <c r="CW84" s="1800"/>
      <c r="CX84" s="1800"/>
      <c r="CY84" s="1800"/>
      <c r="CZ84" s="1800"/>
    </row>
    <row r="85" s="423" customFormat="true" ht="15" customHeight="true" x14ac:dyDescent="0.2">
      <c r="A85" s="762"/>
      <c r="B85" s="780"/>
      <c r="C85" s="848"/>
      <c r="D85" s="849"/>
      <c r="E85" s="849"/>
      <c r="F85" s="849"/>
      <c r="G85" s="850"/>
      <c r="H85" s="851"/>
      <c r="I85" s="849"/>
      <c r="J85" s="849"/>
      <c r="K85" s="849"/>
      <c r="L85" s="852"/>
      <c r="M85" s="853"/>
      <c r="N85" s="849"/>
      <c r="O85" s="849"/>
      <c r="P85" s="849"/>
      <c r="Q85" s="850"/>
      <c r="R85" s="851"/>
      <c r="S85" s="849"/>
      <c r="T85" s="849"/>
      <c r="U85" s="849"/>
      <c r="V85" s="849"/>
      <c r="W85" s="849"/>
      <c r="X85" s="849"/>
      <c r="Y85" s="849"/>
      <c r="Z85" s="849"/>
      <c r="AA85" s="849"/>
      <c r="AB85" s="854"/>
      <c r="AC85" s="855"/>
      <c r="AD85" s="855"/>
      <c r="AE85" s="855"/>
      <c r="AF85" s="855"/>
      <c r="AG85" s="866"/>
      <c r="AH85" s="602"/>
      <c r="AI85" s="602"/>
      <c r="AJ85" s="602"/>
      <c r="AK85" s="602"/>
      <c r="AL85" s="602"/>
      <c r="AM85" s="602"/>
      <c r="AN85" s="602"/>
      <c r="AO85" s="602"/>
      <c r="AP85" s="602"/>
      <c r="AQ85" s="602"/>
      <c r="AR85" s="602"/>
      <c r="AS85" s="602"/>
      <c r="AT85" s="602"/>
      <c r="AU85" s="602"/>
      <c r="AV85" s="602"/>
      <c r="AW85" s="602"/>
      <c r="AX85" s="602"/>
      <c r="AY85" s="602"/>
      <c r="AZ85" s="216"/>
      <c r="BA85" s="237"/>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303"/>
      <c r="CB85" s="303"/>
      <c r="CC85" s="303"/>
      <c r="CD85" s="303"/>
      <c r="CE85" s="303"/>
      <c r="CF85" s="303"/>
      <c r="CG85" s="303"/>
      <c r="CH85" s="1800"/>
      <c r="CI85" s="1800"/>
      <c r="CJ85" s="1800"/>
      <c r="CK85" s="1800"/>
      <c r="CL85" s="1800"/>
      <c r="CM85" s="1800"/>
      <c r="CN85" s="1800"/>
      <c r="CO85" s="1800"/>
      <c r="CP85" s="1800"/>
      <c r="CQ85" s="1800"/>
      <c r="CR85" s="1800"/>
      <c r="CS85" s="1800"/>
      <c r="CT85" s="1800"/>
      <c r="CU85" s="1800"/>
      <c r="CV85" s="1800"/>
      <c r="CW85" s="1800"/>
      <c r="CX85" s="1800"/>
      <c r="CY85" s="1800"/>
      <c r="CZ85" s="1800"/>
    </row>
    <row r="86" s="423" customFormat="true" ht="15" customHeight="true" x14ac:dyDescent="0.2">
      <c r="A86" s="762"/>
      <c r="B86" s="780"/>
      <c r="C86" s="848"/>
      <c r="D86" s="849"/>
      <c r="E86" s="849"/>
      <c r="F86" s="849"/>
      <c r="G86" s="850"/>
      <c r="H86" s="851"/>
      <c r="I86" s="849"/>
      <c r="J86" s="849"/>
      <c r="K86" s="849"/>
      <c r="L86" s="852"/>
      <c r="M86" s="853"/>
      <c r="N86" s="849"/>
      <c r="O86" s="849"/>
      <c r="P86" s="849"/>
      <c r="Q86" s="850"/>
      <c r="R86" s="851"/>
      <c r="S86" s="849"/>
      <c r="T86" s="849"/>
      <c r="U86" s="849"/>
      <c r="V86" s="849"/>
      <c r="W86" s="849"/>
      <c r="X86" s="849"/>
      <c r="Y86" s="849"/>
      <c r="Z86" s="849"/>
      <c r="AA86" s="849"/>
      <c r="AB86" s="854"/>
      <c r="AC86" s="855"/>
      <c r="AD86" s="855"/>
      <c r="AE86" s="855"/>
      <c r="AF86" s="855"/>
      <c r="AG86" s="866"/>
      <c r="AH86" s="602"/>
      <c r="AI86" s="602"/>
      <c r="AJ86" s="602"/>
      <c r="AK86" s="602"/>
      <c r="AL86" s="602"/>
      <c r="AM86" s="602"/>
      <c r="AN86" s="602"/>
      <c r="AO86" s="602"/>
      <c r="AP86" s="602"/>
      <c r="AQ86" s="602"/>
      <c r="AR86" s="602"/>
      <c r="AS86" s="602"/>
      <c r="AT86" s="602"/>
      <c r="AU86" s="602"/>
      <c r="AV86" s="602"/>
      <c r="AW86" s="602"/>
      <c r="AX86" s="602"/>
      <c r="AY86" s="602"/>
      <c r="AZ86" s="216"/>
      <c r="BA86" s="237"/>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303"/>
      <c r="CB86" s="303"/>
      <c r="CC86" s="303"/>
      <c r="CD86" s="303"/>
      <c r="CE86" s="303"/>
      <c r="CF86" s="303"/>
      <c r="CG86" s="303"/>
      <c r="CH86" s="1800"/>
      <c r="CI86" s="1800"/>
      <c r="CJ86" s="1800"/>
      <c r="CK86" s="1800"/>
      <c r="CL86" s="1800"/>
      <c r="CM86" s="1800"/>
      <c r="CN86" s="1800"/>
      <c r="CO86" s="1800"/>
      <c r="CP86" s="1800"/>
      <c r="CQ86" s="1800"/>
      <c r="CR86" s="1800"/>
      <c r="CS86" s="1800"/>
      <c r="CT86" s="1800"/>
      <c r="CU86" s="1800"/>
      <c r="CV86" s="1800"/>
      <c r="CW86" s="1800"/>
      <c r="CX86" s="1800"/>
      <c r="CY86" s="1800"/>
      <c r="CZ86" s="1800"/>
    </row>
    <row r="87" s="423" customFormat="true" ht="15" customHeight="true" x14ac:dyDescent="0.2">
      <c r="A87" s="762"/>
      <c r="B87" s="780"/>
      <c r="C87" s="848"/>
      <c r="D87" s="849"/>
      <c r="E87" s="849"/>
      <c r="F87" s="849"/>
      <c r="G87" s="850"/>
      <c r="H87" s="851"/>
      <c r="I87" s="849"/>
      <c r="J87" s="849"/>
      <c r="K87" s="849"/>
      <c r="L87" s="852"/>
      <c r="M87" s="853"/>
      <c r="N87" s="849"/>
      <c r="O87" s="849"/>
      <c r="P87" s="849"/>
      <c r="Q87" s="850"/>
      <c r="R87" s="851"/>
      <c r="S87" s="849"/>
      <c r="T87" s="849"/>
      <c r="U87" s="849"/>
      <c r="V87" s="849"/>
      <c r="W87" s="849"/>
      <c r="X87" s="849"/>
      <c r="Y87" s="849"/>
      <c r="Z87" s="849"/>
      <c r="AA87" s="849"/>
      <c r="AB87" s="854"/>
      <c r="AC87" s="855"/>
      <c r="AD87" s="855"/>
      <c r="AE87" s="855"/>
      <c r="AF87" s="855"/>
      <c r="AG87" s="866"/>
      <c r="AH87" s="602"/>
      <c r="AI87" s="602"/>
      <c r="AJ87" s="602"/>
      <c r="AK87" s="602"/>
      <c r="AL87" s="602"/>
      <c r="AM87" s="602"/>
      <c r="AN87" s="602"/>
      <c r="AO87" s="602"/>
      <c r="AP87" s="602"/>
      <c r="AQ87" s="602"/>
      <c r="AR87" s="602"/>
      <c r="AS87" s="602"/>
      <c r="AT87" s="602"/>
      <c r="AU87" s="602"/>
      <c r="AV87" s="602"/>
      <c r="AW87" s="602"/>
      <c r="AX87" s="602"/>
      <c r="AY87" s="602"/>
      <c r="AZ87" s="216"/>
      <c r="BA87" s="237"/>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303"/>
      <c r="CB87" s="303"/>
      <c r="CC87" s="303"/>
      <c r="CD87" s="303"/>
      <c r="CE87" s="303"/>
      <c r="CF87" s="303"/>
      <c r="CG87" s="303"/>
      <c r="CH87" s="1800"/>
      <c r="CI87" s="1800"/>
      <c r="CJ87" s="1800"/>
      <c r="CK87" s="1800"/>
      <c r="CL87" s="1800"/>
      <c r="CM87" s="1800"/>
      <c r="CN87" s="1800"/>
      <c r="CO87" s="1800"/>
      <c r="CP87" s="1800"/>
      <c r="CQ87" s="1800"/>
      <c r="CR87" s="1800"/>
      <c r="CS87" s="1800"/>
      <c r="CT87" s="1800"/>
      <c r="CU87" s="1800"/>
      <c r="CV87" s="1800"/>
      <c r="CW87" s="1800"/>
      <c r="CX87" s="1800"/>
      <c r="CY87" s="1800"/>
      <c r="CZ87" s="1800"/>
    </row>
    <row r="88" s="423" customFormat="true" ht="15" customHeight="true" x14ac:dyDescent="0.2">
      <c r="A88" s="762"/>
      <c r="B88" s="780"/>
      <c r="C88" s="848"/>
      <c r="D88" s="849"/>
      <c r="E88" s="849"/>
      <c r="F88" s="849"/>
      <c r="G88" s="850"/>
      <c r="H88" s="851"/>
      <c r="I88" s="849"/>
      <c r="J88" s="849"/>
      <c r="K88" s="849"/>
      <c r="L88" s="852"/>
      <c r="M88" s="853"/>
      <c r="N88" s="849"/>
      <c r="O88" s="849"/>
      <c r="P88" s="849"/>
      <c r="Q88" s="850"/>
      <c r="R88" s="851"/>
      <c r="S88" s="849"/>
      <c r="T88" s="849"/>
      <c r="U88" s="849"/>
      <c r="V88" s="849"/>
      <c r="W88" s="849"/>
      <c r="X88" s="849"/>
      <c r="Y88" s="849"/>
      <c r="Z88" s="849"/>
      <c r="AA88" s="849"/>
      <c r="AB88" s="854"/>
      <c r="AC88" s="855"/>
      <c r="AD88" s="855"/>
      <c r="AE88" s="855"/>
      <c r="AF88" s="855"/>
      <c r="AG88" s="866"/>
      <c r="AH88" s="602"/>
      <c r="AI88" s="602"/>
      <c r="AJ88" s="602"/>
      <c r="AK88" s="602"/>
      <c r="AL88" s="602"/>
      <c r="AM88" s="602"/>
      <c r="AN88" s="602"/>
      <c r="AO88" s="602"/>
      <c r="AP88" s="602"/>
      <c r="AQ88" s="602"/>
      <c r="AR88" s="602"/>
      <c r="AS88" s="602"/>
      <c r="AT88" s="602"/>
      <c r="AU88" s="602"/>
      <c r="AV88" s="602"/>
      <c r="AW88" s="602"/>
      <c r="AX88" s="602"/>
      <c r="AY88" s="602"/>
      <c r="AZ88" s="216"/>
      <c r="BA88" s="237"/>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303"/>
      <c r="CB88" s="303"/>
      <c r="CC88" s="303"/>
      <c r="CD88" s="303"/>
      <c r="CE88" s="303"/>
      <c r="CF88" s="303"/>
      <c r="CG88" s="303"/>
      <c r="CH88" s="1800"/>
      <c r="CI88" s="1800"/>
      <c r="CJ88" s="1800"/>
      <c r="CK88" s="1800"/>
      <c r="CL88" s="1800"/>
      <c r="CM88" s="1800"/>
      <c r="CN88" s="1800"/>
      <c r="CO88" s="1800"/>
      <c r="CP88" s="1800"/>
      <c r="CQ88" s="1800"/>
      <c r="CR88" s="1800"/>
      <c r="CS88" s="1800"/>
      <c r="CT88" s="1800"/>
      <c r="CU88" s="1800"/>
      <c r="CV88" s="1800"/>
      <c r="CW88" s="1800"/>
      <c r="CX88" s="1800"/>
      <c r="CY88" s="1800"/>
      <c r="CZ88" s="1800"/>
    </row>
    <row r="89" s="423" customFormat="true" ht="15" customHeight="true" x14ac:dyDescent="0.2">
      <c r="A89" s="762"/>
      <c r="B89" s="780"/>
      <c r="C89" s="848"/>
      <c r="D89" s="849"/>
      <c r="E89" s="849"/>
      <c r="F89" s="849"/>
      <c r="G89" s="850"/>
      <c r="H89" s="851"/>
      <c r="I89" s="849"/>
      <c r="J89" s="849"/>
      <c r="K89" s="849"/>
      <c r="L89" s="852"/>
      <c r="M89" s="853"/>
      <c r="N89" s="849"/>
      <c r="O89" s="849"/>
      <c r="P89" s="849"/>
      <c r="Q89" s="850"/>
      <c r="R89" s="851"/>
      <c r="S89" s="849"/>
      <c r="T89" s="849"/>
      <c r="U89" s="849"/>
      <c r="V89" s="849"/>
      <c r="W89" s="849"/>
      <c r="X89" s="849"/>
      <c r="Y89" s="849"/>
      <c r="Z89" s="849"/>
      <c r="AA89" s="849"/>
      <c r="AB89" s="854"/>
      <c r="AC89" s="855"/>
      <c r="AD89" s="855"/>
      <c r="AE89" s="855"/>
      <c r="AF89" s="855"/>
      <c r="AG89" s="866"/>
      <c r="AH89" s="602"/>
      <c r="AI89" s="602"/>
      <c r="AJ89" s="602"/>
      <c r="AK89" s="602"/>
      <c r="AL89" s="602"/>
      <c r="AM89" s="602"/>
      <c r="AN89" s="602"/>
      <c r="AO89" s="602"/>
      <c r="AP89" s="602"/>
      <c r="AQ89" s="602"/>
      <c r="AR89" s="602"/>
      <c r="AS89" s="602"/>
      <c r="AT89" s="602"/>
      <c r="AU89" s="602"/>
      <c r="AV89" s="602"/>
      <c r="AW89" s="602"/>
      <c r="AX89" s="602"/>
      <c r="AY89" s="602"/>
      <c r="AZ89" s="216"/>
      <c r="BA89" s="237"/>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303"/>
      <c r="CB89" s="303"/>
      <c r="CC89" s="303"/>
      <c r="CD89" s="303"/>
      <c r="CE89" s="303"/>
      <c r="CF89" s="303"/>
      <c r="CG89" s="303"/>
      <c r="CH89" s="1800"/>
      <c r="CI89" s="1800"/>
      <c r="CJ89" s="1800"/>
      <c r="CK89" s="1800"/>
      <c r="CL89" s="1800"/>
      <c r="CM89" s="1800"/>
      <c r="CN89" s="1800"/>
      <c r="CO89" s="1800"/>
      <c r="CP89" s="1800"/>
      <c r="CQ89" s="1800"/>
      <c r="CR89" s="1800"/>
      <c r="CS89" s="1800"/>
      <c r="CT89" s="1800"/>
      <c r="CU89" s="1800"/>
      <c r="CV89" s="1800"/>
      <c r="CW89" s="1800"/>
      <c r="CX89" s="1800"/>
      <c r="CY89" s="1800"/>
      <c r="CZ89" s="1800"/>
    </row>
    <row r="90" s="423" customFormat="true" ht="15" customHeight="true" x14ac:dyDescent="0.2">
      <c r="A90" s="763"/>
      <c r="B90" s="781"/>
      <c r="C90" s="857"/>
      <c r="D90" s="858"/>
      <c r="E90" s="858"/>
      <c r="F90" s="858"/>
      <c r="G90" s="859"/>
      <c r="H90" s="860"/>
      <c r="I90" s="858"/>
      <c r="J90" s="858"/>
      <c r="K90" s="858"/>
      <c r="L90" s="861"/>
      <c r="M90" s="862"/>
      <c r="N90" s="858"/>
      <c r="O90" s="858"/>
      <c r="P90" s="858"/>
      <c r="Q90" s="859"/>
      <c r="R90" s="860"/>
      <c r="S90" s="858"/>
      <c r="T90" s="858"/>
      <c r="U90" s="858"/>
      <c r="V90" s="858"/>
      <c r="W90" s="858"/>
      <c r="X90" s="858"/>
      <c r="Y90" s="858"/>
      <c r="Z90" s="858"/>
      <c r="AA90" s="858"/>
      <c r="AB90" s="863"/>
      <c r="AC90" s="855"/>
      <c r="AD90" s="855"/>
      <c r="AE90" s="855"/>
      <c r="AF90" s="855"/>
      <c r="AG90" s="866"/>
      <c r="AH90" s="602"/>
      <c r="AI90" s="602"/>
      <c r="AJ90" s="602"/>
      <c r="AK90" s="602"/>
      <c r="AL90" s="602"/>
      <c r="AM90" s="602"/>
      <c r="AN90" s="602"/>
      <c r="AO90" s="602"/>
      <c r="AP90" s="602"/>
      <c r="AQ90" s="602"/>
      <c r="AR90" s="602"/>
      <c r="AS90" s="602"/>
      <c r="AT90" s="602"/>
      <c r="AU90" s="602"/>
      <c r="AV90" s="602"/>
      <c r="AW90" s="602"/>
      <c r="AX90" s="602"/>
      <c r="AY90" s="602"/>
      <c r="AZ90" s="216"/>
      <c r="BA90" s="237"/>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303"/>
      <c r="CB90" s="303"/>
      <c r="CC90" s="303"/>
      <c r="CD90" s="303"/>
      <c r="CE90" s="303"/>
      <c r="CF90" s="303"/>
      <c r="CG90" s="303"/>
      <c r="CH90" s="1800"/>
      <c r="CI90" s="1800"/>
      <c r="CJ90" s="1800"/>
      <c r="CK90" s="1800"/>
      <c r="CL90" s="1800"/>
      <c r="CM90" s="1800"/>
      <c r="CN90" s="1800"/>
      <c r="CO90" s="1800"/>
      <c r="CP90" s="1800"/>
      <c r="CQ90" s="1800"/>
      <c r="CR90" s="1800"/>
      <c r="CS90" s="1800"/>
      <c r="CT90" s="1800"/>
      <c r="CU90" s="1800"/>
      <c r="CV90" s="1800"/>
      <c r="CW90" s="1800"/>
      <c r="CX90" s="1800"/>
      <c r="CY90" s="1800"/>
      <c r="CZ90" s="1800"/>
    </row>
    <row r="91" s="423" customFormat="true" ht="15" customHeight="true" x14ac:dyDescent="0.2">
      <c r="A91" s="694"/>
      <c r="B91" s="782"/>
      <c r="C91" s="864"/>
      <c r="D91" s="855"/>
      <c r="E91" s="855"/>
      <c r="F91" s="855"/>
      <c r="G91" s="856"/>
      <c r="H91" s="865"/>
      <c r="I91" s="855"/>
      <c r="J91" s="855"/>
      <c r="K91" s="855"/>
      <c r="L91" s="866"/>
      <c r="M91" s="864"/>
      <c r="N91" s="855"/>
      <c r="O91" s="855"/>
      <c r="P91" s="855"/>
      <c r="Q91" s="856"/>
      <c r="R91" s="865"/>
      <c r="S91" s="855"/>
      <c r="T91" s="855"/>
      <c r="U91" s="855"/>
      <c r="V91" s="855"/>
      <c r="W91" s="855"/>
      <c r="X91" s="855"/>
      <c r="Y91" s="855"/>
      <c r="Z91" s="855"/>
      <c r="AA91" s="855"/>
      <c r="AB91" s="855"/>
      <c r="AC91" s="855"/>
      <c r="AD91" s="855"/>
      <c r="AE91" s="855"/>
      <c r="AF91" s="855"/>
      <c r="AG91" s="866"/>
      <c r="AH91" s="602"/>
      <c r="AI91" s="602"/>
      <c r="AJ91" s="602"/>
      <c r="AK91" s="602"/>
      <c r="AL91" s="602"/>
      <c r="AM91" s="602"/>
      <c r="AN91" s="602"/>
      <c r="AO91" s="602"/>
      <c r="AP91" s="602"/>
      <c r="AQ91" s="602"/>
      <c r="AR91" s="602"/>
      <c r="AS91" s="602"/>
      <c r="AT91" s="602"/>
      <c r="AU91" s="602"/>
      <c r="AV91" s="602"/>
      <c r="AW91" s="602"/>
      <c r="AX91" s="602"/>
      <c r="AY91" s="602"/>
      <c r="AZ91" s="216"/>
      <c r="BA91" s="237"/>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303"/>
      <c r="CB91" s="303"/>
      <c r="CC91" s="303"/>
      <c r="CD91" s="303"/>
      <c r="CE91" s="303"/>
      <c r="CF91" s="303"/>
      <c r="CG91" s="303"/>
      <c r="CH91" s="1800"/>
      <c r="CI91" s="1800"/>
      <c r="CJ91" s="1800"/>
      <c r="CK91" s="1800"/>
      <c r="CL91" s="1800"/>
      <c r="CM91" s="1800"/>
      <c r="CN91" s="1800"/>
      <c r="CO91" s="1800"/>
      <c r="CP91" s="1800"/>
      <c r="CQ91" s="1800"/>
      <c r="CR91" s="1800"/>
      <c r="CS91" s="1800"/>
      <c r="CT91" s="1800"/>
      <c r="CU91" s="1800"/>
      <c r="CV91" s="1800"/>
      <c r="CW91" s="1800"/>
      <c r="CX91" s="1800"/>
      <c r="CY91" s="1800"/>
      <c r="CZ91" s="1800"/>
    </row>
    <row r="92" s="423" customFormat="true" ht="15" customHeight="true" x14ac:dyDescent="0.2">
      <c r="A92" s="694"/>
      <c r="B92" s="782"/>
      <c r="C92" s="864"/>
      <c r="D92" s="855"/>
      <c r="E92" s="855"/>
      <c r="F92" s="855"/>
      <c r="G92" s="856"/>
      <c r="H92" s="865"/>
      <c r="I92" s="855"/>
      <c r="J92" s="855"/>
      <c r="K92" s="855"/>
      <c r="L92" s="866"/>
      <c r="M92" s="864"/>
      <c r="N92" s="855"/>
      <c r="O92" s="855"/>
      <c r="P92" s="855"/>
      <c r="Q92" s="856"/>
      <c r="R92" s="865"/>
      <c r="S92" s="855"/>
      <c r="T92" s="855"/>
      <c r="U92" s="855"/>
      <c r="V92" s="855"/>
      <c r="W92" s="855"/>
      <c r="X92" s="855"/>
      <c r="Y92" s="855"/>
      <c r="Z92" s="855"/>
      <c r="AA92" s="855"/>
      <c r="AB92" s="855"/>
      <c r="AC92" s="855"/>
      <c r="AD92" s="855"/>
      <c r="AE92" s="855"/>
      <c r="AF92" s="855"/>
      <c r="AG92" s="866"/>
      <c r="AH92" s="602"/>
      <c r="AI92" s="602"/>
      <c r="AJ92" s="602"/>
      <c r="AK92" s="602"/>
      <c r="AL92" s="602"/>
      <c r="AM92" s="602"/>
      <c r="AN92" s="602"/>
      <c r="AO92" s="602"/>
      <c r="AP92" s="602"/>
      <c r="AQ92" s="602"/>
      <c r="AR92" s="602"/>
      <c r="AS92" s="602"/>
      <c r="AT92" s="602"/>
      <c r="AU92" s="602"/>
      <c r="AV92" s="602"/>
      <c r="AW92" s="602"/>
      <c r="AX92" s="602"/>
      <c r="AY92" s="602"/>
      <c r="AZ92" s="216"/>
      <c r="BA92" s="237"/>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303"/>
      <c r="CB92" s="303"/>
      <c r="CC92" s="303"/>
      <c r="CD92" s="303"/>
      <c r="CE92" s="303"/>
      <c r="CF92" s="303"/>
      <c r="CG92" s="303"/>
      <c r="CH92" s="1800"/>
      <c r="CI92" s="1800"/>
      <c r="CJ92" s="1800"/>
      <c r="CK92" s="1800"/>
      <c r="CL92" s="1800"/>
      <c r="CM92" s="1800"/>
      <c r="CN92" s="1800"/>
      <c r="CO92" s="1800"/>
      <c r="CP92" s="1800"/>
      <c r="CQ92" s="1800"/>
      <c r="CR92" s="1800"/>
      <c r="CS92" s="1800"/>
      <c r="CT92" s="1800"/>
      <c r="CU92" s="1800"/>
      <c r="CV92" s="1800"/>
      <c r="CW92" s="1800"/>
      <c r="CX92" s="1800"/>
      <c r="CY92" s="1800"/>
      <c r="CZ92" s="1800"/>
    </row>
    <row r="93" s="423" customFormat="true" ht="15" customHeight="true" x14ac:dyDescent="0.2">
      <c r="A93" s="764"/>
      <c r="B93" s="783"/>
      <c r="C93" s="696"/>
      <c r="D93" s="697"/>
      <c r="E93" s="697"/>
      <c r="F93" s="697"/>
      <c r="G93" s="746"/>
      <c r="H93" s="736"/>
      <c r="I93" s="697"/>
      <c r="J93" s="697"/>
      <c r="K93" s="697"/>
      <c r="L93" s="713"/>
      <c r="M93" s="696"/>
      <c r="N93" s="697"/>
      <c r="O93" s="697"/>
      <c r="P93" s="697"/>
      <c r="Q93" s="746"/>
      <c r="R93" s="736"/>
      <c r="S93" s="697"/>
      <c r="T93" s="697"/>
      <c r="U93" s="697"/>
      <c r="V93" s="697"/>
      <c r="W93" s="697"/>
      <c r="X93" s="697"/>
      <c r="Y93" s="697"/>
      <c r="Z93" s="697"/>
      <c r="AA93" s="697"/>
      <c r="AB93" s="697"/>
      <c r="AC93" s="855"/>
      <c r="AD93" s="855"/>
      <c r="AE93" s="855"/>
      <c r="AF93" s="855"/>
      <c r="AG93" s="866"/>
      <c r="AH93" s="602"/>
      <c r="AI93" s="602"/>
      <c r="AJ93" s="602"/>
      <c r="AK93" s="602"/>
      <c r="AL93" s="602"/>
      <c r="AM93" s="602"/>
      <c r="AN93" s="602"/>
      <c r="AO93" s="602"/>
      <c r="AP93" s="602"/>
      <c r="AQ93" s="602"/>
      <c r="AR93" s="602"/>
      <c r="AS93" s="602"/>
      <c r="AT93" s="602"/>
      <c r="AU93" s="602"/>
      <c r="AV93" s="602"/>
      <c r="AW93" s="602"/>
      <c r="AX93" s="602"/>
      <c r="AY93" s="602"/>
      <c r="AZ93" s="216"/>
      <c r="BA93" s="237"/>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303"/>
      <c r="CB93" s="303"/>
      <c r="CC93" s="303"/>
      <c r="CD93" s="303"/>
      <c r="CE93" s="303"/>
      <c r="CF93" s="303"/>
      <c r="CG93" s="303"/>
      <c r="CH93" s="1800"/>
      <c r="CI93" s="1800"/>
      <c r="CJ93" s="1800"/>
      <c r="CK93" s="1800"/>
      <c r="CL93" s="1800"/>
      <c r="CM93" s="1800"/>
      <c r="CN93" s="1800"/>
      <c r="CO93" s="1800"/>
      <c r="CP93" s="1800"/>
      <c r="CQ93" s="1800"/>
      <c r="CR93" s="1800"/>
      <c r="CS93" s="1800"/>
      <c r="CT93" s="1800"/>
      <c r="CU93" s="1800"/>
      <c r="CV93" s="1800"/>
      <c r="CW93" s="1800"/>
      <c r="CX93" s="1800"/>
      <c r="CY93" s="1800"/>
      <c r="CZ93" s="1800"/>
    </row>
    <row r="94" s="423" customFormat="true" ht="15" customHeight="true" x14ac:dyDescent="0.2">
      <c r="A94" s="969"/>
      <c r="B94" s="783"/>
      <c r="C94" s="696"/>
      <c r="D94" s="698"/>
      <c r="E94" s="698"/>
      <c r="F94" s="698"/>
      <c r="G94" s="747"/>
      <c r="H94" s="736"/>
      <c r="I94" s="698"/>
      <c r="J94" s="698"/>
      <c r="K94" s="698"/>
      <c r="L94" s="714"/>
      <c r="M94" s="696"/>
      <c r="N94" s="698"/>
      <c r="O94" s="698"/>
      <c r="P94" s="698"/>
      <c r="Q94" s="747"/>
      <c r="R94" s="736"/>
      <c r="S94" s="698"/>
      <c r="T94" s="698"/>
      <c r="U94" s="698"/>
      <c r="V94" s="698"/>
      <c r="W94" s="698"/>
      <c r="X94" s="698"/>
      <c r="Y94" s="698"/>
      <c r="Z94" s="698"/>
      <c r="AA94" s="698"/>
      <c r="AB94" s="698"/>
      <c r="AC94" s="855"/>
      <c r="AD94" s="855"/>
      <c r="AE94" s="855"/>
      <c r="AF94" s="855"/>
      <c r="AG94" s="866"/>
      <c r="AH94" s="602"/>
      <c r="AI94" s="602"/>
      <c r="AJ94" s="602"/>
      <c r="AK94" s="602"/>
      <c r="AL94" s="602"/>
      <c r="AM94" s="602"/>
      <c r="AN94" s="602"/>
      <c r="AO94" s="602"/>
      <c r="AP94" s="602"/>
      <c r="AQ94" s="602"/>
      <c r="AR94" s="602"/>
      <c r="AS94" s="602"/>
      <c r="AT94" s="602"/>
      <c r="AU94" s="602"/>
      <c r="AV94" s="602"/>
      <c r="AW94" s="602"/>
      <c r="AX94" s="602"/>
      <c r="AY94" s="602"/>
      <c r="AZ94" s="216"/>
      <c r="BA94" s="237"/>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303"/>
      <c r="CB94" s="303"/>
      <c r="CC94" s="303"/>
      <c r="CD94" s="303"/>
      <c r="CE94" s="303"/>
      <c r="CF94" s="303"/>
      <c r="CG94" s="303"/>
      <c r="CH94" s="1800"/>
      <c r="CI94" s="1800"/>
      <c r="CJ94" s="1800"/>
      <c r="CK94" s="1800"/>
      <c r="CL94" s="1800"/>
      <c r="CM94" s="1800"/>
      <c r="CN94" s="1800"/>
      <c r="CO94" s="1800"/>
      <c r="CP94" s="1800"/>
      <c r="CQ94" s="1800"/>
      <c r="CR94" s="1800"/>
      <c r="CS94" s="1800"/>
      <c r="CT94" s="1800"/>
      <c r="CU94" s="1800"/>
      <c r="CV94" s="1800"/>
      <c r="CW94" s="1800"/>
      <c r="CX94" s="1800"/>
      <c r="CY94" s="1800"/>
      <c r="CZ94" s="1800"/>
    </row>
    <row r="95" s="423" customFormat="true" ht="15" customHeight="true" x14ac:dyDescent="0.2">
      <c r="A95" s="764"/>
      <c r="B95" s="784"/>
      <c r="C95" s="867"/>
      <c r="D95" s="868"/>
      <c r="E95" s="868"/>
      <c r="F95" s="868"/>
      <c r="G95" s="869"/>
      <c r="H95" s="870"/>
      <c r="I95" s="868"/>
      <c r="J95" s="868"/>
      <c r="K95" s="868"/>
      <c r="L95" s="871"/>
      <c r="M95" s="867"/>
      <c r="N95" s="868"/>
      <c r="O95" s="868"/>
      <c r="P95" s="868"/>
      <c r="Q95" s="869"/>
      <c r="R95" s="870"/>
      <c r="S95" s="868"/>
      <c r="T95" s="868"/>
      <c r="U95" s="868"/>
      <c r="V95" s="868"/>
      <c r="W95" s="868"/>
      <c r="X95" s="868"/>
      <c r="Y95" s="868"/>
      <c r="Z95" s="868"/>
      <c r="AA95" s="868"/>
      <c r="AB95" s="868"/>
      <c r="AC95" s="855"/>
      <c r="AD95" s="855"/>
      <c r="AE95" s="855"/>
      <c r="AF95" s="855"/>
      <c r="AG95" s="866"/>
      <c r="AH95" s="602"/>
      <c r="AI95" s="602"/>
      <c r="AJ95" s="602"/>
      <c r="AK95" s="602"/>
      <c r="AL95" s="602"/>
      <c r="AM95" s="602"/>
      <c r="AN95" s="602"/>
      <c r="AO95" s="602"/>
      <c r="AP95" s="602"/>
      <c r="AQ95" s="602"/>
      <c r="AR95" s="602"/>
      <c r="AS95" s="602"/>
      <c r="AT95" s="602"/>
      <c r="AU95" s="602"/>
      <c r="AV95" s="602"/>
      <c r="AW95" s="602"/>
      <c r="AX95" s="602"/>
      <c r="AY95" s="602"/>
      <c r="AZ95" s="216"/>
      <c r="BA95" s="237"/>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303"/>
      <c r="CB95" s="303"/>
      <c r="CC95" s="303"/>
      <c r="CD95" s="303"/>
      <c r="CE95" s="303"/>
      <c r="CF95" s="303"/>
      <c r="CG95" s="303"/>
      <c r="CH95" s="1800"/>
      <c r="CI95" s="1800"/>
      <c r="CJ95" s="1800"/>
      <c r="CK95" s="1800"/>
      <c r="CL95" s="1800"/>
      <c r="CM95" s="1800"/>
      <c r="CN95" s="1800"/>
      <c r="CO95" s="1800"/>
      <c r="CP95" s="1800"/>
      <c r="CQ95" s="1800"/>
      <c r="CR95" s="1800"/>
      <c r="CS95" s="1800"/>
      <c r="CT95" s="1800"/>
      <c r="CU95" s="1800"/>
      <c r="CV95" s="1800"/>
      <c r="CW95" s="1800"/>
      <c r="CX95" s="1800"/>
      <c r="CY95" s="1800"/>
      <c r="CZ95" s="1800"/>
    </row>
    <row r="96" s="131" customFormat="true" ht="15" customHeight="true" x14ac:dyDescent="0.2">
      <c r="A96" s="969"/>
      <c r="B96" s="784"/>
      <c r="C96" s="867"/>
      <c r="D96" s="868"/>
      <c r="E96" s="868"/>
      <c r="F96" s="868"/>
      <c r="G96" s="869"/>
      <c r="H96" s="870"/>
      <c r="I96" s="868"/>
      <c r="J96" s="868"/>
      <c r="K96" s="868"/>
      <c r="L96" s="871"/>
      <c r="M96" s="867"/>
      <c r="N96" s="868"/>
      <c r="O96" s="868"/>
      <c r="P96" s="868"/>
      <c r="Q96" s="869"/>
      <c r="R96" s="870"/>
      <c r="S96" s="868"/>
      <c r="T96" s="868"/>
      <c r="U96" s="868"/>
      <c r="V96" s="868"/>
      <c r="W96" s="868"/>
      <c r="X96" s="868"/>
      <c r="Y96" s="868"/>
      <c r="Z96" s="868"/>
      <c r="AA96" s="868"/>
      <c r="AB96" s="868"/>
      <c r="AC96" s="855"/>
      <c r="AD96" s="855"/>
      <c r="AE96" s="855"/>
      <c r="AF96" s="855"/>
      <c r="AG96" s="866"/>
      <c r="AH96" s="602"/>
      <c r="AI96" s="602"/>
      <c r="AJ96" s="602"/>
      <c r="AK96" s="602"/>
      <c r="AL96" s="602"/>
      <c r="AM96" s="602"/>
      <c r="AN96" s="602"/>
      <c r="AO96" s="602"/>
      <c r="AP96" s="602"/>
      <c r="AQ96" s="602"/>
      <c r="AR96" s="602"/>
      <c r="AS96" s="602"/>
      <c r="AT96" s="602"/>
      <c r="AU96" s="602"/>
      <c r="AV96" s="602"/>
      <c r="AW96" s="602"/>
      <c r="AX96" s="602"/>
      <c r="AY96" s="602"/>
      <c r="AZ96" s="216"/>
      <c r="BA96" s="237"/>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303"/>
      <c r="CB96" s="303"/>
      <c r="CC96" s="303"/>
      <c r="CD96" s="303"/>
      <c r="CE96" s="303"/>
      <c r="CF96" s="303"/>
      <c r="CG96" s="303"/>
      <c r="CH96" s="1800"/>
      <c r="CI96" s="1800"/>
      <c r="CJ96" s="1800"/>
      <c r="CK96" s="1800"/>
      <c r="CL96" s="1800"/>
      <c r="CM96" s="1800"/>
      <c r="CN96" s="1800"/>
      <c r="CO96" s="1800"/>
      <c r="CP96" s="1800"/>
      <c r="CQ96" s="1800"/>
      <c r="CR96" s="1800"/>
      <c r="CS96" s="1800"/>
      <c r="CT96" s="1800"/>
      <c r="CU96" s="1800"/>
      <c r="CV96" s="1800"/>
      <c r="CW96" s="1800"/>
      <c r="CX96" s="1800"/>
      <c r="CY96" s="1800"/>
      <c r="CZ96" s="1800"/>
    </row>
    <row r="97" s="131" customFormat="true" ht="15" customHeight="true" x14ac:dyDescent="0.2">
      <c r="A97" s="764"/>
      <c r="B97" s="784"/>
      <c r="C97" s="867"/>
      <c r="D97" s="868"/>
      <c r="E97" s="868"/>
      <c r="F97" s="868"/>
      <c r="G97" s="869"/>
      <c r="H97" s="870"/>
      <c r="I97" s="868"/>
      <c r="J97" s="868"/>
      <c r="K97" s="868"/>
      <c r="L97" s="871"/>
      <c r="M97" s="867"/>
      <c r="N97" s="868"/>
      <c r="O97" s="868"/>
      <c r="P97" s="868"/>
      <c r="Q97" s="869"/>
      <c r="R97" s="870"/>
      <c r="S97" s="868"/>
      <c r="T97" s="868"/>
      <c r="U97" s="868"/>
      <c r="V97" s="868"/>
      <c r="W97" s="868"/>
      <c r="X97" s="868"/>
      <c r="Y97" s="868"/>
      <c r="Z97" s="868"/>
      <c r="AA97" s="868"/>
      <c r="AB97" s="868"/>
      <c r="AC97" s="855"/>
      <c r="AD97" s="855"/>
      <c r="AE97" s="855"/>
      <c r="AF97" s="855"/>
      <c r="AG97" s="866"/>
      <c r="AH97" s="602"/>
      <c r="AI97" s="602"/>
      <c r="AJ97" s="602"/>
      <c r="AK97" s="602"/>
      <c r="AL97" s="602"/>
      <c r="AM97" s="602"/>
      <c r="AN97" s="602"/>
      <c r="AO97" s="602"/>
      <c r="AP97" s="602"/>
      <c r="AQ97" s="602"/>
      <c r="AR97" s="602"/>
      <c r="AS97" s="602"/>
      <c r="AT97" s="602"/>
      <c r="AU97" s="602"/>
      <c r="AV97" s="602"/>
      <c r="AW97" s="602"/>
      <c r="AX97" s="602"/>
      <c r="AY97" s="602"/>
      <c r="AZ97" s="216"/>
      <c r="BA97" s="237"/>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303"/>
      <c r="CB97" s="303"/>
      <c r="CC97" s="303"/>
      <c r="CD97" s="303"/>
      <c r="CE97" s="303"/>
      <c r="CF97" s="303"/>
      <c r="CG97" s="303"/>
      <c r="CH97" s="1800"/>
      <c r="CI97" s="1800"/>
      <c r="CJ97" s="1800"/>
      <c r="CK97" s="1800"/>
      <c r="CL97" s="1800"/>
      <c r="CM97" s="1800"/>
      <c r="CN97" s="1800"/>
      <c r="CO97" s="1800"/>
      <c r="CP97" s="1800"/>
      <c r="CQ97" s="1800"/>
      <c r="CR97" s="1800"/>
      <c r="CS97" s="1800"/>
      <c r="CT97" s="1800"/>
      <c r="CU97" s="1800"/>
      <c r="CV97" s="1800"/>
      <c r="CW97" s="1800"/>
      <c r="CX97" s="1800"/>
      <c r="CY97" s="1800"/>
      <c r="CZ97" s="1800"/>
    </row>
    <row r="98" s="131" customFormat="true" ht="15" customHeight="true" x14ac:dyDescent="0.2">
      <c r="A98" s="969"/>
      <c r="B98" s="784"/>
      <c r="C98" s="867"/>
      <c r="D98" s="868"/>
      <c r="E98" s="868"/>
      <c r="F98" s="868"/>
      <c r="G98" s="869"/>
      <c r="H98" s="870"/>
      <c r="I98" s="868"/>
      <c r="J98" s="868"/>
      <c r="K98" s="868"/>
      <c r="L98" s="871"/>
      <c r="M98" s="867"/>
      <c r="N98" s="868"/>
      <c r="O98" s="868"/>
      <c r="P98" s="868"/>
      <c r="Q98" s="869"/>
      <c r="R98" s="870"/>
      <c r="S98" s="868"/>
      <c r="T98" s="868"/>
      <c r="U98" s="868"/>
      <c r="V98" s="868"/>
      <c r="W98" s="868"/>
      <c r="X98" s="868"/>
      <c r="Y98" s="868"/>
      <c r="Z98" s="868"/>
      <c r="AA98" s="868"/>
      <c r="AB98" s="868"/>
      <c r="AC98" s="855"/>
      <c r="AD98" s="855"/>
      <c r="AE98" s="855"/>
      <c r="AF98" s="855"/>
      <c r="AG98" s="866"/>
      <c r="AH98" s="602"/>
      <c r="AI98" s="602"/>
      <c r="AJ98" s="602"/>
      <c r="AK98" s="602"/>
      <c r="AL98" s="602"/>
      <c r="AM98" s="602"/>
      <c r="AN98" s="602"/>
      <c r="AO98" s="602"/>
      <c r="AP98" s="602"/>
      <c r="AQ98" s="602"/>
      <c r="AR98" s="602"/>
      <c r="AS98" s="602"/>
      <c r="AT98" s="602"/>
      <c r="AU98" s="602"/>
      <c r="AV98" s="602"/>
      <c r="AW98" s="602"/>
      <c r="AX98" s="602"/>
      <c r="AY98" s="602"/>
      <c r="AZ98" s="216"/>
      <c r="BA98" s="237"/>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303"/>
      <c r="CB98" s="303"/>
      <c r="CC98" s="303"/>
      <c r="CD98" s="303"/>
      <c r="CE98" s="303"/>
      <c r="CF98" s="303"/>
      <c r="CG98" s="303"/>
      <c r="CH98" s="1800"/>
      <c r="CI98" s="1800"/>
      <c r="CJ98" s="1800"/>
      <c r="CK98" s="1800"/>
      <c r="CL98" s="1800"/>
      <c r="CM98" s="1800"/>
      <c r="CN98" s="1800"/>
      <c r="CO98" s="1800"/>
      <c r="CP98" s="1800"/>
      <c r="CQ98" s="1800"/>
      <c r="CR98" s="1800"/>
      <c r="CS98" s="1800"/>
      <c r="CT98" s="1800"/>
      <c r="CU98" s="1800"/>
      <c r="CV98" s="1800"/>
      <c r="CW98" s="1800"/>
      <c r="CX98" s="1800"/>
      <c r="CY98" s="1800"/>
      <c r="CZ98" s="1800"/>
    </row>
    <row r="99" s="131" customFormat="true" ht="15" customHeight="true" x14ac:dyDescent="0.2">
      <c r="A99" s="969"/>
      <c r="B99" s="784"/>
      <c r="C99" s="867"/>
      <c r="D99" s="868"/>
      <c r="E99" s="868"/>
      <c r="F99" s="868"/>
      <c r="G99" s="869"/>
      <c r="H99" s="870"/>
      <c r="I99" s="868"/>
      <c r="J99" s="868"/>
      <c r="K99" s="868"/>
      <c r="L99" s="871"/>
      <c r="M99" s="867"/>
      <c r="N99" s="868"/>
      <c r="O99" s="868"/>
      <c r="P99" s="868"/>
      <c r="Q99" s="869"/>
      <c r="R99" s="870"/>
      <c r="S99" s="868"/>
      <c r="T99" s="868"/>
      <c r="U99" s="868"/>
      <c r="V99" s="868"/>
      <c r="W99" s="868"/>
      <c r="X99" s="868"/>
      <c r="Y99" s="868"/>
      <c r="Z99" s="868"/>
      <c r="AA99" s="868"/>
      <c r="AB99" s="868"/>
      <c r="AC99" s="855"/>
      <c r="AD99" s="855"/>
      <c r="AE99" s="855"/>
      <c r="AF99" s="855"/>
      <c r="AG99" s="866"/>
      <c r="AH99" s="602"/>
      <c r="AI99" s="602"/>
      <c r="AJ99" s="602"/>
      <c r="AK99" s="602"/>
      <c r="AL99" s="602"/>
      <c r="AM99" s="602"/>
      <c r="AN99" s="602"/>
      <c r="AO99" s="602"/>
      <c r="AP99" s="602"/>
      <c r="AQ99" s="602"/>
      <c r="AR99" s="602"/>
      <c r="AS99" s="602"/>
      <c r="AT99" s="602"/>
      <c r="AU99" s="602"/>
      <c r="AV99" s="602"/>
      <c r="AW99" s="602"/>
      <c r="AX99" s="602"/>
      <c r="AY99" s="602"/>
      <c r="AZ99" s="216"/>
      <c r="BA99" s="237"/>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303"/>
      <c r="CB99" s="303"/>
      <c r="CC99" s="303"/>
      <c r="CD99" s="303"/>
      <c r="CE99" s="303"/>
      <c r="CF99" s="303"/>
      <c r="CG99" s="303"/>
      <c r="CH99" s="1800"/>
      <c r="CI99" s="1800"/>
      <c r="CJ99" s="1800"/>
      <c r="CK99" s="1800"/>
      <c r="CL99" s="1800"/>
      <c r="CM99" s="1800"/>
      <c r="CN99" s="1800"/>
      <c r="CO99" s="1800"/>
      <c r="CP99" s="1800"/>
      <c r="CQ99" s="1800"/>
      <c r="CR99" s="1800"/>
      <c r="CS99" s="1800"/>
      <c r="CT99" s="1800"/>
      <c r="CU99" s="1800"/>
      <c r="CV99" s="1800"/>
      <c r="CW99" s="1800"/>
      <c r="CX99" s="1800"/>
      <c r="CY99" s="1800"/>
      <c r="CZ99" s="1800"/>
    </row>
    <row r="100" s="131" customFormat="true" ht="15" customHeight="true" x14ac:dyDescent="0.2">
      <c r="A100" s="969"/>
      <c r="B100" s="784"/>
      <c r="C100" s="867"/>
      <c r="D100" s="868"/>
      <c r="E100" s="868"/>
      <c r="F100" s="868"/>
      <c r="G100" s="869"/>
      <c r="H100" s="870"/>
      <c r="I100" s="868"/>
      <c r="J100" s="868"/>
      <c r="K100" s="868"/>
      <c r="L100" s="871"/>
      <c r="M100" s="867"/>
      <c r="N100" s="868"/>
      <c r="O100" s="868"/>
      <c r="P100" s="868"/>
      <c r="Q100" s="869"/>
      <c r="R100" s="870"/>
      <c r="S100" s="868"/>
      <c r="T100" s="868"/>
      <c r="U100" s="868"/>
      <c r="V100" s="868"/>
      <c r="W100" s="868"/>
      <c r="X100" s="868"/>
      <c r="Y100" s="868"/>
      <c r="Z100" s="868"/>
      <c r="AA100" s="868"/>
      <c r="AB100" s="868"/>
      <c r="AC100" s="855"/>
      <c r="AD100" s="855"/>
      <c r="AE100" s="855"/>
      <c r="AF100" s="855"/>
      <c r="AG100" s="866"/>
      <c r="AH100" s="602"/>
      <c r="AI100" s="602"/>
      <c r="AJ100" s="602"/>
      <c r="AK100" s="602"/>
      <c r="AL100" s="602"/>
      <c r="AM100" s="602"/>
      <c r="AN100" s="602"/>
      <c r="AO100" s="602"/>
      <c r="AP100" s="602"/>
      <c r="AQ100" s="602"/>
      <c r="AR100" s="602"/>
      <c r="AS100" s="602"/>
      <c r="AT100" s="602"/>
      <c r="AU100" s="602"/>
      <c r="AV100" s="602"/>
      <c r="AW100" s="602"/>
      <c r="AX100" s="602"/>
      <c r="AY100" s="602"/>
      <c r="AZ100" s="216"/>
      <c r="BA100" s="237"/>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303"/>
      <c r="CB100" s="303"/>
      <c r="CC100" s="303"/>
      <c r="CD100" s="303"/>
      <c r="CE100" s="303"/>
      <c r="CF100" s="303"/>
      <c r="CG100" s="303"/>
      <c r="CH100" s="1800"/>
      <c r="CI100" s="1800"/>
      <c r="CJ100" s="1800"/>
      <c r="CK100" s="1800"/>
      <c r="CL100" s="1800"/>
      <c r="CM100" s="1800"/>
      <c r="CN100" s="1800"/>
      <c r="CO100" s="1800"/>
      <c r="CP100" s="1800"/>
      <c r="CQ100" s="1800"/>
      <c r="CR100" s="1800"/>
      <c r="CS100" s="1800"/>
      <c r="CT100" s="1800"/>
      <c r="CU100" s="1800"/>
      <c r="CV100" s="1800"/>
      <c r="CW100" s="1800"/>
      <c r="CX100" s="1800"/>
      <c r="CY100" s="1800"/>
      <c r="CZ100" s="1800"/>
    </row>
    <row r="101" s="131" customFormat="true" ht="15" customHeight="true" x14ac:dyDescent="0.2">
      <c r="A101" s="764"/>
      <c r="B101" s="784"/>
      <c r="C101" s="867"/>
      <c r="D101" s="868"/>
      <c r="E101" s="868"/>
      <c r="F101" s="868"/>
      <c r="G101" s="869"/>
      <c r="H101" s="870"/>
      <c r="I101" s="868"/>
      <c r="J101" s="868"/>
      <c r="K101" s="868"/>
      <c r="L101" s="871"/>
      <c r="M101" s="867"/>
      <c r="N101" s="868"/>
      <c r="O101" s="868"/>
      <c r="P101" s="868"/>
      <c r="Q101" s="869"/>
      <c r="R101" s="870"/>
      <c r="S101" s="868"/>
      <c r="T101" s="868"/>
      <c r="U101" s="868"/>
      <c r="V101" s="868"/>
      <c r="W101" s="868"/>
      <c r="X101" s="868"/>
      <c r="Y101" s="868"/>
      <c r="Z101" s="868"/>
      <c r="AA101" s="868"/>
      <c r="AB101" s="868"/>
      <c r="AC101" s="855"/>
      <c r="AD101" s="855"/>
      <c r="AE101" s="855"/>
      <c r="AF101" s="855"/>
      <c r="AG101" s="866"/>
      <c r="AH101" s="602"/>
      <c r="AI101" s="602"/>
      <c r="AJ101" s="602"/>
      <c r="AK101" s="602"/>
      <c r="AL101" s="602"/>
      <c r="AM101" s="602"/>
      <c r="AN101" s="602"/>
      <c r="AO101" s="602"/>
      <c r="AP101" s="602"/>
      <c r="AQ101" s="602"/>
      <c r="AR101" s="602"/>
      <c r="AS101" s="602"/>
      <c r="AT101" s="602"/>
      <c r="AU101" s="602"/>
      <c r="AV101" s="602"/>
      <c r="AW101" s="602"/>
      <c r="AX101" s="602"/>
      <c r="AY101" s="602"/>
      <c r="AZ101" s="216"/>
      <c r="BA101" s="237"/>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303"/>
      <c r="CB101" s="303"/>
      <c r="CC101" s="303"/>
      <c r="CD101" s="303"/>
      <c r="CE101" s="303"/>
      <c r="CF101" s="303"/>
      <c r="CG101" s="303"/>
      <c r="CH101" s="1800"/>
      <c r="CI101" s="1800"/>
      <c r="CJ101" s="1800"/>
      <c r="CK101" s="1800"/>
      <c r="CL101" s="1800"/>
      <c r="CM101" s="1800"/>
      <c r="CN101" s="1800"/>
      <c r="CO101" s="1800"/>
      <c r="CP101" s="1800"/>
      <c r="CQ101" s="1800"/>
      <c r="CR101" s="1800"/>
      <c r="CS101" s="1800"/>
      <c r="CT101" s="1800"/>
      <c r="CU101" s="1800"/>
      <c r="CV101" s="1800"/>
      <c r="CW101" s="1800"/>
      <c r="CX101" s="1800"/>
      <c r="CY101" s="1800"/>
      <c r="CZ101" s="1800"/>
    </row>
    <row r="102" s="131" customFormat="true" ht="15" customHeight="true" x14ac:dyDescent="0.2">
      <c r="A102" s="969"/>
      <c r="B102" s="784"/>
      <c r="C102" s="867"/>
      <c r="D102" s="868"/>
      <c r="E102" s="868"/>
      <c r="F102" s="868"/>
      <c r="G102" s="869"/>
      <c r="H102" s="870"/>
      <c r="I102" s="868"/>
      <c r="J102" s="868"/>
      <c r="K102" s="868"/>
      <c r="L102" s="871"/>
      <c r="M102" s="867"/>
      <c r="N102" s="868"/>
      <c r="O102" s="868"/>
      <c r="P102" s="868"/>
      <c r="Q102" s="869"/>
      <c r="R102" s="870"/>
      <c r="S102" s="868"/>
      <c r="T102" s="868"/>
      <c r="U102" s="868"/>
      <c r="V102" s="868"/>
      <c r="W102" s="868"/>
      <c r="X102" s="868"/>
      <c r="Y102" s="868"/>
      <c r="Z102" s="868"/>
      <c r="AA102" s="868"/>
      <c r="AB102" s="868"/>
      <c r="AC102" s="855"/>
      <c r="AD102" s="855"/>
      <c r="AE102" s="855"/>
      <c r="AF102" s="855"/>
      <c r="AG102" s="866"/>
      <c r="AH102" s="602"/>
      <c r="AI102" s="602"/>
      <c r="AJ102" s="602"/>
      <c r="AK102" s="602"/>
      <c r="AL102" s="602"/>
      <c r="AM102" s="602"/>
      <c r="AN102" s="602"/>
      <c r="AO102" s="602"/>
      <c r="AP102" s="602"/>
      <c r="AQ102" s="602"/>
      <c r="AR102" s="602"/>
      <c r="AS102" s="602"/>
      <c r="AT102" s="602"/>
      <c r="AU102" s="602"/>
      <c r="AV102" s="602"/>
      <c r="AW102" s="602"/>
      <c r="AX102" s="602"/>
      <c r="AY102" s="602"/>
      <c r="AZ102" s="216"/>
      <c r="BA102" s="237"/>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303"/>
      <c r="CB102" s="303"/>
      <c r="CC102" s="303"/>
      <c r="CD102" s="303"/>
      <c r="CE102" s="303"/>
      <c r="CF102" s="303"/>
      <c r="CG102" s="303"/>
      <c r="CH102" s="1800"/>
      <c r="CI102" s="1800"/>
      <c r="CJ102" s="1800"/>
      <c r="CK102" s="1800"/>
      <c r="CL102" s="1800"/>
      <c r="CM102" s="1800"/>
      <c r="CN102" s="1800"/>
      <c r="CO102" s="1800"/>
      <c r="CP102" s="1800"/>
      <c r="CQ102" s="1800"/>
      <c r="CR102" s="1800"/>
      <c r="CS102" s="1800"/>
      <c r="CT102" s="1800"/>
      <c r="CU102" s="1800"/>
      <c r="CV102" s="1800"/>
      <c r="CW102" s="1800"/>
      <c r="CX102" s="1800"/>
      <c r="CY102" s="1800"/>
      <c r="CZ102" s="1800"/>
    </row>
    <row r="103" s="131" customFormat="true" ht="15" customHeight="true" x14ac:dyDescent="0.2">
      <c r="A103" s="969"/>
      <c r="B103" s="784"/>
      <c r="C103" s="867"/>
      <c r="D103" s="868"/>
      <c r="E103" s="868"/>
      <c r="F103" s="868"/>
      <c r="G103" s="869"/>
      <c r="H103" s="870"/>
      <c r="I103" s="868"/>
      <c r="J103" s="868"/>
      <c r="K103" s="868"/>
      <c r="L103" s="871"/>
      <c r="M103" s="867"/>
      <c r="N103" s="868"/>
      <c r="O103" s="868"/>
      <c r="P103" s="868"/>
      <c r="Q103" s="869"/>
      <c r="R103" s="870"/>
      <c r="S103" s="868"/>
      <c r="T103" s="868"/>
      <c r="U103" s="868"/>
      <c r="V103" s="868"/>
      <c r="W103" s="868"/>
      <c r="X103" s="868"/>
      <c r="Y103" s="868"/>
      <c r="Z103" s="868"/>
      <c r="AA103" s="868"/>
      <c r="AB103" s="868"/>
      <c r="AC103" s="855"/>
      <c r="AD103" s="855"/>
      <c r="AE103" s="855"/>
      <c r="AF103" s="855"/>
      <c r="AG103" s="866"/>
      <c r="AH103" s="602"/>
      <c r="AI103" s="602"/>
      <c r="AJ103" s="602"/>
      <c r="AK103" s="602"/>
      <c r="AL103" s="602"/>
      <c r="AM103" s="602"/>
      <c r="AN103" s="602"/>
      <c r="AO103" s="602"/>
      <c r="AP103" s="602"/>
      <c r="AQ103" s="602"/>
      <c r="AR103" s="602"/>
      <c r="AS103" s="602"/>
      <c r="AT103" s="602"/>
      <c r="AU103" s="602"/>
      <c r="AV103" s="602"/>
      <c r="AW103" s="602"/>
      <c r="AX103" s="602"/>
      <c r="AY103" s="602"/>
      <c r="AZ103" s="216"/>
      <c r="BA103" s="237"/>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303"/>
      <c r="CB103" s="303"/>
      <c r="CC103" s="303"/>
      <c r="CD103" s="303"/>
      <c r="CE103" s="303"/>
      <c r="CF103" s="303"/>
      <c r="CG103" s="303"/>
      <c r="CH103" s="1800"/>
      <c r="CI103" s="1800"/>
      <c r="CJ103" s="1800"/>
      <c r="CK103" s="1800"/>
      <c r="CL103" s="1800"/>
      <c r="CM103" s="1800"/>
      <c r="CN103" s="1800"/>
      <c r="CO103" s="1800"/>
      <c r="CP103" s="1800"/>
      <c r="CQ103" s="1800"/>
      <c r="CR103" s="1800"/>
      <c r="CS103" s="1800"/>
      <c r="CT103" s="1800"/>
      <c r="CU103" s="1800"/>
      <c r="CV103" s="1800"/>
      <c r="CW103" s="1800"/>
      <c r="CX103" s="1800"/>
      <c r="CY103" s="1800"/>
      <c r="CZ103" s="1800"/>
    </row>
    <row r="104" s="131" customFormat="true" ht="15" customHeight="true" x14ac:dyDescent="0.2">
      <c r="A104" s="969"/>
      <c r="B104" s="784"/>
      <c r="C104" s="867"/>
      <c r="D104" s="868"/>
      <c r="E104" s="868"/>
      <c r="F104" s="868"/>
      <c r="G104" s="869"/>
      <c r="H104" s="870"/>
      <c r="I104" s="868"/>
      <c r="J104" s="868"/>
      <c r="K104" s="868"/>
      <c r="L104" s="871"/>
      <c r="M104" s="867"/>
      <c r="N104" s="868"/>
      <c r="O104" s="868"/>
      <c r="P104" s="868"/>
      <c r="Q104" s="869"/>
      <c r="R104" s="870"/>
      <c r="S104" s="868"/>
      <c r="T104" s="868"/>
      <c r="U104" s="868"/>
      <c r="V104" s="868"/>
      <c r="W104" s="868"/>
      <c r="X104" s="868"/>
      <c r="Y104" s="868"/>
      <c r="Z104" s="868"/>
      <c r="AA104" s="868"/>
      <c r="AB104" s="868"/>
      <c r="AC104" s="855"/>
      <c r="AD104" s="855"/>
      <c r="AE104" s="855"/>
      <c r="AF104" s="855"/>
      <c r="AG104" s="866"/>
      <c r="AH104" s="602"/>
      <c r="AI104" s="602"/>
      <c r="AJ104" s="602"/>
      <c r="AK104" s="602"/>
      <c r="AL104" s="602"/>
      <c r="AM104" s="602"/>
      <c r="AN104" s="602"/>
      <c r="AO104" s="602"/>
      <c r="AP104" s="602"/>
      <c r="AQ104" s="602"/>
      <c r="AR104" s="602"/>
      <c r="AS104" s="602"/>
      <c r="AT104" s="602"/>
      <c r="AU104" s="602"/>
      <c r="AV104" s="602"/>
      <c r="AW104" s="602"/>
      <c r="AX104" s="602"/>
      <c r="AY104" s="602"/>
      <c r="AZ104" s="216"/>
      <c r="BA104" s="237"/>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303"/>
      <c r="CB104" s="303"/>
      <c r="CC104" s="303"/>
      <c r="CD104" s="303"/>
      <c r="CE104" s="303"/>
      <c r="CF104" s="303"/>
      <c r="CG104" s="303"/>
      <c r="CH104" s="1800"/>
      <c r="CI104" s="1800"/>
      <c r="CJ104" s="1800"/>
      <c r="CK104" s="1800"/>
      <c r="CL104" s="1800"/>
      <c r="CM104" s="1800"/>
      <c r="CN104" s="1800"/>
      <c r="CO104" s="1800"/>
      <c r="CP104" s="1800"/>
      <c r="CQ104" s="1800"/>
      <c r="CR104" s="1800"/>
      <c r="CS104" s="1800"/>
      <c r="CT104" s="1800"/>
      <c r="CU104" s="1800"/>
      <c r="CV104" s="1800"/>
      <c r="CW104" s="1800"/>
      <c r="CX104" s="1800"/>
      <c r="CY104" s="1800"/>
      <c r="CZ104" s="1800"/>
    </row>
    <row r="105" s="131" customFormat="true" ht="15" customHeight="true" x14ac:dyDescent="0.2">
      <c r="A105" s="778"/>
      <c r="B105" s="785"/>
      <c r="C105" s="872"/>
      <c r="D105" s="873"/>
      <c r="E105" s="873"/>
      <c r="F105" s="873"/>
      <c r="G105" s="874"/>
      <c r="H105" s="875"/>
      <c r="I105" s="873"/>
      <c r="J105" s="873"/>
      <c r="K105" s="873"/>
      <c r="L105" s="876"/>
      <c r="M105" s="872"/>
      <c r="N105" s="873"/>
      <c r="O105" s="873"/>
      <c r="P105" s="873"/>
      <c r="Q105" s="874"/>
      <c r="R105" s="875"/>
      <c r="S105" s="873"/>
      <c r="T105" s="873"/>
      <c r="U105" s="873"/>
      <c r="V105" s="873"/>
      <c r="W105" s="873"/>
      <c r="X105" s="873"/>
      <c r="Y105" s="873"/>
      <c r="Z105" s="873"/>
      <c r="AA105" s="873"/>
      <c r="AB105" s="873"/>
      <c r="AC105" s="877"/>
      <c r="AD105" s="877"/>
      <c r="AE105" s="877"/>
      <c r="AF105" s="877"/>
      <c r="AG105" s="1412"/>
      <c r="AH105" s="602"/>
      <c r="AI105" s="602"/>
      <c r="AJ105" s="602"/>
      <c r="AK105" s="602"/>
      <c r="AL105" s="602"/>
      <c r="AM105" s="602"/>
      <c r="AN105" s="602"/>
      <c r="AO105" s="602"/>
      <c r="AP105" s="602"/>
      <c r="AQ105" s="602"/>
      <c r="AR105" s="602"/>
      <c r="AS105" s="602"/>
      <c r="AT105" s="602"/>
      <c r="AU105" s="602"/>
      <c r="AV105" s="602"/>
      <c r="AW105" s="602"/>
      <c r="AX105" s="602"/>
      <c r="AY105" s="602"/>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332"/>
      <c r="CB105" s="332"/>
      <c r="CC105" s="332"/>
      <c r="CD105" s="332"/>
      <c r="CE105" s="332"/>
      <c r="CF105" s="332"/>
      <c r="CG105" s="332"/>
      <c r="CH105" s="1800"/>
      <c r="CI105" s="1800"/>
      <c r="CJ105" s="1800"/>
      <c r="CK105" s="1800"/>
      <c r="CL105" s="1800"/>
      <c r="CM105" s="1800"/>
      <c r="CN105" s="1800"/>
      <c r="CO105" s="1800"/>
      <c r="CP105" s="1800"/>
      <c r="CQ105" s="1800"/>
      <c r="CR105" s="1800"/>
      <c r="CS105" s="1800"/>
      <c r="CT105" s="1800"/>
      <c r="CU105" s="1800"/>
      <c r="CV105" s="1800"/>
      <c r="CW105" s="1800"/>
      <c r="CX105" s="1800"/>
      <c r="CY105" s="1800"/>
      <c r="CZ105" s="1800"/>
    </row>
    <row r="106" s="131" customFormat="true" ht="250.15" customHeight="true" x14ac:dyDescent="0.2">
      <c r="A106" s="398"/>
      <c r="B106" s="631"/>
      <c r="C106" s="632"/>
      <c r="D106" s="632"/>
      <c r="E106" s="632"/>
      <c r="F106" s="632"/>
      <c r="G106" s="632"/>
      <c r="H106" s="632"/>
      <c r="I106" s="632"/>
      <c r="J106" s="632"/>
      <c r="K106" s="632"/>
      <c r="L106" s="632"/>
      <c r="M106" s="632"/>
      <c r="N106" s="632"/>
      <c r="O106" s="632"/>
      <c r="P106" s="632"/>
      <c r="Q106" s="632"/>
      <c r="R106" s="632"/>
      <c r="S106" s="632"/>
      <c r="T106" s="632"/>
      <c r="U106" s="632"/>
      <c r="V106" s="632"/>
      <c r="W106" s="632"/>
      <c r="X106" s="632"/>
      <c r="Y106" s="632"/>
      <c r="Z106" s="632"/>
      <c r="AA106" s="632"/>
      <c r="AB106" s="632"/>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8"/>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010" t="str">
        <f>A1026</f>
        <v>Kazakhstan</v>
      </c>
      <c r="B108" s="2011"/>
      <c r="C108" s="113"/>
      <c r="D108" s="113"/>
      <c r="E108" s="113"/>
      <c r="F108" s="113"/>
      <c r="G108" s="113"/>
      <c r="H108" s="113"/>
      <c r="I108" s="113"/>
      <c r="J108" s="113"/>
      <c r="K108" s="113"/>
      <c r="L108" s="113"/>
      <c r="M108" s="113"/>
      <c r="N108" s="113"/>
      <c r="O108" s="113"/>
      <c r="P108" s="113"/>
      <c r="Q108" s="113"/>
      <c r="R108" s="113"/>
      <c r="S108" s="113"/>
      <c r="T108" s="113"/>
      <c r="U108" s="113"/>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98</v>
      </c>
      <c r="B112" s="222"/>
      <c r="C112" s="113"/>
      <c r="D112" s="113"/>
      <c r="E112" s="113"/>
      <c r="F112" s="113"/>
      <c r="G112" s="113"/>
      <c r="H112" s="113"/>
      <c r="I112" s="113"/>
      <c r="J112" s="113"/>
      <c r="K112" s="113"/>
      <c r="L112" s="113"/>
      <c r="M112" s="113"/>
      <c r="N112" s="113"/>
      <c r="O112" s="113"/>
      <c r="P112" s="113"/>
      <c r="Q112" s="113"/>
      <c r="R112" s="113"/>
      <c r="S112" s="113"/>
      <c r="T112" s="113"/>
      <c r="U112" s="113"/>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MICS06</v>
      </c>
      <c r="C115" s="113"/>
      <c r="D115" s="113"/>
      <c r="E115" s="113"/>
      <c r="F115" s="113"/>
      <c r="G115" s="113"/>
      <c r="H115" s="113"/>
      <c r="I115" s="113"/>
      <c r="J115" s="113"/>
      <c r="K115" s="113"/>
      <c r="L115" s="113"/>
      <c r="M115" s="113"/>
      <c r="N115" s="113"/>
      <c r="O115" s="113"/>
      <c r="P115" s="113"/>
      <c r="Q115" s="113"/>
      <c r="R115" s="113"/>
      <c r="S115" s="113"/>
      <c r="T115" s="113"/>
      <c r="U115" s="113"/>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25" t="str">
        <f>B1030</f>
        <v/>
      </c>
      <c r="B116" s="626"/>
      <c r="C116" s="113"/>
      <c r="D116" s="113"/>
      <c r="E116" s="113"/>
      <c r="F116" s="113"/>
      <c r="G116" s="113"/>
      <c r="H116" s="113"/>
      <c r="I116" s="113"/>
      <c r="J116" s="113"/>
      <c r="K116" s="113"/>
      <c r="L116" s="113"/>
      <c r="M116" s="113"/>
      <c r="N116" s="113"/>
      <c r="O116" s="113"/>
      <c r="P116" s="113"/>
      <c r="Q116" s="113"/>
      <c r="R116" s="113"/>
      <c r="S116" s="113"/>
      <c r="T116" s="113"/>
      <c r="U116" s="113"/>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25" t="str">
        <f>B1029</f>
        <v/>
      </c>
      <c r="B117" s="627"/>
      <c r="C117" s="113"/>
      <c r="D117" s="113"/>
      <c r="E117" s="113"/>
      <c r="F117" s="113"/>
      <c r="G117" s="113"/>
      <c r="H117" s="113"/>
      <c r="I117" s="113"/>
      <c r="J117" s="113"/>
      <c r="K117" s="113"/>
      <c r="L117" s="113"/>
      <c r="M117" s="113"/>
      <c r="N117" s="113"/>
      <c r="O117" s="113"/>
      <c r="P117" s="113"/>
      <c r="Q117" s="113"/>
      <c r="R117" s="113"/>
      <c r="S117" s="113"/>
      <c r="T117" s="113"/>
      <c r="U117" s="113"/>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28"/>
      <c r="B118" s="626"/>
      <c r="C118" s="113"/>
      <c r="D118" s="113"/>
      <c r="E118" s="113"/>
      <c r="F118" s="113"/>
      <c r="G118" s="113"/>
      <c r="H118" s="113"/>
      <c r="I118" s="113"/>
      <c r="J118" s="113"/>
      <c r="K118" s="113"/>
      <c r="L118" s="113"/>
      <c r="M118" s="113"/>
      <c r="N118" s="113"/>
      <c r="O118" s="113"/>
      <c r="P118" s="113"/>
      <c r="Q118" s="113"/>
      <c r="R118" s="113"/>
      <c r="S118" s="113"/>
      <c r="T118" s="113"/>
      <c r="U118" s="113"/>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29"/>
      <c r="B119" s="630"/>
      <c r="C119" s="113"/>
      <c r="D119" s="113"/>
      <c r="E119" s="113"/>
      <c r="F119" s="113"/>
      <c r="G119" s="113"/>
      <c r="H119" s="113"/>
      <c r="I119" s="113"/>
      <c r="J119" s="113"/>
      <c r="K119" s="113"/>
      <c r="L119" s="113"/>
      <c r="M119" s="113"/>
      <c r="N119" s="113"/>
      <c r="O119" s="113"/>
      <c r="P119" s="113"/>
      <c r="Q119" s="113"/>
      <c r="R119" s="113"/>
      <c r="S119" s="113"/>
      <c r="T119" s="113"/>
      <c r="U119" s="113"/>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99</v>
      </c>
      <c r="B120" s="207"/>
      <c r="C120" s="2078" t="s">
        <v>115</v>
      </c>
      <c r="D120" s="2079"/>
      <c r="E120" s="2079"/>
      <c r="F120" s="2079"/>
      <c r="G120" s="2080"/>
      <c r="H120" s="2081" t="s">
        <v>39</v>
      </c>
      <c r="I120" s="2082"/>
      <c r="J120" s="2082"/>
      <c r="K120" s="2082"/>
      <c r="L120" s="2083"/>
      <c r="M120" s="2069" t="s">
        <v>38</v>
      </c>
      <c r="N120" s="2070"/>
      <c r="O120" s="2070"/>
      <c r="P120" s="2070"/>
      <c r="Q120" s="2071"/>
      <c r="R120" s="1714" t="s">
        <v>138</v>
      </c>
      <c r="S120" s="1752"/>
      <c r="T120" s="1752"/>
      <c r="U120" s="1752"/>
      <c r="V120" s="1752"/>
      <c r="W120" s="1752"/>
      <c r="X120" s="1752"/>
      <c r="Y120" s="1752"/>
      <c r="Z120" s="1752"/>
      <c r="AA120" s="1752"/>
      <c r="AB120" s="1752"/>
      <c r="AC120" s="1752"/>
      <c r="AD120" s="1752"/>
      <c r="AE120" s="1752"/>
      <c r="AF120" s="1752"/>
      <c r="AG120" s="1753"/>
      <c r="AH120" s="311"/>
      <c r="AI120" s="311"/>
      <c r="AJ120" s="311"/>
      <c r="AK120" s="311"/>
      <c r="AL120" s="311"/>
      <c r="AM120" s="311"/>
      <c r="AN120" s="311"/>
      <c r="AO120" s="311"/>
      <c r="AP120" s="311"/>
      <c r="AQ120" s="311"/>
      <c r="AR120" s="311"/>
      <c r="AS120" s="311"/>
      <c r="AT120" s="311"/>
      <c r="AU120" s="311"/>
      <c r="AV120" s="311"/>
      <c r="AW120" s="311"/>
      <c r="AX120" s="311"/>
      <c r="AY120" s="311"/>
      <c r="AZ120" s="622"/>
      <c r="BA120" s="217" t="s">
        <v>129</v>
      </c>
      <c r="BB120" s="116" t="s">
        <v>99</v>
      </c>
      <c r="BC120" s="2124" t="s">
        <v>115</v>
      </c>
      <c r="BD120" s="2125"/>
      <c r="BE120" s="2125"/>
      <c r="BF120" s="2125"/>
      <c r="BG120" s="2126"/>
      <c r="BH120" s="2127" t="s">
        <v>39</v>
      </c>
      <c r="BI120" s="2125"/>
      <c r="BJ120" s="2125"/>
      <c r="BK120" s="2125"/>
      <c r="BL120" s="2126"/>
      <c r="BM120" s="2127" t="s">
        <v>38</v>
      </c>
      <c r="BN120" s="2125"/>
      <c r="BO120" s="2125"/>
      <c r="BP120" s="2125"/>
      <c r="BQ120" s="2128"/>
      <c r="BR120" s="1731" t="s">
        <v>138</v>
      </c>
      <c r="BS120" s="1732"/>
      <c r="BT120" s="1732"/>
      <c r="BU120" s="1732"/>
      <c r="BV120" s="1732"/>
      <c r="BW120" s="1732"/>
      <c r="BX120" s="1732"/>
      <c r="BY120" s="1733"/>
      <c r="BZ120" s="312"/>
      <c r="CA120" s="312"/>
      <c r="CB120" s="312"/>
      <c r="CC120" s="312"/>
      <c r="CD120" s="312"/>
      <c r="CE120" s="312"/>
      <c r="CF120" s="312"/>
      <c r="CG120" s="312"/>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36" x14ac:dyDescent="0.2">
      <c r="A121" s="187" t="s">
        <v>88</v>
      </c>
      <c r="B121" s="245"/>
      <c r="C121" s="278" t="s">
        <v>0</v>
      </c>
      <c r="D121" s="279" t="s">
        <v>1</v>
      </c>
      <c r="E121" s="279" t="s">
        <v>2</v>
      </c>
      <c r="F121" s="279" t="s">
        <v>3</v>
      </c>
      <c r="G121" s="280" t="s">
        <v>4</v>
      </c>
      <c r="H121" s="737" t="s">
        <v>0</v>
      </c>
      <c r="I121" s="685" t="s">
        <v>1</v>
      </c>
      <c r="J121" s="685" t="s">
        <v>2</v>
      </c>
      <c r="K121" s="685" t="s">
        <v>3</v>
      </c>
      <c r="L121" s="686" t="s">
        <v>4</v>
      </c>
      <c r="M121" s="724" t="s">
        <v>0</v>
      </c>
      <c r="N121" s="685" t="s">
        <v>1</v>
      </c>
      <c r="O121" s="685" t="s">
        <v>2</v>
      </c>
      <c r="P121" s="685" t="s">
        <v>3</v>
      </c>
      <c r="Q121" s="755" t="s">
        <v>4</v>
      </c>
      <c r="R121" s="737" t="s">
        <v>147</v>
      </c>
      <c r="S121" s="685" t="s">
        <v>148</v>
      </c>
      <c r="T121" s="685" t="s">
        <v>149</v>
      </c>
      <c r="U121" s="685" t="s">
        <v>150</v>
      </c>
      <c r="V121" s="685" t="s">
        <v>151</v>
      </c>
      <c r="W121" s="685" t="s">
        <v>152</v>
      </c>
      <c r="X121" s="685" t="s">
        <v>153</v>
      </c>
      <c r="Y121" s="685" t="s">
        <v>154</v>
      </c>
      <c r="Z121" s="685" t="s">
        <v>155</v>
      </c>
      <c r="AA121" s="685" t="s">
        <v>156</v>
      </c>
      <c r="AB121" s="685" t="s">
        <v>157</v>
      </c>
      <c r="AC121" s="685" t="s">
        <v>158</v>
      </c>
      <c r="AD121" s="685" t="s">
        <v>159</v>
      </c>
      <c r="AE121" s="685" t="s">
        <v>160</v>
      </c>
      <c r="AF121" s="685" t="s">
        <v>161</v>
      </c>
      <c r="AG121" s="687" t="s">
        <v>162</v>
      </c>
      <c r="AH121" s="311"/>
      <c r="AI121" s="311"/>
      <c r="AJ121" s="311"/>
      <c r="AK121" s="311"/>
      <c r="AL121" s="311"/>
      <c r="AM121" s="311"/>
      <c r="AN121" s="311"/>
      <c r="AO121" s="311"/>
      <c r="AP121" s="311"/>
      <c r="AQ121" s="311"/>
      <c r="AR121" s="311"/>
      <c r="AS121" s="311"/>
      <c r="AT121" s="311"/>
      <c r="AU121" s="311"/>
      <c r="AV121" s="311"/>
      <c r="AW121" s="311"/>
      <c r="AX121" s="311"/>
      <c r="AY121" s="311"/>
      <c r="AZ121" s="622"/>
      <c r="BA121" s="198" t="s">
        <v>117</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147</v>
      </c>
      <c r="BS121" s="172" t="s">
        <v>148</v>
      </c>
      <c r="BT121" s="172" t="s">
        <v>149</v>
      </c>
      <c r="BU121" s="172" t="s">
        <v>150</v>
      </c>
      <c r="BV121" s="172" t="s">
        <v>151</v>
      </c>
      <c r="BW121" s="172" t="s">
        <v>152</v>
      </c>
      <c r="BX121" s="172" t="s">
        <v>153</v>
      </c>
      <c r="BY121" s="173" t="s">
        <v>154</v>
      </c>
      <c r="BZ121" s="173" t="s">
        <v>155</v>
      </c>
      <c r="CA121" s="173" t="s">
        <v>156</v>
      </c>
      <c r="CB121" s="173" t="s">
        <v>157</v>
      </c>
      <c r="CC121" s="173" t="s">
        <v>158</v>
      </c>
      <c r="CD121" s="173" t="s">
        <v>159</v>
      </c>
      <c r="CE121" s="173" t="s">
        <v>160</v>
      </c>
      <c r="CF121" s="173" t="s">
        <v>161</v>
      </c>
      <c r="CG121" s="173" t="s">
        <v>162</v>
      </c>
      <c r="CH121" s="1801"/>
      <c r="CI121" s="1801"/>
      <c r="CJ121" s="1801"/>
      <c r="CK121" s="1801"/>
      <c r="CL121" s="1801"/>
      <c r="CM121" s="1801"/>
      <c r="CN121" s="1801"/>
      <c r="CO121" s="1801"/>
      <c r="CP121" s="1801"/>
      <c r="CQ121" s="1801"/>
      <c r="CR121" s="1801"/>
      <c r="CS121" s="1801"/>
      <c r="CT121" s="1801"/>
      <c r="CU121" s="1801"/>
      <c r="CV121" s="1801"/>
      <c r="CW121" s="1801"/>
      <c r="CX121" s="1801"/>
      <c r="CY121" s="1801"/>
      <c r="CZ121" s="1801"/>
    </row>
    <row r="122" s="135" customFormat="true" ht="15" customHeight="true" x14ac:dyDescent="0.2">
      <c r="A122" s="2072" t="s">
        <v>18</v>
      </c>
      <c r="B122" s="979" t="s">
        <v>14</v>
      </c>
      <c r="C122" s="879">
        <v>98.858259782486286</v>
      </c>
      <c r="D122" s="880">
        <v>98.894220247138421</v>
      </c>
      <c r="E122" s="880">
        <v>99.521511186724553</v>
      </c>
      <c r="F122" s="880">
        <v>99.381115377993098</v>
      </c>
      <c r="G122" s="881">
        <v>99.594380965612359</v>
      </c>
      <c r="H122" s="882">
        <v>99.516391834434771</v>
      </c>
      <c r="I122" s="880">
        <v>99.456564355800154</v>
      </c>
      <c r="J122" s="880">
        <v>99.151558575243115</v>
      </c>
      <c r="K122" s="880">
        <v>99.364370866463275</v>
      </c>
      <c r="L122" s="883">
        <v>100</v>
      </c>
      <c r="M122" s="884">
        <v>98.801875255094146</v>
      </c>
      <c r="N122" s="880">
        <v>98.473592427940787</v>
      </c>
      <c r="O122" s="880">
        <v>98.721271810560907</v>
      </c>
      <c r="P122" s="880">
        <v>99.048587583167915</v>
      </c>
      <c r="Q122" s="881">
        <v>99.566312486757468</v>
      </c>
      <c r="R122" s="882">
        <v>98.886772656374987</v>
      </c>
      <c r="S122" s="880">
        <v>93.555554261360356</v>
      </c>
      <c r="T122" s="880">
        <v>98.284671532846716</v>
      </c>
      <c r="U122" s="880">
        <v>99.388186599496336</v>
      </c>
      <c r="V122" s="880">
        <v>100</v>
      </c>
      <c r="W122" s="880">
        <v>100</v>
      </c>
      <c r="X122" s="880">
        <v>99.751544686137777</v>
      </c>
      <c r="Y122" s="880">
        <v>99.289960760498388</v>
      </c>
      <c r="Z122" s="880">
        <v>100</v>
      </c>
      <c r="AA122" s="880">
        <v>100</v>
      </c>
      <c r="AB122" s="880">
        <v>99.91695006706783</v>
      </c>
      <c r="AC122" s="880">
        <v>99.937149212703289</v>
      </c>
      <c r="AD122" s="880">
        <v>100</v>
      </c>
      <c r="AE122" s="880">
        <v>100</v>
      </c>
      <c r="AF122" s="880">
        <v>99.208931608106809</v>
      </c>
      <c r="AG122" s="1769">
        <v>98.758635288584401</v>
      </c>
      <c r="AH122" s="311"/>
      <c r="AI122" s="311"/>
      <c r="AJ122" s="311"/>
      <c r="AK122" s="311"/>
      <c r="AL122" s="311"/>
      <c r="AM122" s="311"/>
      <c r="AN122" s="311"/>
      <c r="AO122" s="311"/>
      <c r="AP122" s="311"/>
      <c r="AQ122" s="311"/>
      <c r="AR122" s="311"/>
      <c r="AS122" s="311"/>
      <c r="AT122" s="311"/>
      <c r="AU122" s="311"/>
      <c r="AV122" s="311"/>
      <c r="AW122" s="311"/>
      <c r="AX122" s="311"/>
      <c r="AY122" s="311"/>
      <c r="AZ122" s="622"/>
      <c r="BA122" s="2129" t="s">
        <v>18</v>
      </c>
      <c r="BB122" s="155" t="s">
        <v>14</v>
      </c>
      <c r="BC122" s="367">
        <v>10131.717149999959</v>
      </c>
      <c r="BD122" s="371">
        <v>10146.729384999997</v>
      </c>
      <c r="BE122" s="371">
        <v>10200.347694999924</v>
      </c>
      <c r="BF122" s="371">
        <v>10189.696497999974</v>
      </c>
      <c r="BG122" s="375">
        <v>10208.033885000035</v>
      </c>
      <c r="BH122" s="379">
        <v>5806.3305069999769</v>
      </c>
      <c r="BI122" s="371">
        <v>5806.0731109999833</v>
      </c>
      <c r="BJ122" s="371">
        <v>5779.6702519999999</v>
      </c>
      <c r="BK122" s="371">
        <v>5800.4400659999837</v>
      </c>
      <c r="BL122" s="375">
        <v>5832.8180239999465</v>
      </c>
      <c r="BM122" s="379">
        <v>4365.0083630000036</v>
      </c>
      <c r="BN122" s="371">
        <v>4352.5782230000095</v>
      </c>
      <c r="BO122" s="371">
        <v>4354.3641210000005</v>
      </c>
      <c r="BP122" s="371">
        <v>4380.2836439999883</v>
      </c>
      <c r="BQ122" s="375">
        <v>4398.9583019999845</v>
      </c>
      <c r="BR122" s="379">
        <v>2891.4848059999745</v>
      </c>
      <c r="BS122" s="371">
        <v>2144.5620420000096</v>
      </c>
      <c r="BT122" s="371">
        <v>3772.8175959999962</v>
      </c>
      <c r="BU122" s="371">
        <v>5440.4545009999965</v>
      </c>
      <c r="BV122" s="371">
        <v>1063.0675519999959</v>
      </c>
      <c r="BW122" s="371">
        <v>1510.9564710000136</v>
      </c>
      <c r="BX122" s="371">
        <v>2258.2190719999949</v>
      </c>
      <c r="BY122" s="383">
        <v>4922.9486080000215</v>
      </c>
      <c r="BZ122" s="383">
        <v>3617.0940289999971</v>
      </c>
      <c r="CA122" s="383">
        <v>1921.4581510000023</v>
      </c>
      <c r="CB122" s="383">
        <v>1125.6576889999963</v>
      </c>
      <c r="CC122" s="383">
        <v>6786.2278060000071</v>
      </c>
      <c r="CD122" s="383">
        <v>2754.0206189999776</v>
      </c>
      <c r="CE122" s="383">
        <v>5097.3977649999979</v>
      </c>
      <c r="CF122" s="383">
        <v>2419.5030419999962</v>
      </c>
      <c r="CG122" s="383">
        <v>3150.6548639999974</v>
      </c>
      <c r="CH122" s="1802"/>
      <c r="CI122" s="1802"/>
      <c r="CJ122" s="1802"/>
      <c r="CK122" s="1802"/>
      <c r="CL122" s="1802"/>
      <c r="CM122" s="1802"/>
      <c r="CN122" s="1802"/>
      <c r="CO122" s="1802"/>
      <c r="CP122" s="1802"/>
      <c r="CQ122" s="1802"/>
      <c r="CR122" s="1802"/>
      <c r="CS122" s="1802"/>
      <c r="CT122" s="1802"/>
      <c r="CU122" s="1802"/>
      <c r="CV122" s="1802"/>
      <c r="CW122" s="1802"/>
      <c r="CX122" s="1802"/>
      <c r="CY122" s="1802"/>
      <c r="CZ122" s="1803"/>
    </row>
    <row r="123" s="135" customFormat="true" ht="15" customHeight="true" x14ac:dyDescent="0.2">
      <c r="A123" s="2073"/>
      <c r="B123" s="980" t="s">
        <v>52</v>
      </c>
      <c r="C123" s="885">
        <v>1.141740217513846</v>
      </c>
      <c r="D123" s="886">
        <v>1.1057797528613551</v>
      </c>
      <c r="E123" s="886">
        <v>0.47848881327544207</v>
      </c>
      <c r="F123" s="886">
        <v>0.61888462200694494</v>
      </c>
      <c r="G123" s="887">
        <v>0.40561903438766478</v>
      </c>
      <c r="H123" s="888">
        <v>0.48360816556521347</v>
      </c>
      <c r="I123" s="886">
        <v>0.54343564419986312</v>
      </c>
      <c r="J123" s="886">
        <v>0.84844142475688533</v>
      </c>
      <c r="K123" s="886">
        <v>0.63562913353672945</v>
      </c>
      <c r="L123" s="889">
        <v>0</v>
      </c>
      <c r="M123" s="890">
        <v>1.1981247449059014</v>
      </c>
      <c r="N123" s="886">
        <v>1.5264075720592298</v>
      </c>
      <c r="O123" s="886">
        <v>1.2787281894391995</v>
      </c>
      <c r="P123" s="886">
        <v>0.95141241683211852</v>
      </c>
      <c r="Q123" s="887">
        <v>0.43368751324252858</v>
      </c>
      <c r="R123" s="888">
        <v>1.1132273436250237</v>
      </c>
      <c r="S123" s="886">
        <v>6.4444457386393914</v>
      </c>
      <c r="T123" s="886">
        <v>1.7153284671532865</v>
      </c>
      <c r="U123" s="886">
        <v>0.61181340050367572</v>
      </c>
      <c r="V123" s="886">
        <v>0</v>
      </c>
      <c r="W123" s="886">
        <v>0</v>
      </c>
      <c r="X123" s="886">
        <v>0.24845531386223238</v>
      </c>
      <c r="Y123" s="886">
        <v>0.71003923950160508</v>
      </c>
      <c r="Z123" s="886">
        <v>0</v>
      </c>
      <c r="AA123" s="886">
        <v>0</v>
      </c>
      <c r="AB123" s="886">
        <v>8.3049932932143217E-2</v>
      </c>
      <c r="AC123" s="886">
        <v>6.2850787296708038E-2</v>
      </c>
      <c r="AD123" s="886">
        <v>0</v>
      </c>
      <c r="AE123" s="886">
        <v>0</v>
      </c>
      <c r="AF123" s="886">
        <v>0.7910683918931809</v>
      </c>
      <c r="AG123" s="1770">
        <v>1.2413647114156117</v>
      </c>
      <c r="AH123" s="311"/>
      <c r="AI123" s="311"/>
      <c r="AJ123" s="311"/>
      <c r="AK123" s="311"/>
      <c r="AL123" s="311"/>
      <c r="AM123" s="311"/>
      <c r="AN123" s="311"/>
      <c r="AO123" s="311"/>
      <c r="AP123" s="311"/>
      <c r="AQ123" s="311"/>
      <c r="AR123" s="311"/>
      <c r="AS123" s="311"/>
      <c r="AT123" s="311"/>
      <c r="AU123" s="311"/>
      <c r="AV123" s="311"/>
      <c r="AW123" s="311"/>
      <c r="AX123" s="311"/>
      <c r="AY123" s="311"/>
      <c r="AZ123" s="622"/>
      <c r="BA123" s="2130"/>
      <c r="BB123" s="156" t="s">
        <v>52</v>
      </c>
      <c r="BC123" s="368">
        <v>117.01388400000003</v>
      </c>
      <c r="BD123" s="372">
        <v>113.45504200000005</v>
      </c>
      <c r="BE123" s="372">
        <v>49.042183999999999</v>
      </c>
      <c r="BF123" s="372">
        <v>63.455178999999994</v>
      </c>
      <c r="BG123" s="376">
        <v>41.574361999999994</v>
      </c>
      <c r="BH123" s="380">
        <v>28.216345000000004</v>
      </c>
      <c r="BI123" s="372">
        <v>31.724674</v>
      </c>
      <c r="BJ123" s="372">
        <v>49.456728000000005</v>
      </c>
      <c r="BK123" s="372">
        <v>37.105138000000004</v>
      </c>
      <c r="BL123" s="376">
        <v>0</v>
      </c>
      <c r="BM123" s="380">
        <v>52.932441999999995</v>
      </c>
      <c r="BN123" s="372">
        <v>67.467918999999995</v>
      </c>
      <c r="BO123" s="372">
        <v>56.401705999999983</v>
      </c>
      <c r="BP123" s="372">
        <v>42.074867999999995</v>
      </c>
      <c r="BQ123" s="376">
        <v>19.160830999999998</v>
      </c>
      <c r="BR123" s="380">
        <v>32.551167999999997</v>
      </c>
      <c r="BS123" s="372">
        <v>147.72520800000007</v>
      </c>
      <c r="BT123" s="372">
        <v>65.845684000000006</v>
      </c>
      <c r="BU123" s="372">
        <v>33.490327999999998</v>
      </c>
      <c r="BV123" s="372">
        <v>0</v>
      </c>
      <c r="BW123" s="372">
        <v>0</v>
      </c>
      <c r="BX123" s="372">
        <v>5.6246399999999994</v>
      </c>
      <c r="BY123" s="384">
        <v>35.204835000000003</v>
      </c>
      <c r="BZ123" s="384">
        <v>0</v>
      </c>
      <c r="CA123" s="384">
        <v>0</v>
      </c>
      <c r="CB123" s="384">
        <v>0.93563499999999999</v>
      </c>
      <c r="CC123" s="384">
        <v>4.2678799999999999</v>
      </c>
      <c r="CD123" s="384">
        <v>0</v>
      </c>
      <c r="CE123" s="384">
        <v>0</v>
      </c>
      <c r="CF123" s="384">
        <v>19.292540999999996</v>
      </c>
      <c r="CG123" s="384">
        <v>39.602731999999996</v>
      </c>
      <c r="CH123" s="1804"/>
      <c r="CI123" s="1804"/>
      <c r="CJ123" s="1804"/>
      <c r="CK123" s="1804"/>
      <c r="CL123" s="1804"/>
      <c r="CM123" s="1804"/>
      <c r="CN123" s="1804"/>
      <c r="CO123" s="1804"/>
      <c r="CP123" s="1804"/>
      <c r="CQ123" s="1804"/>
      <c r="CR123" s="1804"/>
      <c r="CS123" s="1804"/>
      <c r="CT123" s="1804"/>
      <c r="CU123" s="1804"/>
      <c r="CV123" s="1804"/>
      <c r="CW123" s="1804"/>
      <c r="CX123" s="1804"/>
      <c r="CY123" s="1804"/>
      <c r="CZ123" s="1805"/>
    </row>
    <row r="124" s="135" customFormat="true" ht="15" customHeight="true" x14ac:dyDescent="0.2">
      <c r="A124" s="2073" t="s">
        <v>51</v>
      </c>
      <c r="B124" s="980" t="s">
        <v>15</v>
      </c>
      <c r="C124" s="885">
        <v>97.00691885676062</v>
      </c>
      <c r="D124" s="886">
        <v>95.876335137927327</v>
      </c>
      <c r="E124" s="886">
        <v>96.595026044281468</v>
      </c>
      <c r="F124" s="886">
        <v>97.698258072887029</v>
      </c>
      <c r="G124" s="887">
        <v>98.981261122535528</v>
      </c>
      <c r="H124" s="888">
        <v>93.478764492745839</v>
      </c>
      <c r="I124" s="886">
        <v>95.063562106579553</v>
      </c>
      <c r="J124" s="886">
        <v>97.296216851326832</v>
      </c>
      <c r="K124" s="886">
        <v>98.406529564237758</v>
      </c>
      <c r="L124" s="889">
        <v>99.71698172423558</v>
      </c>
      <c r="M124" s="890">
        <v>97.464980927919115</v>
      </c>
      <c r="N124" s="886">
        <v>97.064332705330429</v>
      </c>
      <c r="O124" s="886">
        <v>97.150302466057667</v>
      </c>
      <c r="P124" s="886">
        <v>98.233437094979749</v>
      </c>
      <c r="Q124" s="887">
        <v>99.142477356098951</v>
      </c>
      <c r="R124" s="888">
        <v>97.047370218161362</v>
      </c>
      <c r="S124" s="886">
        <v>93.254533435981685</v>
      </c>
      <c r="T124" s="886">
        <v>96.861313868613138</v>
      </c>
      <c r="U124" s="886">
        <v>98.755434770933775</v>
      </c>
      <c r="V124" s="886">
        <v>92.964196502914263</v>
      </c>
      <c r="W124" s="886">
        <v>98.178921330421247</v>
      </c>
      <c r="X124" s="886">
        <v>95.479949456864276</v>
      </c>
      <c r="Y124" s="886">
        <v>99.026690408943821</v>
      </c>
      <c r="Z124" s="886">
        <v>99.484068457983682</v>
      </c>
      <c r="AA124" s="886">
        <v>96.547109185517755</v>
      </c>
      <c r="AB124" s="886">
        <v>96.922012117302387</v>
      </c>
      <c r="AC124" s="886">
        <v>97.788713623519712</v>
      </c>
      <c r="AD124" s="886">
        <v>97.480806297478225</v>
      </c>
      <c r="AE124" s="886">
        <v>96.812162940947317</v>
      </c>
      <c r="AF124" s="886">
        <v>94.517320437512069</v>
      </c>
      <c r="AG124" s="1770">
        <v>96.82286119694264</v>
      </c>
      <c r="AH124" s="311"/>
      <c r="AI124" s="311"/>
      <c r="AJ124" s="311"/>
      <c r="AK124" s="311"/>
      <c r="AL124" s="311"/>
      <c r="AM124" s="311"/>
      <c r="AN124" s="311"/>
      <c r="AO124" s="311"/>
      <c r="AP124" s="311"/>
      <c r="AQ124" s="311"/>
      <c r="AR124" s="311"/>
      <c r="AS124" s="311"/>
      <c r="AT124" s="311"/>
      <c r="AU124" s="311"/>
      <c r="AV124" s="311"/>
      <c r="AW124" s="311"/>
      <c r="AX124" s="311"/>
      <c r="AY124" s="311"/>
      <c r="AZ124" s="622"/>
      <c r="BA124" s="2130" t="s">
        <v>51</v>
      </c>
      <c r="BB124" s="156" t="s">
        <v>15</v>
      </c>
      <c r="BC124" s="368">
        <v>9941.9781979999716</v>
      </c>
      <c r="BD124" s="372">
        <v>9837.0888069999673</v>
      </c>
      <c r="BE124" s="372">
        <v>9900.4008229999254</v>
      </c>
      <c r="BF124" s="372">
        <v>10017.150585999974</v>
      </c>
      <c r="BG124" s="376">
        <v>10145.191503000038</v>
      </c>
      <c r="BH124" s="380">
        <v>5454.0623109999751</v>
      </c>
      <c r="BI124" s="372">
        <v>5549.6185229999837</v>
      </c>
      <c r="BJ124" s="372">
        <v>5671.5200269999987</v>
      </c>
      <c r="BK124" s="372">
        <v>5744.5256469999867</v>
      </c>
      <c r="BL124" s="376">
        <v>5816.3100829999457</v>
      </c>
      <c r="BM124" s="380">
        <v>4305.9451630000076</v>
      </c>
      <c r="BN124" s="372">
        <v>4290.2882930000105</v>
      </c>
      <c r="BO124" s="372">
        <v>4285.0723420000058</v>
      </c>
      <c r="BP124" s="372">
        <v>4344.2347669999899</v>
      </c>
      <c r="BQ124" s="376">
        <v>4380.2327609999847</v>
      </c>
      <c r="BR124" s="380">
        <v>2837.7000169999751</v>
      </c>
      <c r="BS124" s="372">
        <v>2137.6617800000095</v>
      </c>
      <c r="BT124" s="372">
        <v>3718.1796879999965</v>
      </c>
      <c r="BU124" s="372">
        <v>5405.8180149999944</v>
      </c>
      <c r="BV124" s="372">
        <v>988.27220799999645</v>
      </c>
      <c r="BW124" s="372">
        <v>1483.4407650000126</v>
      </c>
      <c r="BX124" s="372">
        <v>2161.5168319999952</v>
      </c>
      <c r="BY124" s="384">
        <v>4909.8952600000202</v>
      </c>
      <c r="BZ124" s="384">
        <v>3598.4322999999972</v>
      </c>
      <c r="CA124" s="384">
        <v>1855.1122990000028</v>
      </c>
      <c r="CB124" s="384">
        <v>1091.9169179999963</v>
      </c>
      <c r="CC124" s="384">
        <v>6640.3383800000074</v>
      </c>
      <c r="CD124" s="384">
        <v>2684.6415049999791</v>
      </c>
      <c r="CE124" s="384">
        <v>4934.9010300000045</v>
      </c>
      <c r="CF124" s="384">
        <v>2305.0842359999974</v>
      </c>
      <c r="CG124" s="384">
        <v>3088.8986839999966</v>
      </c>
      <c r="CH124" s="1804"/>
      <c r="CI124" s="1804"/>
      <c r="CJ124" s="1804"/>
      <c r="CK124" s="1804"/>
      <c r="CL124" s="1804"/>
      <c r="CM124" s="1804"/>
      <c r="CN124" s="1804"/>
      <c r="CO124" s="1804"/>
      <c r="CP124" s="1804"/>
      <c r="CQ124" s="1804"/>
      <c r="CR124" s="1804"/>
      <c r="CS124" s="1804"/>
      <c r="CT124" s="1804"/>
      <c r="CU124" s="1804"/>
      <c r="CV124" s="1804"/>
      <c r="CW124" s="1804"/>
      <c r="CX124" s="1804"/>
      <c r="CY124" s="1804"/>
      <c r="CZ124" s="1805"/>
    </row>
    <row r="125" s="135" customFormat="true" ht="15" customHeight="true" x14ac:dyDescent="0.2">
      <c r="A125" s="2073"/>
      <c r="B125" s="980" t="s">
        <v>16</v>
      </c>
      <c r="C125" s="885">
        <v>1.8513409257257807</v>
      </c>
      <c r="D125" s="886">
        <v>3.0178851092108081</v>
      </c>
      <c r="E125" s="886">
        <v>2.9264851424431049</v>
      </c>
      <c r="F125" s="886">
        <v>1.6828573051060749</v>
      </c>
      <c r="G125" s="887">
        <v>0.61311984307686507</v>
      </c>
      <c r="H125" s="888">
        <v>6.0376273416889044</v>
      </c>
      <c r="I125" s="886">
        <v>4.3930022492206087</v>
      </c>
      <c r="J125" s="886">
        <v>1.8553417239162626</v>
      </c>
      <c r="K125" s="886">
        <v>0.95784130222557451</v>
      </c>
      <c r="L125" s="889">
        <v>0.28301827576440347</v>
      </c>
      <c r="M125" s="890">
        <v>1.3368943271751235</v>
      </c>
      <c r="N125" s="886">
        <v>1.4092597226103767</v>
      </c>
      <c r="O125" s="886">
        <v>1.570969344503359</v>
      </c>
      <c r="P125" s="886">
        <v>0.81515048818819291</v>
      </c>
      <c r="Q125" s="887">
        <v>0.42383513065853001</v>
      </c>
      <c r="R125" s="888">
        <v>1.839402438213658</v>
      </c>
      <c r="S125" s="886">
        <v>0.30102082537866726</v>
      </c>
      <c r="T125" s="886">
        <v>1.4233576642335783</v>
      </c>
      <c r="U125" s="886">
        <v>0.63275182856250189</v>
      </c>
      <c r="V125" s="886">
        <v>7.0358034970857926</v>
      </c>
      <c r="W125" s="886">
        <v>1.8210786695786783</v>
      </c>
      <c r="X125" s="886">
        <v>4.2715952292735055</v>
      </c>
      <c r="Y125" s="886">
        <v>0.26327035155454631</v>
      </c>
      <c r="Z125" s="886">
        <v>0.51593154201632219</v>
      </c>
      <c r="AA125" s="886">
        <v>3.4528908144822728</v>
      </c>
      <c r="AB125" s="886">
        <v>2.9949379497654571</v>
      </c>
      <c r="AC125" s="886">
        <v>2.1484355891835825</v>
      </c>
      <c r="AD125" s="886">
        <v>2.5191937025218247</v>
      </c>
      <c r="AE125" s="886">
        <v>3.1878370590528187</v>
      </c>
      <c r="AF125" s="886">
        <v>4.6916111705947818</v>
      </c>
      <c r="AG125" s="1770">
        <v>1.9357740916417225</v>
      </c>
      <c r="AH125" s="311"/>
      <c r="AI125" s="311"/>
      <c r="AJ125" s="311"/>
      <c r="AK125" s="311"/>
      <c r="AL125" s="311"/>
      <c r="AM125" s="311"/>
      <c r="AN125" s="311"/>
      <c r="AO125" s="311"/>
      <c r="AP125" s="311"/>
      <c r="AQ125" s="311"/>
      <c r="AR125" s="311"/>
      <c r="AS125" s="311"/>
      <c r="AT125" s="311"/>
      <c r="AU125" s="311"/>
      <c r="AV125" s="311"/>
      <c r="AW125" s="311"/>
      <c r="AX125" s="311"/>
      <c r="AY125" s="311"/>
      <c r="AZ125" s="622"/>
      <c r="BA125" s="2130"/>
      <c r="BB125" s="156" t="s">
        <v>16</v>
      </c>
      <c r="BC125" s="368">
        <v>189.73895199999995</v>
      </c>
      <c r="BD125" s="372">
        <v>309.64057799999989</v>
      </c>
      <c r="BE125" s="372">
        <v>299.9468720000001</v>
      </c>
      <c r="BF125" s="372">
        <v>172.54591199999999</v>
      </c>
      <c r="BG125" s="376">
        <v>62.842382000000022</v>
      </c>
      <c r="BH125" s="380">
        <v>352.26819599999993</v>
      </c>
      <c r="BI125" s="372">
        <v>256.45458800000011</v>
      </c>
      <c r="BJ125" s="372">
        <v>108.15022499999998</v>
      </c>
      <c r="BK125" s="372">
        <v>55.914419000000009</v>
      </c>
      <c r="BL125" s="376">
        <v>16.507940999999999</v>
      </c>
      <c r="BM125" s="380">
        <v>59.063199999999995</v>
      </c>
      <c r="BN125" s="372">
        <v>62.289929999999991</v>
      </c>
      <c r="BO125" s="372">
        <v>69.291778999999991</v>
      </c>
      <c r="BP125" s="372">
        <v>36.048876999999997</v>
      </c>
      <c r="BQ125" s="376">
        <v>18.725541</v>
      </c>
      <c r="BR125" s="380">
        <v>53.784789000000011</v>
      </c>
      <c r="BS125" s="372">
        <v>6.9002619999999997</v>
      </c>
      <c r="BT125" s="372">
        <v>54.63790800000001</v>
      </c>
      <c r="BU125" s="372">
        <v>34.636485999999998</v>
      </c>
      <c r="BV125" s="372">
        <v>74.795344000000028</v>
      </c>
      <c r="BW125" s="372">
        <v>27.515705999999994</v>
      </c>
      <c r="BX125" s="372">
        <v>96.702240000000018</v>
      </c>
      <c r="BY125" s="384">
        <v>13.053348</v>
      </c>
      <c r="BZ125" s="384">
        <v>18.661729000000001</v>
      </c>
      <c r="CA125" s="384">
        <v>66.345851999999994</v>
      </c>
      <c r="CB125" s="384">
        <v>33.740771000000009</v>
      </c>
      <c r="CC125" s="384">
        <v>145.88942600000001</v>
      </c>
      <c r="CD125" s="384">
        <v>69.379114000000015</v>
      </c>
      <c r="CE125" s="384">
        <v>162.49673500000003</v>
      </c>
      <c r="CF125" s="384">
        <v>114.41880599999996</v>
      </c>
      <c r="CG125" s="384">
        <v>61.756180000000001</v>
      </c>
      <c r="CH125" s="1804"/>
      <c r="CI125" s="1804"/>
      <c r="CJ125" s="1804"/>
      <c r="CK125" s="1804"/>
      <c r="CL125" s="1804"/>
      <c r="CM125" s="1804"/>
      <c r="CN125" s="1804"/>
      <c r="CO125" s="1804"/>
      <c r="CP125" s="1804"/>
      <c r="CQ125" s="1804"/>
      <c r="CR125" s="1804"/>
      <c r="CS125" s="1804"/>
      <c r="CT125" s="1804"/>
      <c r="CU125" s="1804"/>
      <c r="CV125" s="1804"/>
      <c r="CW125" s="1804"/>
      <c r="CX125" s="1804"/>
      <c r="CY125" s="1804"/>
      <c r="CZ125" s="1805"/>
    </row>
    <row r="126" s="135" customFormat="true" ht="15" customHeight="true" x14ac:dyDescent="0.2">
      <c r="A126" s="2073"/>
      <c r="B126" s="980" t="s">
        <v>22</v>
      </c>
      <c r="C126" s="885">
        <v>1.0523925317406335</v>
      </c>
      <c r="D126" s="886">
        <v>1.1057797528613551</v>
      </c>
      <c r="E126" s="886">
        <v>0.45014640427066871</v>
      </c>
      <c r="F126" s="886">
        <v>0.61888462200694494</v>
      </c>
      <c r="G126" s="887">
        <v>0.40561903438766478</v>
      </c>
      <c r="H126" s="888">
        <v>0.48360816556521347</v>
      </c>
      <c r="I126" s="886">
        <v>0.54343564419986312</v>
      </c>
      <c r="J126" s="886">
        <v>0.84844142475688533</v>
      </c>
      <c r="K126" s="886">
        <v>0.63562913353672945</v>
      </c>
      <c r="L126" s="889">
        <v>0</v>
      </c>
      <c r="M126" s="890">
        <v>0.99085614615879825</v>
      </c>
      <c r="N126" s="886">
        <v>1.5264075720592298</v>
      </c>
      <c r="O126" s="886">
        <v>1.2787281894391995</v>
      </c>
      <c r="P126" s="886">
        <v>0.95141241683211852</v>
      </c>
      <c r="Q126" s="887">
        <v>0.36793727173585605</v>
      </c>
      <c r="R126" s="888">
        <v>1.0138809598653817</v>
      </c>
      <c r="S126" s="886">
        <v>6.4444457386393914</v>
      </c>
      <c r="T126" s="886">
        <v>1.7153284671532865</v>
      </c>
      <c r="U126" s="886">
        <v>0.61181340050367572</v>
      </c>
      <c r="V126" s="886">
        <v>0</v>
      </c>
      <c r="W126" s="886">
        <v>0</v>
      </c>
      <c r="X126" s="886">
        <v>0.24845531386223238</v>
      </c>
      <c r="Y126" s="886">
        <v>0.55739341909672868</v>
      </c>
      <c r="Z126" s="886">
        <v>0</v>
      </c>
      <c r="AA126" s="886">
        <v>0</v>
      </c>
      <c r="AB126" s="886">
        <v>8.3049932932143217E-2</v>
      </c>
      <c r="AC126" s="886">
        <v>6.2850787296708038E-2</v>
      </c>
      <c r="AD126" s="886">
        <v>0</v>
      </c>
      <c r="AE126" s="886">
        <v>0</v>
      </c>
      <c r="AF126" s="886">
        <v>0.72593009120600915</v>
      </c>
      <c r="AG126" s="1770">
        <v>1.2413647114156117</v>
      </c>
      <c r="AH126" s="311"/>
      <c r="AI126" s="311"/>
      <c r="AJ126" s="311"/>
      <c r="AK126" s="311"/>
      <c r="AL126" s="311"/>
      <c r="AM126" s="311"/>
      <c r="AN126" s="311"/>
      <c r="AO126" s="311"/>
      <c r="AP126" s="311"/>
      <c r="AQ126" s="311"/>
      <c r="AR126" s="311"/>
      <c r="AS126" s="311"/>
      <c r="AT126" s="311"/>
      <c r="AU126" s="311"/>
      <c r="AV126" s="311"/>
      <c r="AW126" s="311"/>
      <c r="AX126" s="311"/>
      <c r="AY126" s="311"/>
      <c r="AZ126" s="622"/>
      <c r="BA126" s="2130"/>
      <c r="BB126" s="156" t="s">
        <v>22</v>
      </c>
      <c r="BC126" s="368">
        <v>107.85688000000003</v>
      </c>
      <c r="BD126" s="372">
        <v>113.45504200000005</v>
      </c>
      <c r="BE126" s="372">
        <v>46.137260000000005</v>
      </c>
      <c r="BF126" s="372">
        <v>63.455178999999994</v>
      </c>
      <c r="BG126" s="376">
        <v>41.574361999999994</v>
      </c>
      <c r="BH126" s="380">
        <v>28.216345000000004</v>
      </c>
      <c r="BI126" s="372">
        <v>31.724674</v>
      </c>
      <c r="BJ126" s="372">
        <v>49.456728000000005</v>
      </c>
      <c r="BK126" s="372">
        <v>37.105138000000004</v>
      </c>
      <c r="BL126" s="376">
        <v>0</v>
      </c>
      <c r="BM126" s="380">
        <v>43.775438000000001</v>
      </c>
      <c r="BN126" s="372">
        <v>67.467918999999995</v>
      </c>
      <c r="BO126" s="372">
        <v>56.401705999999983</v>
      </c>
      <c r="BP126" s="372">
        <v>42.074867999999995</v>
      </c>
      <c r="BQ126" s="376">
        <v>16.255907000000001</v>
      </c>
      <c r="BR126" s="380">
        <v>29.646244000000003</v>
      </c>
      <c r="BS126" s="372">
        <v>147.72520800000007</v>
      </c>
      <c r="BT126" s="372">
        <v>65.845684000000006</v>
      </c>
      <c r="BU126" s="372">
        <v>33.490327999999998</v>
      </c>
      <c r="BV126" s="372">
        <v>0</v>
      </c>
      <c r="BW126" s="372">
        <v>0</v>
      </c>
      <c r="BX126" s="372">
        <v>5.6246399999999994</v>
      </c>
      <c r="BY126" s="384">
        <v>27.636420999999999</v>
      </c>
      <c r="BZ126" s="384">
        <v>0</v>
      </c>
      <c r="CA126" s="384">
        <v>0</v>
      </c>
      <c r="CB126" s="384">
        <v>0.93563499999999999</v>
      </c>
      <c r="CC126" s="384">
        <v>4.2678799999999999</v>
      </c>
      <c r="CD126" s="384">
        <v>0</v>
      </c>
      <c r="CE126" s="384">
        <v>0</v>
      </c>
      <c r="CF126" s="384">
        <v>17.703950999999996</v>
      </c>
      <c r="CG126" s="384">
        <v>39.602731999999996</v>
      </c>
      <c r="CH126" s="1804"/>
      <c r="CI126" s="1804"/>
      <c r="CJ126" s="1804"/>
      <c r="CK126" s="1804"/>
      <c r="CL126" s="1804"/>
      <c r="CM126" s="1804"/>
      <c r="CN126" s="1804"/>
      <c r="CO126" s="1804"/>
      <c r="CP126" s="1804"/>
      <c r="CQ126" s="1804"/>
      <c r="CR126" s="1804"/>
      <c r="CS126" s="1804"/>
      <c r="CT126" s="1804"/>
      <c r="CU126" s="1804"/>
      <c r="CV126" s="1804"/>
      <c r="CW126" s="1804"/>
      <c r="CX126" s="1804"/>
      <c r="CY126" s="1804"/>
      <c r="CZ126" s="1805"/>
    </row>
    <row r="127" s="135" customFormat="true" ht="15" customHeight="true" x14ac:dyDescent="0.2">
      <c r="A127" s="2073"/>
      <c r="B127" s="980" t="s">
        <v>19</v>
      </c>
      <c r="C127" s="885">
        <v>8.9347685773212671E-2</v>
      </c>
      <c r="D127" s="886">
        <v>0</v>
      </c>
      <c r="E127" s="886">
        <v>2.8342409004773323E-2</v>
      </c>
      <c r="F127" s="886">
        <v>0</v>
      </c>
      <c r="G127" s="887">
        <v>0</v>
      </c>
      <c r="H127" s="888">
        <v>0</v>
      </c>
      <c r="I127" s="886">
        <v>0</v>
      </c>
      <c r="J127" s="886">
        <v>0</v>
      </c>
      <c r="K127" s="886">
        <v>0</v>
      </c>
      <c r="L127" s="889">
        <v>0</v>
      </c>
      <c r="M127" s="890">
        <v>0.20726859874710338</v>
      </c>
      <c r="N127" s="886">
        <v>0</v>
      </c>
      <c r="O127" s="886">
        <v>0</v>
      </c>
      <c r="P127" s="886">
        <v>0</v>
      </c>
      <c r="Q127" s="887">
        <v>6.5750241506672608E-2</v>
      </c>
      <c r="R127" s="888">
        <v>9.9346383759641999E-2</v>
      </c>
      <c r="S127" s="886">
        <v>0</v>
      </c>
      <c r="T127" s="886">
        <v>0</v>
      </c>
      <c r="U127" s="886">
        <v>0</v>
      </c>
      <c r="V127" s="886">
        <v>0</v>
      </c>
      <c r="W127" s="886">
        <v>0</v>
      </c>
      <c r="X127" s="886">
        <v>0</v>
      </c>
      <c r="Y127" s="886">
        <v>0.1526458204048762</v>
      </c>
      <c r="Z127" s="886">
        <v>0</v>
      </c>
      <c r="AA127" s="886">
        <v>0</v>
      </c>
      <c r="AB127" s="886">
        <v>0</v>
      </c>
      <c r="AC127" s="886">
        <v>0</v>
      </c>
      <c r="AD127" s="886">
        <v>0</v>
      </c>
      <c r="AE127" s="886">
        <v>0</v>
      </c>
      <c r="AF127" s="886">
        <v>6.5138300687171719E-2</v>
      </c>
      <c r="AG127" s="1770">
        <v>0</v>
      </c>
      <c r="AH127" s="311"/>
      <c r="AI127" s="311"/>
      <c r="AJ127" s="311"/>
      <c r="AK127" s="311"/>
      <c r="AL127" s="311"/>
      <c r="AM127" s="311"/>
      <c r="AN127" s="311"/>
      <c r="AO127" s="311"/>
      <c r="AP127" s="311"/>
      <c r="AQ127" s="311"/>
      <c r="AR127" s="311"/>
      <c r="AS127" s="311"/>
      <c r="AT127" s="311"/>
      <c r="AU127" s="311"/>
      <c r="AV127" s="311"/>
      <c r="AW127" s="311"/>
      <c r="AX127" s="311"/>
      <c r="AY127" s="311"/>
      <c r="AZ127" s="622"/>
      <c r="BA127" s="2130"/>
      <c r="BB127" s="156" t="s">
        <v>19</v>
      </c>
      <c r="BC127" s="368">
        <v>9.1570040000000006</v>
      </c>
      <c r="BD127" s="372">
        <v>0</v>
      </c>
      <c r="BE127" s="372">
        <v>2.9049239999999998</v>
      </c>
      <c r="BF127" s="372">
        <v>0</v>
      </c>
      <c r="BG127" s="376">
        <v>0</v>
      </c>
      <c r="BH127" s="380">
        <v>0</v>
      </c>
      <c r="BI127" s="372">
        <v>0</v>
      </c>
      <c r="BJ127" s="372">
        <v>0</v>
      </c>
      <c r="BK127" s="372">
        <v>0</v>
      </c>
      <c r="BL127" s="376">
        <v>0</v>
      </c>
      <c r="BM127" s="380">
        <v>9.1570040000000006</v>
      </c>
      <c r="BN127" s="372">
        <v>0</v>
      </c>
      <c r="BO127" s="372">
        <v>0</v>
      </c>
      <c r="BP127" s="372">
        <v>0</v>
      </c>
      <c r="BQ127" s="376">
        <v>2.9049239999999998</v>
      </c>
      <c r="BR127" s="380">
        <v>2.9049239999999998</v>
      </c>
      <c r="BS127" s="372">
        <v>0</v>
      </c>
      <c r="BT127" s="372">
        <v>0</v>
      </c>
      <c r="BU127" s="372">
        <v>0</v>
      </c>
      <c r="BV127" s="372">
        <v>0</v>
      </c>
      <c r="BW127" s="372">
        <v>0</v>
      </c>
      <c r="BX127" s="372">
        <v>0</v>
      </c>
      <c r="BY127" s="384">
        <v>7.5684139999999998</v>
      </c>
      <c r="BZ127" s="384">
        <v>0</v>
      </c>
      <c r="CA127" s="384">
        <v>0</v>
      </c>
      <c r="CB127" s="384">
        <v>0</v>
      </c>
      <c r="CC127" s="384">
        <v>0</v>
      </c>
      <c r="CD127" s="384">
        <v>0</v>
      </c>
      <c r="CE127" s="384">
        <v>0</v>
      </c>
      <c r="CF127" s="384">
        <v>1.5885899999999999</v>
      </c>
      <c r="CG127" s="384">
        <v>0</v>
      </c>
      <c r="CH127" s="1804"/>
      <c r="CI127" s="1804"/>
      <c r="CJ127" s="1804"/>
      <c r="CK127" s="1804"/>
      <c r="CL127" s="1804"/>
      <c r="CM127" s="1804"/>
      <c r="CN127" s="1804"/>
      <c r="CO127" s="1804"/>
      <c r="CP127" s="1804"/>
      <c r="CQ127" s="1804"/>
      <c r="CR127" s="1804"/>
      <c r="CS127" s="1804"/>
      <c r="CT127" s="1804"/>
      <c r="CU127" s="1804"/>
      <c r="CV127" s="1804"/>
      <c r="CW127" s="1804"/>
      <c r="CX127" s="1804"/>
      <c r="CY127" s="1804"/>
      <c r="CZ127" s="1805"/>
    </row>
    <row r="128" s="135" customFormat="true" ht="15" customHeight="true" x14ac:dyDescent="0.2">
      <c r="A128" s="2073" t="s">
        <v>176</v>
      </c>
      <c r="B128" s="980" t="s">
        <v>50</v>
      </c>
      <c r="C128" s="885">
        <v>1.8727225522674675</v>
      </c>
      <c r="D128" s="886">
        <v>3.0516294093517899</v>
      </c>
      <c r="E128" s="886">
        <v>2.9405553709412287</v>
      </c>
      <c r="F128" s="886">
        <v>1.6933371080666355</v>
      </c>
      <c r="G128" s="887">
        <v>0.61561690241195555</v>
      </c>
      <c r="H128" s="888">
        <v>6.0669676928537495</v>
      </c>
      <c r="I128" s="886">
        <v>4.4170058333252848</v>
      </c>
      <c r="J128" s="886">
        <v>1.8712179118276793</v>
      </c>
      <c r="K128" s="886">
        <v>0.96396856727732572</v>
      </c>
      <c r="L128" s="889">
        <v>0.28301827576440347</v>
      </c>
      <c r="M128" s="890">
        <v>1.3531062277142296</v>
      </c>
      <c r="N128" s="886">
        <v>1.4311042055682284</v>
      </c>
      <c r="O128" s="886">
        <v>1.5913179760466793</v>
      </c>
      <c r="P128" s="886">
        <v>0.82298042615068823</v>
      </c>
      <c r="Q128" s="887">
        <v>0.42568125711685972</v>
      </c>
      <c r="R128" s="888">
        <v>1.8601096878805623</v>
      </c>
      <c r="S128" s="886">
        <v>0.32175623110277773</v>
      </c>
      <c r="T128" s="886">
        <v>1.4481990345339786</v>
      </c>
      <c r="U128" s="886">
        <v>0.63664691973131193</v>
      </c>
      <c r="V128" s="886">
        <v>7.0358034970857926</v>
      </c>
      <c r="W128" s="886">
        <v>1.8210786695786783</v>
      </c>
      <c r="X128" s="886">
        <v>4.2822346688603403</v>
      </c>
      <c r="Y128" s="886">
        <v>0.26515304219889069</v>
      </c>
      <c r="Z128" s="886">
        <v>0.51593154201632219</v>
      </c>
      <c r="AA128" s="886">
        <v>3.4528908144822728</v>
      </c>
      <c r="AB128" s="886">
        <v>2.9974273111370469</v>
      </c>
      <c r="AC128" s="886">
        <v>2.1497867470793226</v>
      </c>
      <c r="AD128" s="886">
        <v>2.5191937025218247</v>
      </c>
      <c r="AE128" s="886">
        <v>3.1878370590528187</v>
      </c>
      <c r="AF128" s="886">
        <v>4.7290209606605709</v>
      </c>
      <c r="AG128" s="1770">
        <v>1.9601061577908221</v>
      </c>
      <c r="AH128" s="311"/>
      <c r="AI128" s="311"/>
      <c r="AJ128" s="311"/>
      <c r="AK128" s="311"/>
      <c r="AL128" s="311"/>
      <c r="AM128" s="311"/>
      <c r="AN128" s="311"/>
      <c r="AO128" s="311"/>
      <c r="AP128" s="311"/>
      <c r="AQ128" s="311"/>
      <c r="AR128" s="311"/>
      <c r="AS128" s="311"/>
      <c r="AT128" s="311"/>
      <c r="AU128" s="311"/>
      <c r="AV128" s="311"/>
      <c r="AW128" s="311"/>
      <c r="AX128" s="311"/>
      <c r="AY128" s="311"/>
      <c r="AZ128" s="622"/>
      <c r="BA128" s="2130" t="s">
        <v>109</v>
      </c>
      <c r="BB128" s="156" t="s">
        <v>50</v>
      </c>
      <c r="BC128" s="1048" t="s">
        <v>36</v>
      </c>
      <c r="BD128" s="1067" t="s">
        <v>36</v>
      </c>
      <c r="BE128" s="1067" t="s">
        <v>36</v>
      </c>
      <c r="BF128" s="1067" t="s">
        <v>36</v>
      </c>
      <c r="BG128" s="1087" t="s">
        <v>36</v>
      </c>
      <c r="BH128" s="1107" t="s">
        <v>36</v>
      </c>
      <c r="BI128" s="1067" t="s">
        <v>36</v>
      </c>
      <c r="BJ128" s="1067" t="s">
        <v>36</v>
      </c>
      <c r="BK128" s="1067" t="s">
        <v>36</v>
      </c>
      <c r="BL128" s="1087" t="s">
        <v>36</v>
      </c>
      <c r="BM128" s="1107" t="s">
        <v>36</v>
      </c>
      <c r="BN128" s="1067" t="s">
        <v>36</v>
      </c>
      <c r="BO128" s="1067" t="s">
        <v>36</v>
      </c>
      <c r="BP128" s="1067" t="s">
        <v>36</v>
      </c>
      <c r="BQ128" s="1087" t="s">
        <v>36</v>
      </c>
      <c r="BR128" s="1107" t="s">
        <v>36</v>
      </c>
      <c r="BS128" s="1067" t="s">
        <v>36</v>
      </c>
      <c r="BT128" s="1067" t="s">
        <v>36</v>
      </c>
      <c r="BU128" s="1067" t="s">
        <v>36</v>
      </c>
      <c r="BV128" s="1067" t="s">
        <v>36</v>
      </c>
      <c r="BW128" s="1067" t="s">
        <v>36</v>
      </c>
      <c r="BX128" s="1067" t="s">
        <v>36</v>
      </c>
      <c r="BY128" s="1125" t="s">
        <v>36</v>
      </c>
      <c r="BZ128" s="1125" t="s">
        <v>36</v>
      </c>
      <c r="CA128" s="1125" t="s">
        <v>36</v>
      </c>
      <c r="CB128" s="1125" t="s">
        <v>36</v>
      </c>
      <c r="CC128" s="1125" t="s">
        <v>36</v>
      </c>
      <c r="CD128" s="1125" t="s">
        <v>36</v>
      </c>
      <c r="CE128" s="1125" t="s">
        <v>36</v>
      </c>
      <c r="CF128" s="1125" t="s">
        <v>36</v>
      </c>
      <c r="CG128" s="1125" t="s">
        <v>36</v>
      </c>
      <c r="CH128" s="1805"/>
      <c r="CI128" s="1805"/>
      <c r="CJ128" s="1805"/>
      <c r="CK128" s="1805"/>
      <c r="CL128" s="1805"/>
      <c r="CM128" s="1805"/>
      <c r="CN128" s="1805"/>
      <c r="CO128" s="1805"/>
      <c r="CP128" s="1805"/>
      <c r="CQ128" s="1805"/>
      <c r="CR128" s="1805"/>
      <c r="CS128" s="1805"/>
      <c r="CT128" s="1805"/>
      <c r="CU128" s="1805"/>
      <c r="CV128" s="1805"/>
      <c r="CW128" s="1805"/>
      <c r="CX128" s="1805"/>
      <c r="CY128" s="1805"/>
      <c r="CZ128" s="1805"/>
    </row>
    <row r="129" s="135" customFormat="true" ht="15" customHeight="true" x14ac:dyDescent="0.2">
      <c r="A129" s="2074"/>
      <c r="B129" s="981" t="s">
        <v>49</v>
      </c>
      <c r="C129" s="891">
        <v>98.127277447732666</v>
      </c>
      <c r="D129" s="892">
        <v>96.948370590647912</v>
      </c>
      <c r="E129" s="892">
        <v>97.059444629058788</v>
      </c>
      <c r="F129" s="892">
        <v>98.306662891933371</v>
      </c>
      <c r="G129" s="893">
        <v>99.384383097588071</v>
      </c>
      <c r="H129" s="894">
        <v>93.93303230714622</v>
      </c>
      <c r="I129" s="892">
        <v>95.582994166674723</v>
      </c>
      <c r="J129" s="892">
        <v>98.128782088172301</v>
      </c>
      <c r="K129" s="892">
        <v>99.036031432722723</v>
      </c>
      <c r="L129" s="895">
        <v>99.71698172423558</v>
      </c>
      <c r="M129" s="896">
        <v>98.646893772285864</v>
      </c>
      <c r="N129" s="892">
        <v>98.568895794431796</v>
      </c>
      <c r="O129" s="892">
        <v>98.408682023953446</v>
      </c>
      <c r="P129" s="892">
        <v>99.17701957384935</v>
      </c>
      <c r="Q129" s="893">
        <v>99.57431874288315</v>
      </c>
      <c r="R129" s="894">
        <v>98.139890312119462</v>
      </c>
      <c r="S129" s="892">
        <v>99.678243768897218</v>
      </c>
      <c r="T129" s="892">
        <v>98.551800965466029</v>
      </c>
      <c r="U129" s="892">
        <v>99.363353080268652</v>
      </c>
      <c r="V129" s="892">
        <v>92.964196502914263</v>
      </c>
      <c r="W129" s="892">
        <v>98.178921330421247</v>
      </c>
      <c r="X129" s="892">
        <v>95.717765331139688</v>
      </c>
      <c r="Y129" s="892">
        <v>99.734846957801082</v>
      </c>
      <c r="Z129" s="892">
        <v>99.484068457983682</v>
      </c>
      <c r="AA129" s="892">
        <v>96.547109185517755</v>
      </c>
      <c r="AB129" s="892">
        <v>97.002572688862955</v>
      </c>
      <c r="AC129" s="892">
        <v>97.850213252920682</v>
      </c>
      <c r="AD129" s="892">
        <v>97.480806297478225</v>
      </c>
      <c r="AE129" s="892">
        <v>96.812162940947317</v>
      </c>
      <c r="AF129" s="892">
        <v>95.27097903933948</v>
      </c>
      <c r="AG129" s="1771">
        <v>98.039893842209153</v>
      </c>
      <c r="AH129" s="311"/>
      <c r="AI129" s="311"/>
      <c r="AJ129" s="311"/>
      <c r="AK129" s="311"/>
      <c r="AL129" s="311"/>
      <c r="AM129" s="311"/>
      <c r="AN129" s="311"/>
      <c r="AO129" s="311"/>
      <c r="AP129" s="311"/>
      <c r="AQ129" s="311"/>
      <c r="AR129" s="311"/>
      <c r="AS129" s="311"/>
      <c r="AT129" s="311"/>
      <c r="AU129" s="311"/>
      <c r="AV129" s="311"/>
      <c r="AW129" s="311"/>
      <c r="AX129" s="311"/>
      <c r="AY129" s="311"/>
      <c r="AZ129" s="622"/>
      <c r="BA129" s="2131"/>
      <c r="BB129" s="157" t="s">
        <v>49</v>
      </c>
      <c r="BC129" s="1049" t="s">
        <v>36</v>
      </c>
      <c r="BD129" s="1068" t="s">
        <v>36</v>
      </c>
      <c r="BE129" s="1068" t="s">
        <v>36</v>
      </c>
      <c r="BF129" s="1068" t="s">
        <v>36</v>
      </c>
      <c r="BG129" s="1088" t="s">
        <v>36</v>
      </c>
      <c r="BH129" s="1108" t="s">
        <v>36</v>
      </c>
      <c r="BI129" s="1068" t="s">
        <v>36</v>
      </c>
      <c r="BJ129" s="1068" t="s">
        <v>36</v>
      </c>
      <c r="BK129" s="1068" t="s">
        <v>36</v>
      </c>
      <c r="BL129" s="1088" t="s">
        <v>36</v>
      </c>
      <c r="BM129" s="1108" t="s">
        <v>36</v>
      </c>
      <c r="BN129" s="1068" t="s">
        <v>36</v>
      </c>
      <c r="BO129" s="1068" t="s">
        <v>36</v>
      </c>
      <c r="BP129" s="1068" t="s">
        <v>36</v>
      </c>
      <c r="BQ129" s="1088" t="s">
        <v>36</v>
      </c>
      <c r="BR129" s="1108" t="s">
        <v>36</v>
      </c>
      <c r="BS129" s="1068" t="s">
        <v>36</v>
      </c>
      <c r="BT129" s="1068" t="s">
        <v>36</v>
      </c>
      <c r="BU129" s="1068" t="s">
        <v>36</v>
      </c>
      <c r="BV129" s="1068" t="s">
        <v>36</v>
      </c>
      <c r="BW129" s="1068" t="s">
        <v>36</v>
      </c>
      <c r="BX129" s="1068" t="s">
        <v>36</v>
      </c>
      <c r="BY129" s="1126" t="s">
        <v>36</v>
      </c>
      <c r="BZ129" s="1126" t="s">
        <v>36</v>
      </c>
      <c r="CA129" s="1126" t="s">
        <v>36</v>
      </c>
      <c r="CB129" s="1126" t="s">
        <v>36</v>
      </c>
      <c r="CC129" s="1126" t="s">
        <v>36</v>
      </c>
      <c r="CD129" s="1126" t="s">
        <v>36</v>
      </c>
      <c r="CE129" s="1126" t="s">
        <v>36</v>
      </c>
      <c r="CF129" s="1126" t="s">
        <v>36</v>
      </c>
      <c r="CG129" s="1126" t="s">
        <v>36</v>
      </c>
      <c r="CH129" s="1806"/>
      <c r="CI129" s="1806"/>
      <c r="CJ129" s="1806"/>
      <c r="CK129" s="1806"/>
      <c r="CL129" s="1806"/>
      <c r="CM129" s="1806"/>
      <c r="CN129" s="1806"/>
      <c r="CO129" s="1806"/>
      <c r="CP129" s="1806"/>
      <c r="CQ129" s="1806"/>
      <c r="CR129" s="1806"/>
      <c r="CS129" s="1806"/>
      <c r="CT129" s="1806"/>
      <c r="CU129" s="1806"/>
      <c r="CV129" s="1806"/>
      <c r="CW129" s="1806"/>
      <c r="CX129" s="1806"/>
      <c r="CY129" s="1806"/>
      <c r="CZ129" s="1806"/>
    </row>
    <row r="130" s="131" customFormat="true" ht="15" hidden="true" customHeight="true" x14ac:dyDescent="0.2">
      <c r="A130" s="2075" t="s">
        <v>48</v>
      </c>
      <c r="B130" s="248" t="s">
        <v>43</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602"/>
      <c r="AI130" s="602"/>
      <c r="AJ130" s="602"/>
      <c r="AK130" s="602"/>
      <c r="AL130" s="602"/>
      <c r="AM130" s="602"/>
      <c r="AN130" s="602"/>
      <c r="AO130" s="602"/>
      <c r="AP130" s="602"/>
      <c r="AQ130" s="602"/>
      <c r="AR130" s="602"/>
      <c r="AS130" s="602"/>
      <c r="AT130" s="602"/>
      <c r="AU130" s="602"/>
      <c r="AV130" s="602"/>
      <c r="AW130" s="602"/>
      <c r="AX130" s="602"/>
      <c r="AY130" s="602"/>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076"/>
      <c r="B131" s="240" t="s">
        <v>47</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602"/>
      <c r="AI131" s="602"/>
      <c r="AJ131" s="602"/>
      <c r="AK131" s="602"/>
      <c r="AL131" s="602"/>
      <c r="AM131" s="602"/>
      <c r="AN131" s="602"/>
      <c r="AO131" s="602"/>
      <c r="AP131" s="602"/>
      <c r="AQ131" s="602"/>
      <c r="AR131" s="602"/>
      <c r="AS131" s="602"/>
      <c r="AT131" s="602"/>
      <c r="AU131" s="602"/>
      <c r="AV131" s="602"/>
      <c r="AW131" s="602"/>
      <c r="AX131" s="602"/>
      <c r="AY131" s="602"/>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077"/>
      <c r="B132" s="241" t="s">
        <v>47</v>
      </c>
      <c r="C132" s="263"/>
      <c r="D132" s="264"/>
      <c r="E132" s="264"/>
      <c r="F132" s="264"/>
      <c r="G132" s="265"/>
      <c r="H132" s="266"/>
      <c r="I132" s="264"/>
      <c r="J132" s="264"/>
      <c r="K132" s="264"/>
      <c r="L132" s="267"/>
      <c r="M132" s="263"/>
      <c r="N132" s="264"/>
      <c r="O132" s="264"/>
      <c r="P132" s="264"/>
      <c r="Q132" s="265"/>
      <c r="R132" s="1718"/>
      <c r="S132" s="1719"/>
      <c r="T132" s="1719"/>
      <c r="U132" s="1719"/>
      <c r="V132" s="1719"/>
      <c r="W132" s="1719"/>
      <c r="X132" s="1719"/>
      <c r="Y132" s="1719"/>
      <c r="Z132" s="1719"/>
      <c r="AA132" s="1719"/>
      <c r="AB132" s="1720"/>
      <c r="AC132" s="1720"/>
      <c r="AD132" s="1720"/>
      <c r="AE132" s="1720"/>
      <c r="AF132" s="1720"/>
      <c r="AG132" s="1720"/>
      <c r="AH132" s="602"/>
      <c r="AI132" s="602"/>
      <c r="AJ132" s="602"/>
      <c r="AK132" s="602"/>
      <c r="AL132" s="602"/>
      <c r="AM132" s="602"/>
      <c r="AN132" s="602"/>
      <c r="AO132" s="602"/>
      <c r="AP132" s="602"/>
      <c r="AQ132" s="602"/>
      <c r="AR132" s="602"/>
      <c r="AS132" s="602"/>
      <c r="AT132" s="602"/>
      <c r="AU132" s="602"/>
      <c r="AV132" s="602"/>
      <c r="AW132" s="602"/>
      <c r="AX132" s="602"/>
      <c r="AY132" s="602"/>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015" t="s">
        <v>115</v>
      </c>
      <c r="D133" s="2016"/>
      <c r="E133" s="2016"/>
      <c r="F133" s="2016"/>
      <c r="G133" s="2017"/>
      <c r="H133" s="2018" t="s">
        <v>39</v>
      </c>
      <c r="I133" s="2019"/>
      <c r="J133" s="2019"/>
      <c r="K133" s="2019"/>
      <c r="L133" s="2020"/>
      <c r="M133" s="2021" t="s">
        <v>38</v>
      </c>
      <c r="N133" s="2019"/>
      <c r="O133" s="2019"/>
      <c r="P133" s="2019"/>
      <c r="Q133" s="2020"/>
      <c r="R133" s="1715" t="s">
        <v>138</v>
      </c>
      <c r="S133" s="1754"/>
      <c r="T133" s="1754"/>
      <c r="U133" s="1754"/>
      <c r="V133" s="1754"/>
      <c r="W133" s="1754"/>
      <c r="X133" s="1754"/>
      <c r="Y133" s="1754"/>
      <c r="Z133" s="1754"/>
      <c r="AA133" s="1754"/>
      <c r="AB133" s="1754"/>
      <c r="AC133" s="1754"/>
      <c r="AD133" s="1754"/>
      <c r="AE133" s="1754"/>
      <c r="AF133" s="1754"/>
      <c r="AG133" s="1755"/>
      <c r="AH133" s="311"/>
      <c r="AI133" s="311"/>
      <c r="AJ133" s="311"/>
      <c r="AK133" s="311"/>
      <c r="AL133" s="311"/>
      <c r="AM133" s="311"/>
      <c r="AN133" s="311"/>
      <c r="AO133" s="311"/>
      <c r="AP133" s="311"/>
      <c r="AQ133" s="311"/>
      <c r="AR133" s="311"/>
      <c r="AS133" s="311"/>
      <c r="AT133" s="311"/>
      <c r="AU133" s="311"/>
      <c r="AV133" s="311"/>
      <c r="AW133" s="311"/>
      <c r="AX133" s="311"/>
      <c r="AY133" s="311"/>
      <c r="AZ133" s="622"/>
      <c r="BA133" s="217" t="s">
        <v>129</v>
      </c>
      <c r="BB133" s="116" t="s">
        <v>99</v>
      </c>
      <c r="BC133" s="2132" t="s">
        <v>115</v>
      </c>
      <c r="BD133" s="2133"/>
      <c r="BE133" s="2133"/>
      <c r="BF133" s="2133"/>
      <c r="BG133" s="2134"/>
      <c r="BH133" s="2135" t="s">
        <v>39</v>
      </c>
      <c r="BI133" s="2133"/>
      <c r="BJ133" s="2133"/>
      <c r="BK133" s="2133"/>
      <c r="BL133" s="2134"/>
      <c r="BM133" s="2135" t="s">
        <v>38</v>
      </c>
      <c r="BN133" s="2133"/>
      <c r="BO133" s="2133"/>
      <c r="BP133" s="2133"/>
      <c r="BQ133" s="2136"/>
      <c r="BR133" s="1734" t="s">
        <v>138</v>
      </c>
      <c r="BS133" s="1735"/>
      <c r="BT133" s="1735"/>
      <c r="BU133" s="1735"/>
      <c r="BV133" s="1735"/>
      <c r="BW133" s="1735"/>
      <c r="BX133" s="1735"/>
      <c r="BY133" s="1736"/>
      <c r="BZ133" s="312"/>
      <c r="CA133" s="312"/>
      <c r="CB133" s="312"/>
      <c r="CC133" s="312"/>
      <c r="CD133" s="312"/>
      <c r="CE133" s="312"/>
      <c r="CF133" s="312"/>
      <c r="CG133" s="312"/>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36" x14ac:dyDescent="0.2">
      <c r="A134" s="189" t="s">
        <v>70</v>
      </c>
      <c r="B134" s="246"/>
      <c r="C134" s="281" t="s">
        <v>0</v>
      </c>
      <c r="D134" s="282" t="s">
        <v>1</v>
      </c>
      <c r="E134" s="282" t="s">
        <v>2</v>
      </c>
      <c r="F134" s="282" t="s">
        <v>3</v>
      </c>
      <c r="G134" s="283" t="s">
        <v>4</v>
      </c>
      <c r="H134" s="738" t="s">
        <v>0</v>
      </c>
      <c r="I134" s="688" t="s">
        <v>1</v>
      </c>
      <c r="J134" s="688" t="s">
        <v>2</v>
      </c>
      <c r="K134" s="688" t="s">
        <v>3</v>
      </c>
      <c r="L134" s="689" t="s">
        <v>4</v>
      </c>
      <c r="M134" s="725" t="s">
        <v>0</v>
      </c>
      <c r="N134" s="688" t="s">
        <v>1</v>
      </c>
      <c r="O134" s="688" t="s">
        <v>2</v>
      </c>
      <c r="P134" s="688" t="s">
        <v>3</v>
      </c>
      <c r="Q134" s="756" t="s">
        <v>4</v>
      </c>
      <c r="R134" s="738" t="s">
        <v>147</v>
      </c>
      <c r="S134" s="688" t="s">
        <v>148</v>
      </c>
      <c r="T134" s="688" t="s">
        <v>149</v>
      </c>
      <c r="U134" s="688" t="s">
        <v>150</v>
      </c>
      <c r="V134" s="688" t="s">
        <v>151</v>
      </c>
      <c r="W134" s="688" t="s">
        <v>152</v>
      </c>
      <c r="X134" s="688" t="s">
        <v>153</v>
      </c>
      <c r="Y134" s="688" t="s">
        <v>154</v>
      </c>
      <c r="Z134" s="688" t="s">
        <v>155</v>
      </c>
      <c r="AA134" s="688" t="s">
        <v>156</v>
      </c>
      <c r="AB134" s="688" t="s">
        <v>157</v>
      </c>
      <c r="AC134" s="688" t="s">
        <v>158</v>
      </c>
      <c r="AD134" s="688" t="s">
        <v>159</v>
      </c>
      <c r="AE134" s="688" t="s">
        <v>160</v>
      </c>
      <c r="AF134" s="688" t="s">
        <v>161</v>
      </c>
      <c r="AG134" s="690" t="s">
        <v>162</v>
      </c>
      <c r="AH134" s="311"/>
      <c r="AI134" s="311"/>
      <c r="AJ134" s="311"/>
      <c r="AK134" s="311"/>
      <c r="AL134" s="311"/>
      <c r="AM134" s="311"/>
      <c r="AN134" s="311"/>
      <c r="AO134" s="311"/>
      <c r="AP134" s="311"/>
      <c r="AQ134" s="311"/>
      <c r="AR134" s="311"/>
      <c r="AS134" s="311"/>
      <c r="AT134" s="311"/>
      <c r="AU134" s="311"/>
      <c r="AV134" s="311"/>
      <c r="AW134" s="311"/>
      <c r="AX134" s="311"/>
      <c r="AY134" s="311"/>
      <c r="AZ134" s="622"/>
      <c r="BA134" s="200" t="s">
        <v>117</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147</v>
      </c>
      <c r="BS134" s="174" t="s">
        <v>148</v>
      </c>
      <c r="BT134" s="174" t="s">
        <v>149</v>
      </c>
      <c r="BU134" s="174" t="s">
        <v>150</v>
      </c>
      <c r="BV134" s="174" t="s">
        <v>151</v>
      </c>
      <c r="BW134" s="174" t="s">
        <v>152</v>
      </c>
      <c r="BX134" s="174" t="s">
        <v>153</v>
      </c>
      <c r="BY134" s="175" t="s">
        <v>154</v>
      </c>
      <c r="BZ134" s="175" t="s">
        <v>155</v>
      </c>
      <c r="CA134" s="175" t="s">
        <v>156</v>
      </c>
      <c r="CB134" s="175" t="s">
        <v>157</v>
      </c>
      <c r="CC134" s="175" t="s">
        <v>158</v>
      </c>
      <c r="CD134" s="175" t="s">
        <v>159</v>
      </c>
      <c r="CE134" s="175" t="s">
        <v>160</v>
      </c>
      <c r="CF134" s="175" t="s">
        <v>161</v>
      </c>
      <c r="CG134" s="175" t="s">
        <v>162</v>
      </c>
      <c r="CH134" s="1807"/>
      <c r="CI134" s="1807"/>
      <c r="CJ134" s="1807"/>
      <c r="CK134" s="1807"/>
      <c r="CL134" s="1807"/>
      <c r="CM134" s="1807"/>
      <c r="CN134" s="1807"/>
      <c r="CO134" s="1807"/>
      <c r="CP134" s="1807"/>
      <c r="CQ134" s="1807"/>
      <c r="CR134" s="1807"/>
      <c r="CS134" s="1807"/>
      <c r="CT134" s="1807"/>
      <c r="CU134" s="1807"/>
      <c r="CV134" s="1807"/>
      <c r="CW134" s="1807"/>
      <c r="CX134" s="1807"/>
      <c r="CY134" s="1807"/>
      <c r="CZ134" s="1807"/>
    </row>
    <row r="135" s="135" customFormat="true" ht="15" customHeight="true" x14ac:dyDescent="0.2">
      <c r="A135" s="2022" t="s">
        <v>46</v>
      </c>
      <c r="B135" s="982" t="s">
        <v>45</v>
      </c>
      <c r="C135" s="897">
        <v>1.0358119326951256</v>
      </c>
      <c r="D135" s="898">
        <v>5.8276099738182534</v>
      </c>
      <c r="E135" s="898">
        <v>19.175063542336098</v>
      </c>
      <c r="F135" s="898">
        <v>55.353986703731742</v>
      </c>
      <c r="G135" s="899">
        <v>95.789089225665421</v>
      </c>
      <c r="H135" s="900">
        <v>12.192547219946517</v>
      </c>
      <c r="I135" s="898">
        <v>38.405667369309285</v>
      </c>
      <c r="J135" s="898">
        <v>62.799787542112938</v>
      </c>
      <c r="K135" s="898">
        <v>90.699385511773471</v>
      </c>
      <c r="L135" s="901">
        <v>99.275908183210589</v>
      </c>
      <c r="M135" s="902">
        <v>9.4061377990780903E-2</v>
      </c>
      <c r="N135" s="898">
        <v>1.0426309707967729</v>
      </c>
      <c r="O135" s="898">
        <v>1.4675323410679915</v>
      </c>
      <c r="P135" s="898">
        <v>2.5727257003536286</v>
      </c>
      <c r="Q135" s="899">
        <v>5.3165766229690448</v>
      </c>
      <c r="R135" s="900">
        <v>23.025837745729657</v>
      </c>
      <c r="S135" s="898">
        <v>39.722693741807255</v>
      </c>
      <c r="T135" s="898">
        <v>79.343065693430674</v>
      </c>
      <c r="U135" s="898">
        <v>10.476620717143152</v>
      </c>
      <c r="V135" s="898">
        <v>82.556203164029952</v>
      </c>
      <c r="W135" s="898">
        <v>32.903738826503535</v>
      </c>
      <c r="X135" s="898">
        <v>29.111103584875046</v>
      </c>
      <c r="Y135" s="898">
        <v>63.954725755348051</v>
      </c>
      <c r="Z135" s="898">
        <v>35.260296214986809</v>
      </c>
      <c r="AA135" s="898">
        <v>21.3244387230997</v>
      </c>
      <c r="AB135" s="898">
        <v>64.080198561517335</v>
      </c>
      <c r="AC135" s="898">
        <v>12.834944049767833</v>
      </c>
      <c r="AD135" s="898">
        <v>60.176959081801741</v>
      </c>
      <c r="AE135" s="898">
        <v>28.03970831575867</v>
      </c>
      <c r="AF135" s="898">
        <v>26.289812990857826</v>
      </c>
      <c r="AG135" s="1772">
        <v>23.470096111950454</v>
      </c>
      <c r="AH135" s="311"/>
      <c r="AI135" s="311"/>
      <c r="AJ135" s="311"/>
      <c r="AK135" s="311"/>
      <c r="AL135" s="311"/>
      <c r="AM135" s="311"/>
      <c r="AN135" s="311"/>
      <c r="AO135" s="311"/>
      <c r="AP135" s="311"/>
      <c r="AQ135" s="311"/>
      <c r="AR135" s="311"/>
      <c r="AS135" s="311"/>
      <c r="AT135" s="311"/>
      <c r="AU135" s="311"/>
      <c r="AV135" s="311"/>
      <c r="AW135" s="311"/>
      <c r="AX135" s="311"/>
      <c r="AY135" s="311"/>
      <c r="AZ135" s="622"/>
      <c r="BA135" s="2137" t="s">
        <v>46</v>
      </c>
      <c r="BB135" s="158" t="s">
        <v>45</v>
      </c>
      <c r="BC135" s="1050" t="s">
        <v>36</v>
      </c>
      <c r="BD135" s="1069" t="s">
        <v>36</v>
      </c>
      <c r="BE135" s="1069" t="s">
        <v>36</v>
      </c>
      <c r="BF135" s="1069" t="s">
        <v>36</v>
      </c>
      <c r="BG135" s="1089" t="s">
        <v>36</v>
      </c>
      <c r="BH135" s="1109" t="s">
        <v>36</v>
      </c>
      <c r="BI135" s="1069" t="s">
        <v>36</v>
      </c>
      <c r="BJ135" s="1069" t="s">
        <v>36</v>
      </c>
      <c r="BK135" s="1069" t="s">
        <v>36</v>
      </c>
      <c r="BL135" s="1089" t="s">
        <v>36</v>
      </c>
      <c r="BM135" s="1109" t="s">
        <v>36</v>
      </c>
      <c r="BN135" s="1069" t="s">
        <v>36</v>
      </c>
      <c r="BO135" s="1069" t="s">
        <v>36</v>
      </c>
      <c r="BP135" s="1069" t="s">
        <v>36</v>
      </c>
      <c r="BQ135" s="1089" t="s">
        <v>36</v>
      </c>
      <c r="BR135" s="1109" t="s">
        <v>36</v>
      </c>
      <c r="BS135" s="1069" t="s">
        <v>36</v>
      </c>
      <c r="BT135" s="1069" t="s">
        <v>36</v>
      </c>
      <c r="BU135" s="1069" t="s">
        <v>36</v>
      </c>
      <c r="BV135" s="1069" t="s">
        <v>36</v>
      </c>
      <c r="BW135" s="1069" t="s">
        <v>36</v>
      </c>
      <c r="BX135" s="1069" t="s">
        <v>36</v>
      </c>
      <c r="BY135" s="1127" t="s">
        <v>36</v>
      </c>
      <c r="BZ135" s="1127" t="s">
        <v>36</v>
      </c>
      <c r="CA135" s="1127" t="s">
        <v>36</v>
      </c>
      <c r="CB135" s="1127" t="s">
        <v>36</v>
      </c>
      <c r="CC135" s="1127" t="s">
        <v>36</v>
      </c>
      <c r="CD135" s="1127" t="s">
        <v>36</v>
      </c>
      <c r="CE135" s="1127" t="s">
        <v>36</v>
      </c>
      <c r="CF135" s="1127" t="s">
        <v>36</v>
      </c>
      <c r="CG135" s="1127" t="s">
        <v>36</v>
      </c>
      <c r="CH135" s="1808"/>
      <c r="CI135" s="1808"/>
      <c r="CJ135" s="1808"/>
      <c r="CK135" s="1808"/>
      <c r="CL135" s="1808"/>
      <c r="CM135" s="1808"/>
      <c r="CN135" s="1808"/>
      <c r="CO135" s="1808"/>
      <c r="CP135" s="1808"/>
      <c r="CQ135" s="1808"/>
      <c r="CR135" s="1808"/>
      <c r="CS135" s="1808"/>
      <c r="CT135" s="1808"/>
      <c r="CU135" s="1808"/>
      <c r="CV135" s="1808"/>
      <c r="CW135" s="1808"/>
      <c r="CX135" s="1808"/>
      <c r="CY135" s="1808"/>
      <c r="CZ135" s="1808"/>
    </row>
    <row r="136" s="135" customFormat="true" ht="15" customHeight="true" x14ac:dyDescent="0.2">
      <c r="A136" s="2013"/>
      <c r="B136" s="983" t="s">
        <v>44</v>
      </c>
      <c r="C136" s="903">
        <v>0.17195883023502218</v>
      </c>
      <c r="D136" s="904">
        <v>0.70565663332008477</v>
      </c>
      <c r="E136" s="904">
        <v>2.3489124995944719</v>
      </c>
      <c r="F136" s="904">
        <v>3.5044782552669247</v>
      </c>
      <c r="G136" s="905">
        <v>1.0219029203448506</v>
      </c>
      <c r="H136" s="906">
        <v>0.63937188176340898</v>
      </c>
      <c r="I136" s="904">
        <v>2.3694703395760124</v>
      </c>
      <c r="J136" s="904">
        <v>2.7427217583103678</v>
      </c>
      <c r="K136" s="904">
        <v>1.979036597795232</v>
      </c>
      <c r="L136" s="907">
        <v>0.13958001032264117</v>
      </c>
      <c r="M136" s="908">
        <v>0.1943311687264673</v>
      </c>
      <c r="N136" s="904">
        <v>7.3383985048905254E-2</v>
      </c>
      <c r="O136" s="904">
        <v>0.27391191176017088</v>
      </c>
      <c r="P136" s="904">
        <v>1.6605290774308934</v>
      </c>
      <c r="Q136" s="905">
        <v>5.3940398351861454</v>
      </c>
      <c r="R136" s="906">
        <v>3.4394025892378055</v>
      </c>
      <c r="S136" s="904">
        <v>0</v>
      </c>
      <c r="T136" s="904">
        <v>0</v>
      </c>
      <c r="U136" s="904">
        <v>0.68029956755707777</v>
      </c>
      <c r="V136" s="904">
        <v>0</v>
      </c>
      <c r="W136" s="904">
        <v>0</v>
      </c>
      <c r="X136" s="904">
        <v>0.73945316592597155</v>
      </c>
      <c r="Y136" s="904">
        <v>5.0792554908833409</v>
      </c>
      <c r="Z136" s="904">
        <v>6.5103891442132067</v>
      </c>
      <c r="AA136" s="904">
        <v>0</v>
      </c>
      <c r="AB136" s="904">
        <v>0</v>
      </c>
      <c r="AC136" s="904">
        <v>0.28208668241248008</v>
      </c>
      <c r="AD136" s="904">
        <v>0.42659520843624066</v>
      </c>
      <c r="AE136" s="904">
        <v>0.21354013364895813</v>
      </c>
      <c r="AF136" s="904">
        <v>4.5585435603931943</v>
      </c>
      <c r="AG136" s="1773">
        <v>0</v>
      </c>
      <c r="AH136" s="311"/>
      <c r="AI136" s="311"/>
      <c r="AJ136" s="311"/>
      <c r="AK136" s="311"/>
      <c r="AL136" s="311"/>
      <c r="AM136" s="311"/>
      <c r="AN136" s="311"/>
      <c r="AO136" s="311"/>
      <c r="AP136" s="311"/>
      <c r="AQ136" s="311"/>
      <c r="AR136" s="311"/>
      <c r="AS136" s="311"/>
      <c r="AT136" s="311"/>
      <c r="AU136" s="311"/>
      <c r="AV136" s="311"/>
      <c r="AW136" s="311"/>
      <c r="AX136" s="311"/>
      <c r="AY136" s="311"/>
      <c r="AZ136" s="622"/>
      <c r="BA136" s="2103"/>
      <c r="BB136" s="159" t="s">
        <v>44</v>
      </c>
      <c r="BC136" s="1051" t="s">
        <v>36</v>
      </c>
      <c r="BD136" s="1070" t="s">
        <v>36</v>
      </c>
      <c r="BE136" s="1070" t="s">
        <v>36</v>
      </c>
      <c r="BF136" s="1070" t="s">
        <v>36</v>
      </c>
      <c r="BG136" s="1090" t="s">
        <v>36</v>
      </c>
      <c r="BH136" s="1110" t="s">
        <v>36</v>
      </c>
      <c r="BI136" s="1070" t="s">
        <v>36</v>
      </c>
      <c r="BJ136" s="1070" t="s">
        <v>36</v>
      </c>
      <c r="BK136" s="1070" t="s">
        <v>36</v>
      </c>
      <c r="BL136" s="1090" t="s">
        <v>36</v>
      </c>
      <c r="BM136" s="1110" t="s">
        <v>36</v>
      </c>
      <c r="BN136" s="1070" t="s">
        <v>36</v>
      </c>
      <c r="BO136" s="1070" t="s">
        <v>36</v>
      </c>
      <c r="BP136" s="1070" t="s">
        <v>36</v>
      </c>
      <c r="BQ136" s="1090" t="s">
        <v>36</v>
      </c>
      <c r="BR136" s="1110" t="s">
        <v>36</v>
      </c>
      <c r="BS136" s="1070" t="s">
        <v>36</v>
      </c>
      <c r="BT136" s="1070" t="s">
        <v>36</v>
      </c>
      <c r="BU136" s="1070" t="s">
        <v>36</v>
      </c>
      <c r="BV136" s="1070" t="s">
        <v>36</v>
      </c>
      <c r="BW136" s="1070" t="s">
        <v>36</v>
      </c>
      <c r="BX136" s="1070" t="s">
        <v>36</v>
      </c>
      <c r="BY136" s="1128" t="s">
        <v>36</v>
      </c>
      <c r="BZ136" s="1128" t="s">
        <v>36</v>
      </c>
      <c r="CA136" s="1128" t="s">
        <v>36</v>
      </c>
      <c r="CB136" s="1128" t="s">
        <v>36</v>
      </c>
      <c r="CC136" s="1128" t="s">
        <v>36</v>
      </c>
      <c r="CD136" s="1128" t="s">
        <v>36</v>
      </c>
      <c r="CE136" s="1128" t="s">
        <v>36</v>
      </c>
      <c r="CF136" s="1128" t="s">
        <v>36</v>
      </c>
      <c r="CG136" s="1128" t="s">
        <v>36</v>
      </c>
      <c r="CH136" s="1809"/>
      <c r="CI136" s="1809"/>
      <c r="CJ136" s="1809"/>
      <c r="CK136" s="1809"/>
      <c r="CL136" s="1809"/>
      <c r="CM136" s="1809"/>
      <c r="CN136" s="1809"/>
      <c r="CO136" s="1809"/>
      <c r="CP136" s="1809"/>
      <c r="CQ136" s="1809"/>
      <c r="CR136" s="1809"/>
      <c r="CS136" s="1809"/>
      <c r="CT136" s="1809"/>
      <c r="CU136" s="1809"/>
      <c r="CV136" s="1809"/>
      <c r="CW136" s="1809"/>
      <c r="CX136" s="1809"/>
      <c r="CY136" s="1809"/>
      <c r="CZ136" s="1809"/>
    </row>
    <row r="137" s="135" customFormat="true" ht="15" customHeight="true" x14ac:dyDescent="0.2">
      <c r="A137" s="2013"/>
      <c r="B137" s="983" t="s">
        <v>43</v>
      </c>
      <c r="C137" s="903">
        <v>97.650489019556204</v>
      </c>
      <c r="D137" s="904">
        <v>92.360953639999394</v>
      </c>
      <c r="E137" s="904">
        <v>77.997535144794313</v>
      </c>
      <c r="F137" s="904">
        <v>40.522650418994786</v>
      </c>
      <c r="G137" s="905">
        <v>2.7833888196019667</v>
      </c>
      <c r="H137" s="906">
        <v>86.684472732724743</v>
      </c>
      <c r="I137" s="904">
        <v>58.681426646915028</v>
      </c>
      <c r="J137" s="904">
        <v>33.609049274819505</v>
      </c>
      <c r="K137" s="904">
        <v>6.6859487568946427</v>
      </c>
      <c r="L137" s="907">
        <v>0.58451180646674505</v>
      </c>
      <c r="M137" s="908">
        <v>98.513482708376927</v>
      </c>
      <c r="N137" s="904">
        <v>97.35757747209513</v>
      </c>
      <c r="O137" s="904">
        <v>96.979827557732833</v>
      </c>
      <c r="P137" s="904">
        <v>94.815332805383576</v>
      </c>
      <c r="Q137" s="905">
        <v>88.855696028602566</v>
      </c>
      <c r="R137" s="906">
        <v>72.421532321407923</v>
      </c>
      <c r="S137" s="904">
        <v>53.832860519552838</v>
      </c>
      <c r="T137" s="904">
        <v>18.941605839416084</v>
      </c>
      <c r="U137" s="904">
        <v>88.231266314796173</v>
      </c>
      <c r="V137" s="904">
        <v>17.443796835970097</v>
      </c>
      <c r="W137" s="904">
        <v>67.09626117349552</v>
      </c>
      <c r="X137" s="904">
        <v>69.9009879353369</v>
      </c>
      <c r="Y137" s="904">
        <v>30.255979514266755</v>
      </c>
      <c r="Z137" s="904">
        <v>58.229314640800034</v>
      </c>
      <c r="AA137" s="904">
        <v>78.675561276900254</v>
      </c>
      <c r="AB137" s="904">
        <v>35.836751505550488</v>
      </c>
      <c r="AC137" s="904">
        <v>86.82011848052295</v>
      </c>
      <c r="AD137" s="904">
        <v>39.396445709762773</v>
      </c>
      <c r="AE137" s="904">
        <v>71.746751550593217</v>
      </c>
      <c r="AF137" s="904">
        <v>68.360575056855765</v>
      </c>
      <c r="AG137" s="1773">
        <v>75.28853917663406</v>
      </c>
      <c r="AH137" s="311"/>
      <c r="AI137" s="311"/>
      <c r="AJ137" s="311"/>
      <c r="AK137" s="311"/>
      <c r="AL137" s="311"/>
      <c r="AM137" s="311"/>
      <c r="AN137" s="311"/>
      <c r="AO137" s="311"/>
      <c r="AP137" s="311"/>
      <c r="AQ137" s="311"/>
      <c r="AR137" s="311"/>
      <c r="AS137" s="311"/>
      <c r="AT137" s="311"/>
      <c r="AU137" s="311"/>
      <c r="AV137" s="311"/>
      <c r="AW137" s="311"/>
      <c r="AX137" s="311"/>
      <c r="AY137" s="311"/>
      <c r="AZ137" s="622"/>
      <c r="BA137" s="2103"/>
      <c r="BB137" s="159" t="s">
        <v>43</v>
      </c>
      <c r="BC137" s="1051" t="s">
        <v>36</v>
      </c>
      <c r="BD137" s="1070" t="s">
        <v>36</v>
      </c>
      <c r="BE137" s="1070" t="s">
        <v>36</v>
      </c>
      <c r="BF137" s="1070" t="s">
        <v>36</v>
      </c>
      <c r="BG137" s="1090" t="s">
        <v>36</v>
      </c>
      <c r="BH137" s="1110" t="s">
        <v>36</v>
      </c>
      <c r="BI137" s="1070" t="s">
        <v>36</v>
      </c>
      <c r="BJ137" s="1070" t="s">
        <v>36</v>
      </c>
      <c r="BK137" s="1070" t="s">
        <v>36</v>
      </c>
      <c r="BL137" s="1090" t="s">
        <v>36</v>
      </c>
      <c r="BM137" s="1110" t="s">
        <v>36</v>
      </c>
      <c r="BN137" s="1070" t="s">
        <v>36</v>
      </c>
      <c r="BO137" s="1070" t="s">
        <v>36</v>
      </c>
      <c r="BP137" s="1070" t="s">
        <v>36</v>
      </c>
      <c r="BQ137" s="1090" t="s">
        <v>36</v>
      </c>
      <c r="BR137" s="1110" t="s">
        <v>36</v>
      </c>
      <c r="BS137" s="1070" t="s">
        <v>36</v>
      </c>
      <c r="BT137" s="1070" t="s">
        <v>36</v>
      </c>
      <c r="BU137" s="1070" t="s">
        <v>36</v>
      </c>
      <c r="BV137" s="1070" t="s">
        <v>36</v>
      </c>
      <c r="BW137" s="1070" t="s">
        <v>36</v>
      </c>
      <c r="BX137" s="1070" t="s">
        <v>36</v>
      </c>
      <c r="BY137" s="1128" t="s">
        <v>36</v>
      </c>
      <c r="BZ137" s="1128" t="s">
        <v>36</v>
      </c>
      <c r="CA137" s="1128" t="s">
        <v>36</v>
      </c>
      <c r="CB137" s="1128" t="s">
        <v>36</v>
      </c>
      <c r="CC137" s="1128" t="s">
        <v>36</v>
      </c>
      <c r="CD137" s="1128" t="s">
        <v>36</v>
      </c>
      <c r="CE137" s="1128" t="s">
        <v>36</v>
      </c>
      <c r="CF137" s="1128" t="s">
        <v>36</v>
      </c>
      <c r="CG137" s="1128" t="s">
        <v>36</v>
      </c>
      <c r="CH137" s="1809"/>
      <c r="CI137" s="1809"/>
      <c r="CJ137" s="1809"/>
      <c r="CK137" s="1809"/>
      <c r="CL137" s="1809"/>
      <c r="CM137" s="1809"/>
      <c r="CN137" s="1809"/>
      <c r="CO137" s="1809"/>
      <c r="CP137" s="1809"/>
      <c r="CQ137" s="1809"/>
      <c r="CR137" s="1809"/>
      <c r="CS137" s="1809"/>
      <c r="CT137" s="1809"/>
      <c r="CU137" s="1809"/>
      <c r="CV137" s="1809"/>
      <c r="CW137" s="1809"/>
      <c r="CX137" s="1809"/>
      <c r="CY137" s="1809"/>
      <c r="CZ137" s="1809"/>
    </row>
    <row r="138" s="135" customFormat="true" ht="15" customHeight="true" x14ac:dyDescent="0.2">
      <c r="A138" s="2013"/>
      <c r="B138" s="983" t="s">
        <v>42</v>
      </c>
      <c r="C138" s="903">
        <v>1.0523925317406335</v>
      </c>
      <c r="D138" s="904">
        <v>1.1057797528613551</v>
      </c>
      <c r="E138" s="904">
        <v>0.45014640427066871</v>
      </c>
      <c r="F138" s="904">
        <v>0.61888462200694494</v>
      </c>
      <c r="G138" s="905">
        <v>0.40561903438766478</v>
      </c>
      <c r="H138" s="906">
        <v>0.48360816556521347</v>
      </c>
      <c r="I138" s="904">
        <v>0.54343564419986312</v>
      </c>
      <c r="J138" s="904">
        <v>0.84844142475688533</v>
      </c>
      <c r="K138" s="904">
        <v>0.63562913353672945</v>
      </c>
      <c r="L138" s="907">
        <v>0</v>
      </c>
      <c r="M138" s="908">
        <v>0.99085614615879825</v>
      </c>
      <c r="N138" s="904">
        <v>1.5264075720592298</v>
      </c>
      <c r="O138" s="904">
        <v>1.2787281894391995</v>
      </c>
      <c r="P138" s="904">
        <v>0.95141241683211852</v>
      </c>
      <c r="Q138" s="905">
        <v>0.36793727173585605</v>
      </c>
      <c r="R138" s="906">
        <v>1.0138809598653817</v>
      </c>
      <c r="S138" s="904">
        <v>6.4444457386393914</v>
      </c>
      <c r="T138" s="904">
        <v>1.7153284671532865</v>
      </c>
      <c r="U138" s="904">
        <v>0.61181340050367572</v>
      </c>
      <c r="V138" s="904">
        <v>0</v>
      </c>
      <c r="W138" s="904">
        <v>0</v>
      </c>
      <c r="X138" s="904">
        <v>0.24845531386223238</v>
      </c>
      <c r="Y138" s="904">
        <v>0.55739341909672868</v>
      </c>
      <c r="Z138" s="904">
        <v>0</v>
      </c>
      <c r="AA138" s="904">
        <v>0</v>
      </c>
      <c r="AB138" s="904">
        <v>8.3049932932143217E-2</v>
      </c>
      <c r="AC138" s="904">
        <v>6.2850787296708038E-2</v>
      </c>
      <c r="AD138" s="904">
        <v>0</v>
      </c>
      <c r="AE138" s="904">
        <v>0</v>
      </c>
      <c r="AF138" s="904">
        <v>0.72593009120600915</v>
      </c>
      <c r="AG138" s="1773">
        <v>1.2413647114156117</v>
      </c>
      <c r="AH138" s="311"/>
      <c r="AI138" s="311"/>
      <c r="AJ138" s="311"/>
      <c r="AK138" s="311"/>
      <c r="AL138" s="311"/>
      <c r="AM138" s="311"/>
      <c r="AN138" s="311"/>
      <c r="AO138" s="311"/>
      <c r="AP138" s="311"/>
      <c r="AQ138" s="311"/>
      <c r="AR138" s="311"/>
      <c r="AS138" s="311"/>
      <c r="AT138" s="311"/>
      <c r="AU138" s="311"/>
      <c r="AV138" s="311"/>
      <c r="AW138" s="311"/>
      <c r="AX138" s="311"/>
      <c r="AY138" s="311"/>
      <c r="AZ138" s="622"/>
      <c r="BA138" s="2103"/>
      <c r="BB138" s="159" t="s">
        <v>42</v>
      </c>
      <c r="BC138" s="1051" t="s">
        <v>36</v>
      </c>
      <c r="BD138" s="1070" t="s">
        <v>36</v>
      </c>
      <c r="BE138" s="1070" t="s">
        <v>36</v>
      </c>
      <c r="BF138" s="1070" t="s">
        <v>36</v>
      </c>
      <c r="BG138" s="1090" t="s">
        <v>36</v>
      </c>
      <c r="BH138" s="1110" t="s">
        <v>36</v>
      </c>
      <c r="BI138" s="1070" t="s">
        <v>36</v>
      </c>
      <c r="BJ138" s="1070" t="s">
        <v>36</v>
      </c>
      <c r="BK138" s="1070" t="s">
        <v>36</v>
      </c>
      <c r="BL138" s="1090" t="s">
        <v>36</v>
      </c>
      <c r="BM138" s="1110" t="s">
        <v>36</v>
      </c>
      <c r="BN138" s="1070" t="s">
        <v>36</v>
      </c>
      <c r="BO138" s="1070" t="s">
        <v>36</v>
      </c>
      <c r="BP138" s="1070" t="s">
        <v>36</v>
      </c>
      <c r="BQ138" s="1090" t="s">
        <v>36</v>
      </c>
      <c r="BR138" s="1110" t="s">
        <v>36</v>
      </c>
      <c r="BS138" s="1070" t="s">
        <v>36</v>
      </c>
      <c r="BT138" s="1070" t="s">
        <v>36</v>
      </c>
      <c r="BU138" s="1070" t="s">
        <v>36</v>
      </c>
      <c r="BV138" s="1070" t="s">
        <v>36</v>
      </c>
      <c r="BW138" s="1070" t="s">
        <v>36</v>
      </c>
      <c r="BX138" s="1070" t="s">
        <v>36</v>
      </c>
      <c r="BY138" s="1128" t="s">
        <v>36</v>
      </c>
      <c r="BZ138" s="1128" t="s">
        <v>36</v>
      </c>
      <c r="CA138" s="1128" t="s">
        <v>36</v>
      </c>
      <c r="CB138" s="1128" t="s">
        <v>36</v>
      </c>
      <c r="CC138" s="1128" t="s">
        <v>36</v>
      </c>
      <c r="CD138" s="1128" t="s">
        <v>36</v>
      </c>
      <c r="CE138" s="1128" t="s">
        <v>36</v>
      </c>
      <c r="CF138" s="1128" t="s">
        <v>36</v>
      </c>
      <c r="CG138" s="1128" t="s">
        <v>36</v>
      </c>
      <c r="CH138" s="1809"/>
      <c r="CI138" s="1809"/>
      <c r="CJ138" s="1809"/>
      <c r="CK138" s="1809"/>
      <c r="CL138" s="1809"/>
      <c r="CM138" s="1809"/>
      <c r="CN138" s="1809"/>
      <c r="CO138" s="1809"/>
      <c r="CP138" s="1809"/>
      <c r="CQ138" s="1809"/>
      <c r="CR138" s="1809"/>
      <c r="CS138" s="1809"/>
      <c r="CT138" s="1809"/>
      <c r="CU138" s="1809"/>
      <c r="CV138" s="1809"/>
      <c r="CW138" s="1809"/>
      <c r="CX138" s="1809"/>
      <c r="CY138" s="1809"/>
      <c r="CZ138" s="1809"/>
    </row>
    <row r="139" s="135" customFormat="true" ht="15" customHeight="true" x14ac:dyDescent="0.2">
      <c r="A139" s="2013"/>
      <c r="B139" s="983" t="s">
        <v>19</v>
      </c>
      <c r="C139" s="903">
        <v>8.9347685773212671E-2</v>
      </c>
      <c r="D139" s="904">
        <v>0</v>
      </c>
      <c r="E139" s="904">
        <v>2.8342409004773323E-2</v>
      </c>
      <c r="F139" s="904">
        <v>0</v>
      </c>
      <c r="G139" s="905">
        <v>0</v>
      </c>
      <c r="H139" s="906">
        <v>0</v>
      </c>
      <c r="I139" s="904">
        <v>0</v>
      </c>
      <c r="J139" s="904">
        <v>0</v>
      </c>
      <c r="K139" s="904">
        <v>0</v>
      </c>
      <c r="L139" s="907">
        <v>0</v>
      </c>
      <c r="M139" s="908">
        <v>0.20726859874710338</v>
      </c>
      <c r="N139" s="904">
        <v>0</v>
      </c>
      <c r="O139" s="904">
        <v>0</v>
      </c>
      <c r="P139" s="904">
        <v>0</v>
      </c>
      <c r="Q139" s="905">
        <v>6.5750241506672608E-2</v>
      </c>
      <c r="R139" s="906">
        <v>9.9346383759641999E-2</v>
      </c>
      <c r="S139" s="904">
        <v>0</v>
      </c>
      <c r="T139" s="904">
        <v>0</v>
      </c>
      <c r="U139" s="904">
        <v>0</v>
      </c>
      <c r="V139" s="904">
        <v>0</v>
      </c>
      <c r="W139" s="904">
        <v>0</v>
      </c>
      <c r="X139" s="904">
        <v>0</v>
      </c>
      <c r="Y139" s="904">
        <v>0.1526458204048762</v>
      </c>
      <c r="Z139" s="904">
        <v>0</v>
      </c>
      <c r="AA139" s="904">
        <v>0</v>
      </c>
      <c r="AB139" s="904">
        <v>0</v>
      </c>
      <c r="AC139" s="904">
        <v>0</v>
      </c>
      <c r="AD139" s="904">
        <v>0</v>
      </c>
      <c r="AE139" s="904">
        <v>0</v>
      </c>
      <c r="AF139" s="904">
        <v>6.5138300687171719E-2</v>
      </c>
      <c r="AG139" s="1773">
        <v>0</v>
      </c>
      <c r="AH139" s="311"/>
      <c r="AI139" s="311"/>
      <c r="AJ139" s="311"/>
      <c r="AK139" s="311"/>
      <c r="AL139" s="311"/>
      <c r="AM139" s="311"/>
      <c r="AN139" s="311"/>
      <c r="AO139" s="311"/>
      <c r="AP139" s="311"/>
      <c r="AQ139" s="311"/>
      <c r="AR139" s="311"/>
      <c r="AS139" s="311"/>
      <c r="AT139" s="311"/>
      <c r="AU139" s="311"/>
      <c r="AV139" s="311"/>
      <c r="AW139" s="311"/>
      <c r="AX139" s="311"/>
      <c r="AY139" s="311"/>
      <c r="AZ139" s="622"/>
      <c r="BA139" s="2103"/>
      <c r="BB139" s="159" t="s">
        <v>19</v>
      </c>
      <c r="BC139" s="1051" t="s">
        <v>36</v>
      </c>
      <c r="BD139" s="1070" t="s">
        <v>36</v>
      </c>
      <c r="BE139" s="1070" t="s">
        <v>36</v>
      </c>
      <c r="BF139" s="1070" t="s">
        <v>36</v>
      </c>
      <c r="BG139" s="1090" t="s">
        <v>36</v>
      </c>
      <c r="BH139" s="1110" t="s">
        <v>36</v>
      </c>
      <c r="BI139" s="1070" t="s">
        <v>36</v>
      </c>
      <c r="BJ139" s="1070" t="s">
        <v>36</v>
      </c>
      <c r="BK139" s="1070" t="s">
        <v>36</v>
      </c>
      <c r="BL139" s="1090" t="s">
        <v>36</v>
      </c>
      <c r="BM139" s="1110" t="s">
        <v>36</v>
      </c>
      <c r="BN139" s="1070" t="s">
        <v>36</v>
      </c>
      <c r="BO139" s="1070" t="s">
        <v>36</v>
      </c>
      <c r="BP139" s="1070" t="s">
        <v>36</v>
      </c>
      <c r="BQ139" s="1090" t="s">
        <v>36</v>
      </c>
      <c r="BR139" s="1110" t="s">
        <v>36</v>
      </c>
      <c r="BS139" s="1070" t="s">
        <v>36</v>
      </c>
      <c r="BT139" s="1070" t="s">
        <v>36</v>
      </c>
      <c r="BU139" s="1070" t="s">
        <v>36</v>
      </c>
      <c r="BV139" s="1070" t="s">
        <v>36</v>
      </c>
      <c r="BW139" s="1070" t="s">
        <v>36</v>
      </c>
      <c r="BX139" s="1070" t="s">
        <v>36</v>
      </c>
      <c r="BY139" s="1128" t="s">
        <v>36</v>
      </c>
      <c r="BZ139" s="1128" t="s">
        <v>36</v>
      </c>
      <c r="CA139" s="1128" t="s">
        <v>36</v>
      </c>
      <c r="CB139" s="1128" t="s">
        <v>36</v>
      </c>
      <c r="CC139" s="1128" t="s">
        <v>36</v>
      </c>
      <c r="CD139" s="1128" t="s">
        <v>36</v>
      </c>
      <c r="CE139" s="1128" t="s">
        <v>36</v>
      </c>
      <c r="CF139" s="1128" t="s">
        <v>36</v>
      </c>
      <c r="CG139" s="1128" t="s">
        <v>36</v>
      </c>
      <c r="CH139" s="1809"/>
      <c r="CI139" s="1809"/>
      <c r="CJ139" s="1809"/>
      <c r="CK139" s="1809"/>
      <c r="CL139" s="1809"/>
      <c r="CM139" s="1809"/>
      <c r="CN139" s="1809"/>
      <c r="CO139" s="1809"/>
      <c r="CP139" s="1809"/>
      <c r="CQ139" s="1809"/>
      <c r="CR139" s="1809"/>
      <c r="CS139" s="1809"/>
      <c r="CT139" s="1809"/>
      <c r="CU139" s="1809"/>
      <c r="CV139" s="1809"/>
      <c r="CW139" s="1809"/>
      <c r="CX139" s="1809"/>
      <c r="CY139" s="1809"/>
      <c r="CZ139" s="1809"/>
    </row>
    <row r="140" s="130" customFormat="true" ht="15" customHeight="true" x14ac:dyDescent="0.2">
      <c r="A140" s="2068" t="s">
        <v>107</v>
      </c>
      <c r="B140" s="252" t="s">
        <v>65</v>
      </c>
      <c r="C140" s="1005" t="s">
        <v>36</v>
      </c>
      <c r="D140" s="1012" t="s">
        <v>36</v>
      </c>
      <c r="E140" s="1012" t="s">
        <v>36</v>
      </c>
      <c r="F140" s="1012" t="s">
        <v>36</v>
      </c>
      <c r="G140" s="1019" t="s">
        <v>36</v>
      </c>
      <c r="H140" s="1026" t="s">
        <v>36</v>
      </c>
      <c r="I140" s="1012" t="s">
        <v>36</v>
      </c>
      <c r="J140" s="1012" t="s">
        <v>36</v>
      </c>
      <c r="K140" s="1012" t="s">
        <v>36</v>
      </c>
      <c r="L140" s="1033" t="s">
        <v>36</v>
      </c>
      <c r="M140" s="1039" t="s">
        <v>36</v>
      </c>
      <c r="N140" s="1012" t="s">
        <v>36</v>
      </c>
      <c r="O140" s="1012" t="s">
        <v>36</v>
      </c>
      <c r="P140" s="1012" t="s">
        <v>36</v>
      </c>
      <c r="Q140" s="1019" t="s">
        <v>36</v>
      </c>
      <c r="R140" s="1026" t="s">
        <v>36</v>
      </c>
      <c r="S140" s="1012" t="s">
        <v>36</v>
      </c>
      <c r="T140" s="1012" t="s">
        <v>36</v>
      </c>
      <c r="U140" s="1012" t="s">
        <v>36</v>
      </c>
      <c r="V140" s="1012" t="s">
        <v>36</v>
      </c>
      <c r="W140" s="1012" t="s">
        <v>36</v>
      </c>
      <c r="X140" s="1012" t="s">
        <v>36</v>
      </c>
      <c r="Y140" s="1041" t="s">
        <v>36</v>
      </c>
      <c r="Z140" s="1041" t="s">
        <v>36</v>
      </c>
      <c r="AA140" s="1041" t="s">
        <v>36</v>
      </c>
      <c r="AB140" s="1041" t="s">
        <v>36</v>
      </c>
      <c r="AC140" s="1041" t="s">
        <v>36</v>
      </c>
      <c r="AD140" s="1041" t="s">
        <v>36</v>
      </c>
      <c r="AE140" s="1041" t="s">
        <v>36</v>
      </c>
      <c r="AF140" s="1041" t="s">
        <v>36</v>
      </c>
      <c r="AG140" s="1774" t="s">
        <v>36</v>
      </c>
      <c r="AH140" s="1787"/>
      <c r="AI140" s="1787"/>
      <c r="AJ140" s="1787"/>
      <c r="AK140" s="1787"/>
      <c r="AL140" s="1787"/>
      <c r="AM140" s="1787"/>
      <c r="AN140" s="1787"/>
      <c r="AO140" s="1787"/>
      <c r="AP140" s="1787"/>
      <c r="AQ140" s="1787"/>
      <c r="AR140" s="1787"/>
      <c r="AS140" s="1787"/>
      <c r="AT140" s="1787"/>
      <c r="AU140" s="1787"/>
      <c r="AV140" s="1787"/>
      <c r="AW140" s="1787"/>
      <c r="AX140" s="1787"/>
      <c r="AY140" s="1787"/>
      <c r="AZ140" s="215"/>
      <c r="BA140" s="2103" t="s">
        <v>107</v>
      </c>
      <c r="BB140" s="159" t="s">
        <v>65</v>
      </c>
      <c r="BC140" s="1051" t="s">
        <v>36</v>
      </c>
      <c r="BD140" s="1070" t="s">
        <v>36</v>
      </c>
      <c r="BE140" s="1070" t="s">
        <v>36</v>
      </c>
      <c r="BF140" s="1070" t="s">
        <v>36</v>
      </c>
      <c r="BG140" s="1090" t="s">
        <v>36</v>
      </c>
      <c r="BH140" s="1110" t="s">
        <v>36</v>
      </c>
      <c r="BI140" s="1070" t="s">
        <v>36</v>
      </c>
      <c r="BJ140" s="1070" t="s">
        <v>36</v>
      </c>
      <c r="BK140" s="1070" t="s">
        <v>36</v>
      </c>
      <c r="BL140" s="1090" t="s">
        <v>36</v>
      </c>
      <c r="BM140" s="1110" t="s">
        <v>36</v>
      </c>
      <c r="BN140" s="1070" t="s">
        <v>36</v>
      </c>
      <c r="BO140" s="1070" t="s">
        <v>36</v>
      </c>
      <c r="BP140" s="1070" t="s">
        <v>36</v>
      </c>
      <c r="BQ140" s="1090" t="s">
        <v>36</v>
      </c>
      <c r="BR140" s="1110" t="s">
        <v>36</v>
      </c>
      <c r="BS140" s="1070" t="s">
        <v>36</v>
      </c>
      <c r="BT140" s="1070" t="s">
        <v>36</v>
      </c>
      <c r="BU140" s="1070" t="s">
        <v>36</v>
      </c>
      <c r="BV140" s="1070" t="s">
        <v>36</v>
      </c>
      <c r="BW140" s="1070" t="s">
        <v>36</v>
      </c>
      <c r="BX140" s="1070" t="s">
        <v>36</v>
      </c>
      <c r="BY140" s="1128" t="s">
        <v>36</v>
      </c>
      <c r="BZ140" s="1128" t="s">
        <v>36</v>
      </c>
      <c r="CA140" s="1128" t="s">
        <v>36</v>
      </c>
      <c r="CB140" s="1128" t="s">
        <v>36</v>
      </c>
      <c r="CC140" s="1128" t="s">
        <v>36</v>
      </c>
      <c r="CD140" s="1128" t="s">
        <v>36</v>
      </c>
      <c r="CE140" s="1128" t="s">
        <v>36</v>
      </c>
      <c r="CF140" s="1128" t="s">
        <v>36</v>
      </c>
      <c r="CG140" s="1128" t="s">
        <v>36</v>
      </c>
      <c r="CH140" s="1809"/>
      <c r="CI140" s="1809"/>
      <c r="CJ140" s="1809"/>
      <c r="CK140" s="1809"/>
      <c r="CL140" s="1809"/>
      <c r="CM140" s="1809"/>
      <c r="CN140" s="1809"/>
      <c r="CO140" s="1809"/>
      <c r="CP140" s="1809"/>
      <c r="CQ140" s="1809"/>
      <c r="CR140" s="1809"/>
      <c r="CS140" s="1809"/>
      <c r="CT140" s="1809"/>
      <c r="CU140" s="1809"/>
      <c r="CV140" s="1809"/>
      <c r="CW140" s="1809"/>
      <c r="CX140" s="1809"/>
      <c r="CY140" s="1809"/>
      <c r="CZ140" s="1809"/>
    </row>
    <row r="141" s="130" customFormat="true" ht="15" customHeight="true" x14ac:dyDescent="0.2">
      <c r="A141" s="2068"/>
      <c r="B141" s="252" t="s">
        <v>66</v>
      </c>
      <c r="C141" s="1005" t="s">
        <v>36</v>
      </c>
      <c r="D141" s="1012" t="s">
        <v>36</v>
      </c>
      <c r="E141" s="1012" t="s">
        <v>36</v>
      </c>
      <c r="F141" s="1012" t="s">
        <v>36</v>
      </c>
      <c r="G141" s="1019" t="s">
        <v>36</v>
      </c>
      <c r="H141" s="1026" t="s">
        <v>36</v>
      </c>
      <c r="I141" s="1012" t="s">
        <v>36</v>
      </c>
      <c r="J141" s="1012" t="s">
        <v>36</v>
      </c>
      <c r="K141" s="1012" t="s">
        <v>36</v>
      </c>
      <c r="L141" s="1033" t="s">
        <v>36</v>
      </c>
      <c r="M141" s="1039" t="s">
        <v>36</v>
      </c>
      <c r="N141" s="1012" t="s">
        <v>36</v>
      </c>
      <c r="O141" s="1012" t="s">
        <v>36</v>
      </c>
      <c r="P141" s="1012" t="s">
        <v>36</v>
      </c>
      <c r="Q141" s="1019" t="s">
        <v>36</v>
      </c>
      <c r="R141" s="1026" t="s">
        <v>36</v>
      </c>
      <c r="S141" s="1012" t="s">
        <v>36</v>
      </c>
      <c r="T141" s="1012" t="s">
        <v>36</v>
      </c>
      <c r="U141" s="1012" t="s">
        <v>36</v>
      </c>
      <c r="V141" s="1012" t="s">
        <v>36</v>
      </c>
      <c r="W141" s="1012" t="s">
        <v>36</v>
      </c>
      <c r="X141" s="1012" t="s">
        <v>36</v>
      </c>
      <c r="Y141" s="1041" t="s">
        <v>36</v>
      </c>
      <c r="Z141" s="1041" t="s">
        <v>36</v>
      </c>
      <c r="AA141" s="1041" t="s">
        <v>36</v>
      </c>
      <c r="AB141" s="1041" t="s">
        <v>36</v>
      </c>
      <c r="AC141" s="1041" t="s">
        <v>36</v>
      </c>
      <c r="AD141" s="1041" t="s">
        <v>36</v>
      </c>
      <c r="AE141" s="1041" t="s">
        <v>36</v>
      </c>
      <c r="AF141" s="1041" t="s">
        <v>36</v>
      </c>
      <c r="AG141" s="1774" t="s">
        <v>36</v>
      </c>
      <c r="AH141" s="1787"/>
      <c r="AI141" s="1787"/>
      <c r="AJ141" s="1787"/>
      <c r="AK141" s="1787"/>
      <c r="AL141" s="1787"/>
      <c r="AM141" s="1787"/>
      <c r="AN141" s="1787"/>
      <c r="AO141" s="1787"/>
      <c r="AP141" s="1787"/>
      <c r="AQ141" s="1787"/>
      <c r="AR141" s="1787"/>
      <c r="AS141" s="1787"/>
      <c r="AT141" s="1787"/>
      <c r="AU141" s="1787"/>
      <c r="AV141" s="1787"/>
      <c r="AW141" s="1787"/>
      <c r="AX141" s="1787"/>
      <c r="AY141" s="1787"/>
      <c r="AZ141" s="215"/>
      <c r="BA141" s="2103"/>
      <c r="BB141" s="159" t="s">
        <v>66</v>
      </c>
      <c r="BC141" s="1051" t="s">
        <v>36</v>
      </c>
      <c r="BD141" s="1070" t="s">
        <v>36</v>
      </c>
      <c r="BE141" s="1070" t="s">
        <v>36</v>
      </c>
      <c r="BF141" s="1070" t="s">
        <v>36</v>
      </c>
      <c r="BG141" s="1090" t="s">
        <v>36</v>
      </c>
      <c r="BH141" s="1110" t="s">
        <v>36</v>
      </c>
      <c r="BI141" s="1070" t="s">
        <v>36</v>
      </c>
      <c r="BJ141" s="1070" t="s">
        <v>36</v>
      </c>
      <c r="BK141" s="1070" t="s">
        <v>36</v>
      </c>
      <c r="BL141" s="1090" t="s">
        <v>36</v>
      </c>
      <c r="BM141" s="1110" t="s">
        <v>36</v>
      </c>
      <c r="BN141" s="1070" t="s">
        <v>36</v>
      </c>
      <c r="BO141" s="1070" t="s">
        <v>36</v>
      </c>
      <c r="BP141" s="1070" t="s">
        <v>36</v>
      </c>
      <c r="BQ141" s="1090" t="s">
        <v>36</v>
      </c>
      <c r="BR141" s="1110" t="s">
        <v>36</v>
      </c>
      <c r="BS141" s="1070" t="s">
        <v>36</v>
      </c>
      <c r="BT141" s="1070" t="s">
        <v>36</v>
      </c>
      <c r="BU141" s="1070" t="s">
        <v>36</v>
      </c>
      <c r="BV141" s="1070" t="s">
        <v>36</v>
      </c>
      <c r="BW141" s="1070" t="s">
        <v>36</v>
      </c>
      <c r="BX141" s="1070" t="s">
        <v>36</v>
      </c>
      <c r="BY141" s="1128" t="s">
        <v>36</v>
      </c>
      <c r="BZ141" s="1128" t="s">
        <v>36</v>
      </c>
      <c r="CA141" s="1128" t="s">
        <v>36</v>
      </c>
      <c r="CB141" s="1128" t="s">
        <v>36</v>
      </c>
      <c r="CC141" s="1128" t="s">
        <v>36</v>
      </c>
      <c r="CD141" s="1128" t="s">
        <v>36</v>
      </c>
      <c r="CE141" s="1128" t="s">
        <v>36</v>
      </c>
      <c r="CF141" s="1128" t="s">
        <v>36</v>
      </c>
      <c r="CG141" s="1128" t="s">
        <v>36</v>
      </c>
      <c r="CH141" s="1809"/>
      <c r="CI141" s="1809"/>
      <c r="CJ141" s="1809"/>
      <c r="CK141" s="1809"/>
      <c r="CL141" s="1809"/>
      <c r="CM141" s="1809"/>
      <c r="CN141" s="1809"/>
      <c r="CO141" s="1809"/>
      <c r="CP141" s="1809"/>
      <c r="CQ141" s="1809"/>
      <c r="CR141" s="1809"/>
      <c r="CS141" s="1809"/>
      <c r="CT141" s="1809"/>
      <c r="CU141" s="1809"/>
      <c r="CV141" s="1809"/>
      <c r="CW141" s="1809"/>
      <c r="CX141" s="1809"/>
      <c r="CY141" s="1809"/>
      <c r="CZ141" s="1809"/>
    </row>
    <row r="142" s="130" customFormat="true" ht="15" customHeight="true" x14ac:dyDescent="0.2">
      <c r="A142" s="2068"/>
      <c r="B142" s="252" t="s">
        <v>67</v>
      </c>
      <c r="C142" s="1005" t="s">
        <v>36</v>
      </c>
      <c r="D142" s="1012" t="s">
        <v>36</v>
      </c>
      <c r="E142" s="1012" t="s">
        <v>36</v>
      </c>
      <c r="F142" s="1012" t="s">
        <v>36</v>
      </c>
      <c r="G142" s="1019" t="s">
        <v>36</v>
      </c>
      <c r="H142" s="1026" t="s">
        <v>36</v>
      </c>
      <c r="I142" s="1012" t="s">
        <v>36</v>
      </c>
      <c r="J142" s="1012" t="s">
        <v>36</v>
      </c>
      <c r="K142" s="1012" t="s">
        <v>36</v>
      </c>
      <c r="L142" s="1033" t="s">
        <v>36</v>
      </c>
      <c r="M142" s="1039" t="s">
        <v>36</v>
      </c>
      <c r="N142" s="1012" t="s">
        <v>36</v>
      </c>
      <c r="O142" s="1012" t="s">
        <v>36</v>
      </c>
      <c r="P142" s="1012" t="s">
        <v>36</v>
      </c>
      <c r="Q142" s="1019" t="s">
        <v>36</v>
      </c>
      <c r="R142" s="1026" t="s">
        <v>36</v>
      </c>
      <c r="S142" s="1012" t="s">
        <v>36</v>
      </c>
      <c r="T142" s="1012" t="s">
        <v>36</v>
      </c>
      <c r="U142" s="1012" t="s">
        <v>36</v>
      </c>
      <c r="V142" s="1012" t="s">
        <v>36</v>
      </c>
      <c r="W142" s="1012" t="s">
        <v>36</v>
      </c>
      <c r="X142" s="1012" t="s">
        <v>36</v>
      </c>
      <c r="Y142" s="1041" t="s">
        <v>36</v>
      </c>
      <c r="Z142" s="1041" t="s">
        <v>36</v>
      </c>
      <c r="AA142" s="1041" t="s">
        <v>36</v>
      </c>
      <c r="AB142" s="1041" t="s">
        <v>36</v>
      </c>
      <c r="AC142" s="1041" t="s">
        <v>36</v>
      </c>
      <c r="AD142" s="1041" t="s">
        <v>36</v>
      </c>
      <c r="AE142" s="1041" t="s">
        <v>36</v>
      </c>
      <c r="AF142" s="1041" t="s">
        <v>36</v>
      </c>
      <c r="AG142" s="1774" t="s">
        <v>36</v>
      </c>
      <c r="AH142" s="1787"/>
      <c r="AI142" s="1787"/>
      <c r="AJ142" s="1787"/>
      <c r="AK142" s="1787"/>
      <c r="AL142" s="1787"/>
      <c r="AM142" s="1787"/>
      <c r="AN142" s="1787"/>
      <c r="AO142" s="1787"/>
      <c r="AP142" s="1787"/>
      <c r="AQ142" s="1787"/>
      <c r="AR142" s="1787"/>
      <c r="AS142" s="1787"/>
      <c r="AT142" s="1787"/>
      <c r="AU142" s="1787"/>
      <c r="AV142" s="1787"/>
      <c r="AW142" s="1787"/>
      <c r="AX142" s="1787"/>
      <c r="AY142" s="1787"/>
      <c r="AZ142" s="215"/>
      <c r="BA142" s="2103"/>
      <c r="BB142" s="159" t="s">
        <v>67</v>
      </c>
      <c r="BC142" s="1051" t="s">
        <v>36</v>
      </c>
      <c r="BD142" s="1070" t="s">
        <v>36</v>
      </c>
      <c r="BE142" s="1070" t="s">
        <v>36</v>
      </c>
      <c r="BF142" s="1070" t="s">
        <v>36</v>
      </c>
      <c r="BG142" s="1090" t="s">
        <v>36</v>
      </c>
      <c r="BH142" s="1110" t="s">
        <v>36</v>
      </c>
      <c r="BI142" s="1070" t="s">
        <v>36</v>
      </c>
      <c r="BJ142" s="1070" t="s">
        <v>36</v>
      </c>
      <c r="BK142" s="1070" t="s">
        <v>36</v>
      </c>
      <c r="BL142" s="1090" t="s">
        <v>36</v>
      </c>
      <c r="BM142" s="1110" t="s">
        <v>36</v>
      </c>
      <c r="BN142" s="1070" t="s">
        <v>36</v>
      </c>
      <c r="BO142" s="1070" t="s">
        <v>36</v>
      </c>
      <c r="BP142" s="1070" t="s">
        <v>36</v>
      </c>
      <c r="BQ142" s="1090" t="s">
        <v>36</v>
      </c>
      <c r="BR142" s="1110" t="s">
        <v>36</v>
      </c>
      <c r="BS142" s="1070" t="s">
        <v>36</v>
      </c>
      <c r="BT142" s="1070" t="s">
        <v>36</v>
      </c>
      <c r="BU142" s="1070" t="s">
        <v>36</v>
      </c>
      <c r="BV142" s="1070" t="s">
        <v>36</v>
      </c>
      <c r="BW142" s="1070" t="s">
        <v>36</v>
      </c>
      <c r="BX142" s="1070" t="s">
        <v>36</v>
      </c>
      <c r="BY142" s="1128" t="s">
        <v>36</v>
      </c>
      <c r="BZ142" s="1128" t="s">
        <v>36</v>
      </c>
      <c r="CA142" s="1128" t="s">
        <v>36</v>
      </c>
      <c r="CB142" s="1128" t="s">
        <v>36</v>
      </c>
      <c r="CC142" s="1128" t="s">
        <v>36</v>
      </c>
      <c r="CD142" s="1128" t="s">
        <v>36</v>
      </c>
      <c r="CE142" s="1128" t="s">
        <v>36</v>
      </c>
      <c r="CF142" s="1128" t="s">
        <v>36</v>
      </c>
      <c r="CG142" s="1128" t="s">
        <v>36</v>
      </c>
      <c r="CH142" s="1809"/>
      <c r="CI142" s="1809"/>
      <c r="CJ142" s="1809"/>
      <c r="CK142" s="1809"/>
      <c r="CL142" s="1809"/>
      <c r="CM142" s="1809"/>
      <c r="CN142" s="1809"/>
      <c r="CO142" s="1809"/>
      <c r="CP142" s="1809"/>
      <c r="CQ142" s="1809"/>
      <c r="CR142" s="1809"/>
      <c r="CS142" s="1809"/>
      <c r="CT142" s="1809"/>
      <c r="CU142" s="1809"/>
      <c r="CV142" s="1809"/>
      <c r="CW142" s="1809"/>
      <c r="CX142" s="1809"/>
      <c r="CY142" s="1809"/>
      <c r="CZ142" s="1809"/>
    </row>
    <row r="143" s="130" customFormat="true" ht="15" customHeight="true" x14ac:dyDescent="0.2">
      <c r="A143" s="2068"/>
      <c r="B143" s="252" t="s">
        <v>68</v>
      </c>
      <c r="C143" s="1005" t="s">
        <v>36</v>
      </c>
      <c r="D143" s="1012" t="s">
        <v>36</v>
      </c>
      <c r="E143" s="1012" t="s">
        <v>36</v>
      </c>
      <c r="F143" s="1012" t="s">
        <v>36</v>
      </c>
      <c r="G143" s="1019" t="s">
        <v>36</v>
      </c>
      <c r="H143" s="1026" t="s">
        <v>36</v>
      </c>
      <c r="I143" s="1012" t="s">
        <v>36</v>
      </c>
      <c r="J143" s="1012" t="s">
        <v>36</v>
      </c>
      <c r="K143" s="1012" t="s">
        <v>36</v>
      </c>
      <c r="L143" s="1033" t="s">
        <v>36</v>
      </c>
      <c r="M143" s="1039" t="s">
        <v>36</v>
      </c>
      <c r="N143" s="1012" t="s">
        <v>36</v>
      </c>
      <c r="O143" s="1012" t="s">
        <v>36</v>
      </c>
      <c r="P143" s="1012" t="s">
        <v>36</v>
      </c>
      <c r="Q143" s="1019" t="s">
        <v>36</v>
      </c>
      <c r="R143" s="1026" t="s">
        <v>36</v>
      </c>
      <c r="S143" s="1012" t="s">
        <v>36</v>
      </c>
      <c r="T143" s="1012" t="s">
        <v>36</v>
      </c>
      <c r="U143" s="1012" t="s">
        <v>36</v>
      </c>
      <c r="V143" s="1012" t="s">
        <v>36</v>
      </c>
      <c r="W143" s="1012" t="s">
        <v>36</v>
      </c>
      <c r="X143" s="1012" t="s">
        <v>36</v>
      </c>
      <c r="Y143" s="1041" t="s">
        <v>36</v>
      </c>
      <c r="Z143" s="1041" t="s">
        <v>36</v>
      </c>
      <c r="AA143" s="1041" t="s">
        <v>36</v>
      </c>
      <c r="AB143" s="1041" t="s">
        <v>36</v>
      </c>
      <c r="AC143" s="1041" t="s">
        <v>36</v>
      </c>
      <c r="AD143" s="1041" t="s">
        <v>36</v>
      </c>
      <c r="AE143" s="1041" t="s">
        <v>36</v>
      </c>
      <c r="AF143" s="1041" t="s">
        <v>36</v>
      </c>
      <c r="AG143" s="1774" t="s">
        <v>36</v>
      </c>
      <c r="AH143" s="1787"/>
      <c r="AI143" s="1787"/>
      <c r="AJ143" s="1787"/>
      <c r="AK143" s="1787"/>
      <c r="AL143" s="1787"/>
      <c r="AM143" s="1787"/>
      <c r="AN143" s="1787"/>
      <c r="AO143" s="1787"/>
      <c r="AP143" s="1787"/>
      <c r="AQ143" s="1787"/>
      <c r="AR143" s="1787"/>
      <c r="AS143" s="1787"/>
      <c r="AT143" s="1787"/>
      <c r="AU143" s="1787"/>
      <c r="AV143" s="1787"/>
      <c r="AW143" s="1787"/>
      <c r="AX143" s="1787"/>
      <c r="AY143" s="1787"/>
      <c r="AZ143" s="215"/>
      <c r="BA143" s="2103"/>
      <c r="BB143" s="159" t="s">
        <v>68</v>
      </c>
      <c r="BC143" s="1051" t="s">
        <v>36</v>
      </c>
      <c r="BD143" s="1070" t="s">
        <v>36</v>
      </c>
      <c r="BE143" s="1070" t="s">
        <v>36</v>
      </c>
      <c r="BF143" s="1070" t="s">
        <v>36</v>
      </c>
      <c r="BG143" s="1090" t="s">
        <v>36</v>
      </c>
      <c r="BH143" s="1110" t="s">
        <v>36</v>
      </c>
      <c r="BI143" s="1070" t="s">
        <v>36</v>
      </c>
      <c r="BJ143" s="1070" t="s">
        <v>36</v>
      </c>
      <c r="BK143" s="1070" t="s">
        <v>36</v>
      </c>
      <c r="BL143" s="1090" t="s">
        <v>36</v>
      </c>
      <c r="BM143" s="1110" t="s">
        <v>36</v>
      </c>
      <c r="BN143" s="1070" t="s">
        <v>36</v>
      </c>
      <c r="BO143" s="1070" t="s">
        <v>36</v>
      </c>
      <c r="BP143" s="1070" t="s">
        <v>36</v>
      </c>
      <c r="BQ143" s="1090" t="s">
        <v>36</v>
      </c>
      <c r="BR143" s="1110" t="s">
        <v>36</v>
      </c>
      <c r="BS143" s="1070" t="s">
        <v>36</v>
      </c>
      <c r="BT143" s="1070" t="s">
        <v>36</v>
      </c>
      <c r="BU143" s="1070" t="s">
        <v>36</v>
      </c>
      <c r="BV143" s="1070" t="s">
        <v>36</v>
      </c>
      <c r="BW143" s="1070" t="s">
        <v>36</v>
      </c>
      <c r="BX143" s="1070" t="s">
        <v>36</v>
      </c>
      <c r="BY143" s="1128" t="s">
        <v>36</v>
      </c>
      <c r="BZ143" s="1128" t="s">
        <v>36</v>
      </c>
      <c r="CA143" s="1128" t="s">
        <v>36</v>
      </c>
      <c r="CB143" s="1128" t="s">
        <v>36</v>
      </c>
      <c r="CC143" s="1128" t="s">
        <v>36</v>
      </c>
      <c r="CD143" s="1128" t="s">
        <v>36</v>
      </c>
      <c r="CE143" s="1128" t="s">
        <v>36</v>
      </c>
      <c r="CF143" s="1128" t="s">
        <v>36</v>
      </c>
      <c r="CG143" s="1128" t="s">
        <v>36</v>
      </c>
      <c r="CH143" s="1809"/>
      <c r="CI143" s="1809"/>
      <c r="CJ143" s="1809"/>
      <c r="CK143" s="1809"/>
      <c r="CL143" s="1809"/>
      <c r="CM143" s="1809"/>
      <c r="CN143" s="1809"/>
      <c r="CO143" s="1809"/>
      <c r="CP143" s="1809"/>
      <c r="CQ143" s="1809"/>
      <c r="CR143" s="1809"/>
      <c r="CS143" s="1809"/>
      <c r="CT143" s="1809"/>
      <c r="CU143" s="1809"/>
      <c r="CV143" s="1809"/>
      <c r="CW143" s="1809"/>
      <c r="CX143" s="1809"/>
      <c r="CY143" s="1809"/>
      <c r="CZ143" s="1809"/>
    </row>
    <row r="144" s="130" customFormat="true" ht="15" customHeight="true" x14ac:dyDescent="0.2">
      <c r="A144" s="2068" t="s">
        <v>108</v>
      </c>
      <c r="B144" s="252" t="s">
        <v>65</v>
      </c>
      <c r="C144" s="1005" t="s">
        <v>36</v>
      </c>
      <c r="D144" s="1012" t="s">
        <v>36</v>
      </c>
      <c r="E144" s="1012" t="s">
        <v>36</v>
      </c>
      <c r="F144" s="1012" t="s">
        <v>36</v>
      </c>
      <c r="G144" s="1019" t="s">
        <v>36</v>
      </c>
      <c r="H144" s="1026" t="s">
        <v>36</v>
      </c>
      <c r="I144" s="1012" t="s">
        <v>36</v>
      </c>
      <c r="J144" s="1012" t="s">
        <v>36</v>
      </c>
      <c r="K144" s="1012" t="s">
        <v>36</v>
      </c>
      <c r="L144" s="1033" t="s">
        <v>36</v>
      </c>
      <c r="M144" s="1039" t="s">
        <v>36</v>
      </c>
      <c r="N144" s="1012" t="s">
        <v>36</v>
      </c>
      <c r="O144" s="1012" t="s">
        <v>36</v>
      </c>
      <c r="P144" s="1012" t="s">
        <v>36</v>
      </c>
      <c r="Q144" s="1019" t="s">
        <v>36</v>
      </c>
      <c r="R144" s="1026" t="s">
        <v>36</v>
      </c>
      <c r="S144" s="1012" t="s">
        <v>36</v>
      </c>
      <c r="T144" s="1012" t="s">
        <v>36</v>
      </c>
      <c r="U144" s="1012" t="s">
        <v>36</v>
      </c>
      <c r="V144" s="1012" t="s">
        <v>36</v>
      </c>
      <c r="W144" s="1012" t="s">
        <v>36</v>
      </c>
      <c r="X144" s="1012" t="s">
        <v>36</v>
      </c>
      <c r="Y144" s="1041" t="s">
        <v>36</v>
      </c>
      <c r="Z144" s="1041" t="s">
        <v>36</v>
      </c>
      <c r="AA144" s="1041" t="s">
        <v>36</v>
      </c>
      <c r="AB144" s="1041" t="s">
        <v>36</v>
      </c>
      <c r="AC144" s="1041" t="s">
        <v>36</v>
      </c>
      <c r="AD144" s="1041" t="s">
        <v>36</v>
      </c>
      <c r="AE144" s="1041" t="s">
        <v>36</v>
      </c>
      <c r="AF144" s="1041" t="s">
        <v>36</v>
      </c>
      <c r="AG144" s="1774" t="s">
        <v>36</v>
      </c>
      <c r="AH144" s="1787"/>
      <c r="AI144" s="1787"/>
      <c r="AJ144" s="1787"/>
      <c r="AK144" s="1787"/>
      <c r="AL144" s="1787"/>
      <c r="AM144" s="1787"/>
      <c r="AN144" s="1787"/>
      <c r="AO144" s="1787"/>
      <c r="AP144" s="1787"/>
      <c r="AQ144" s="1787"/>
      <c r="AR144" s="1787"/>
      <c r="AS144" s="1787"/>
      <c r="AT144" s="1787"/>
      <c r="AU144" s="1787"/>
      <c r="AV144" s="1787"/>
      <c r="AW144" s="1787"/>
      <c r="AX144" s="1787"/>
      <c r="AY144" s="1787"/>
      <c r="AZ144" s="215"/>
      <c r="BA144" s="2103" t="s">
        <v>108</v>
      </c>
      <c r="BB144" s="159" t="s">
        <v>65</v>
      </c>
      <c r="BC144" s="1051" t="s">
        <v>36</v>
      </c>
      <c r="BD144" s="1070" t="s">
        <v>36</v>
      </c>
      <c r="BE144" s="1070" t="s">
        <v>36</v>
      </c>
      <c r="BF144" s="1070" t="s">
        <v>36</v>
      </c>
      <c r="BG144" s="1090" t="s">
        <v>36</v>
      </c>
      <c r="BH144" s="1110" t="s">
        <v>36</v>
      </c>
      <c r="BI144" s="1070" t="s">
        <v>36</v>
      </c>
      <c r="BJ144" s="1070" t="s">
        <v>36</v>
      </c>
      <c r="BK144" s="1070" t="s">
        <v>36</v>
      </c>
      <c r="BL144" s="1090" t="s">
        <v>36</v>
      </c>
      <c r="BM144" s="1110" t="s">
        <v>36</v>
      </c>
      <c r="BN144" s="1070" t="s">
        <v>36</v>
      </c>
      <c r="BO144" s="1070" t="s">
        <v>36</v>
      </c>
      <c r="BP144" s="1070" t="s">
        <v>36</v>
      </c>
      <c r="BQ144" s="1090" t="s">
        <v>36</v>
      </c>
      <c r="BR144" s="1110" t="s">
        <v>36</v>
      </c>
      <c r="BS144" s="1070" t="s">
        <v>36</v>
      </c>
      <c r="BT144" s="1070" t="s">
        <v>36</v>
      </c>
      <c r="BU144" s="1070" t="s">
        <v>36</v>
      </c>
      <c r="BV144" s="1070" t="s">
        <v>36</v>
      </c>
      <c r="BW144" s="1070" t="s">
        <v>36</v>
      </c>
      <c r="BX144" s="1070" t="s">
        <v>36</v>
      </c>
      <c r="BY144" s="1128" t="s">
        <v>36</v>
      </c>
      <c r="BZ144" s="1128" t="s">
        <v>36</v>
      </c>
      <c r="CA144" s="1128" t="s">
        <v>36</v>
      </c>
      <c r="CB144" s="1128" t="s">
        <v>36</v>
      </c>
      <c r="CC144" s="1128" t="s">
        <v>36</v>
      </c>
      <c r="CD144" s="1128" t="s">
        <v>36</v>
      </c>
      <c r="CE144" s="1128" t="s">
        <v>36</v>
      </c>
      <c r="CF144" s="1128" t="s">
        <v>36</v>
      </c>
      <c r="CG144" s="1128" t="s">
        <v>36</v>
      </c>
      <c r="CH144" s="1809"/>
      <c r="CI144" s="1809"/>
      <c r="CJ144" s="1809"/>
      <c r="CK144" s="1809"/>
      <c r="CL144" s="1809"/>
      <c r="CM144" s="1809"/>
      <c r="CN144" s="1809"/>
      <c r="CO144" s="1809"/>
      <c r="CP144" s="1809"/>
      <c r="CQ144" s="1809"/>
      <c r="CR144" s="1809"/>
      <c r="CS144" s="1809"/>
      <c r="CT144" s="1809"/>
      <c r="CU144" s="1809"/>
      <c r="CV144" s="1809"/>
      <c r="CW144" s="1809"/>
      <c r="CX144" s="1809"/>
      <c r="CY144" s="1809"/>
      <c r="CZ144" s="1809"/>
    </row>
    <row r="145" s="130" customFormat="true" ht="15" customHeight="true" x14ac:dyDescent="0.2">
      <c r="A145" s="2068"/>
      <c r="B145" s="252" t="s">
        <v>66</v>
      </c>
      <c r="C145" s="1005" t="s">
        <v>36</v>
      </c>
      <c r="D145" s="1012" t="s">
        <v>36</v>
      </c>
      <c r="E145" s="1012" t="s">
        <v>36</v>
      </c>
      <c r="F145" s="1012" t="s">
        <v>36</v>
      </c>
      <c r="G145" s="1019" t="s">
        <v>36</v>
      </c>
      <c r="H145" s="1026" t="s">
        <v>36</v>
      </c>
      <c r="I145" s="1012" t="s">
        <v>36</v>
      </c>
      <c r="J145" s="1012" t="s">
        <v>36</v>
      </c>
      <c r="K145" s="1012" t="s">
        <v>36</v>
      </c>
      <c r="L145" s="1033" t="s">
        <v>36</v>
      </c>
      <c r="M145" s="1039" t="s">
        <v>36</v>
      </c>
      <c r="N145" s="1012" t="s">
        <v>36</v>
      </c>
      <c r="O145" s="1012" t="s">
        <v>36</v>
      </c>
      <c r="P145" s="1012" t="s">
        <v>36</v>
      </c>
      <c r="Q145" s="1019" t="s">
        <v>36</v>
      </c>
      <c r="R145" s="1026" t="s">
        <v>36</v>
      </c>
      <c r="S145" s="1012" t="s">
        <v>36</v>
      </c>
      <c r="T145" s="1012" t="s">
        <v>36</v>
      </c>
      <c r="U145" s="1012" t="s">
        <v>36</v>
      </c>
      <c r="V145" s="1012" t="s">
        <v>36</v>
      </c>
      <c r="W145" s="1012" t="s">
        <v>36</v>
      </c>
      <c r="X145" s="1012" t="s">
        <v>36</v>
      </c>
      <c r="Y145" s="1041" t="s">
        <v>36</v>
      </c>
      <c r="Z145" s="1041" t="s">
        <v>36</v>
      </c>
      <c r="AA145" s="1041" t="s">
        <v>36</v>
      </c>
      <c r="AB145" s="1041" t="s">
        <v>36</v>
      </c>
      <c r="AC145" s="1041" t="s">
        <v>36</v>
      </c>
      <c r="AD145" s="1041" t="s">
        <v>36</v>
      </c>
      <c r="AE145" s="1041" t="s">
        <v>36</v>
      </c>
      <c r="AF145" s="1041" t="s">
        <v>36</v>
      </c>
      <c r="AG145" s="1774" t="s">
        <v>36</v>
      </c>
      <c r="AH145" s="1787"/>
      <c r="AI145" s="1787"/>
      <c r="AJ145" s="1787"/>
      <c r="AK145" s="1787"/>
      <c r="AL145" s="1787"/>
      <c r="AM145" s="1787"/>
      <c r="AN145" s="1787"/>
      <c r="AO145" s="1787"/>
      <c r="AP145" s="1787"/>
      <c r="AQ145" s="1787"/>
      <c r="AR145" s="1787"/>
      <c r="AS145" s="1787"/>
      <c r="AT145" s="1787"/>
      <c r="AU145" s="1787"/>
      <c r="AV145" s="1787"/>
      <c r="AW145" s="1787"/>
      <c r="AX145" s="1787"/>
      <c r="AY145" s="1787"/>
      <c r="AZ145" s="215"/>
      <c r="BA145" s="2103"/>
      <c r="BB145" s="159" t="s">
        <v>66</v>
      </c>
      <c r="BC145" s="1051" t="s">
        <v>36</v>
      </c>
      <c r="BD145" s="1070" t="s">
        <v>36</v>
      </c>
      <c r="BE145" s="1070" t="s">
        <v>36</v>
      </c>
      <c r="BF145" s="1070" t="s">
        <v>36</v>
      </c>
      <c r="BG145" s="1090" t="s">
        <v>36</v>
      </c>
      <c r="BH145" s="1110" t="s">
        <v>36</v>
      </c>
      <c r="BI145" s="1070" t="s">
        <v>36</v>
      </c>
      <c r="BJ145" s="1070" t="s">
        <v>36</v>
      </c>
      <c r="BK145" s="1070" t="s">
        <v>36</v>
      </c>
      <c r="BL145" s="1090" t="s">
        <v>36</v>
      </c>
      <c r="BM145" s="1110" t="s">
        <v>36</v>
      </c>
      <c r="BN145" s="1070" t="s">
        <v>36</v>
      </c>
      <c r="BO145" s="1070" t="s">
        <v>36</v>
      </c>
      <c r="BP145" s="1070" t="s">
        <v>36</v>
      </c>
      <c r="BQ145" s="1090" t="s">
        <v>36</v>
      </c>
      <c r="BR145" s="1110" t="s">
        <v>36</v>
      </c>
      <c r="BS145" s="1070" t="s">
        <v>36</v>
      </c>
      <c r="BT145" s="1070" t="s">
        <v>36</v>
      </c>
      <c r="BU145" s="1070" t="s">
        <v>36</v>
      </c>
      <c r="BV145" s="1070" t="s">
        <v>36</v>
      </c>
      <c r="BW145" s="1070" t="s">
        <v>36</v>
      </c>
      <c r="BX145" s="1070" t="s">
        <v>36</v>
      </c>
      <c r="BY145" s="1128" t="s">
        <v>36</v>
      </c>
      <c r="BZ145" s="1128" t="s">
        <v>36</v>
      </c>
      <c r="CA145" s="1128" t="s">
        <v>36</v>
      </c>
      <c r="CB145" s="1128" t="s">
        <v>36</v>
      </c>
      <c r="CC145" s="1128" t="s">
        <v>36</v>
      </c>
      <c r="CD145" s="1128" t="s">
        <v>36</v>
      </c>
      <c r="CE145" s="1128" t="s">
        <v>36</v>
      </c>
      <c r="CF145" s="1128" t="s">
        <v>36</v>
      </c>
      <c r="CG145" s="1128" t="s">
        <v>36</v>
      </c>
      <c r="CH145" s="1809"/>
      <c r="CI145" s="1809"/>
      <c r="CJ145" s="1809"/>
      <c r="CK145" s="1809"/>
      <c r="CL145" s="1809"/>
      <c r="CM145" s="1809"/>
      <c r="CN145" s="1809"/>
      <c r="CO145" s="1809"/>
      <c r="CP145" s="1809"/>
      <c r="CQ145" s="1809"/>
      <c r="CR145" s="1809"/>
      <c r="CS145" s="1809"/>
      <c r="CT145" s="1809"/>
      <c r="CU145" s="1809"/>
      <c r="CV145" s="1809"/>
      <c r="CW145" s="1809"/>
      <c r="CX145" s="1809"/>
      <c r="CY145" s="1809"/>
      <c r="CZ145" s="1809"/>
    </row>
    <row r="146" s="130" customFormat="true" ht="15" customHeight="true" x14ac:dyDescent="0.2">
      <c r="A146" s="2068"/>
      <c r="B146" s="252" t="s">
        <v>67</v>
      </c>
      <c r="C146" s="1005" t="s">
        <v>36</v>
      </c>
      <c r="D146" s="1012" t="s">
        <v>36</v>
      </c>
      <c r="E146" s="1012" t="s">
        <v>36</v>
      </c>
      <c r="F146" s="1012" t="s">
        <v>36</v>
      </c>
      <c r="G146" s="1019" t="s">
        <v>36</v>
      </c>
      <c r="H146" s="1026" t="s">
        <v>36</v>
      </c>
      <c r="I146" s="1012" t="s">
        <v>36</v>
      </c>
      <c r="J146" s="1012" t="s">
        <v>36</v>
      </c>
      <c r="K146" s="1012" t="s">
        <v>36</v>
      </c>
      <c r="L146" s="1033" t="s">
        <v>36</v>
      </c>
      <c r="M146" s="1039" t="s">
        <v>36</v>
      </c>
      <c r="N146" s="1012" t="s">
        <v>36</v>
      </c>
      <c r="O146" s="1012" t="s">
        <v>36</v>
      </c>
      <c r="P146" s="1012" t="s">
        <v>36</v>
      </c>
      <c r="Q146" s="1019" t="s">
        <v>36</v>
      </c>
      <c r="R146" s="1026" t="s">
        <v>36</v>
      </c>
      <c r="S146" s="1012" t="s">
        <v>36</v>
      </c>
      <c r="T146" s="1012" t="s">
        <v>36</v>
      </c>
      <c r="U146" s="1012" t="s">
        <v>36</v>
      </c>
      <c r="V146" s="1012" t="s">
        <v>36</v>
      </c>
      <c r="W146" s="1012" t="s">
        <v>36</v>
      </c>
      <c r="X146" s="1012" t="s">
        <v>36</v>
      </c>
      <c r="Y146" s="1041" t="s">
        <v>36</v>
      </c>
      <c r="Z146" s="1041" t="s">
        <v>36</v>
      </c>
      <c r="AA146" s="1041" t="s">
        <v>36</v>
      </c>
      <c r="AB146" s="1041" t="s">
        <v>36</v>
      </c>
      <c r="AC146" s="1041" t="s">
        <v>36</v>
      </c>
      <c r="AD146" s="1041" t="s">
        <v>36</v>
      </c>
      <c r="AE146" s="1041" t="s">
        <v>36</v>
      </c>
      <c r="AF146" s="1041" t="s">
        <v>36</v>
      </c>
      <c r="AG146" s="1774" t="s">
        <v>36</v>
      </c>
      <c r="AH146" s="1787"/>
      <c r="AI146" s="1787"/>
      <c r="AJ146" s="1787"/>
      <c r="AK146" s="1787"/>
      <c r="AL146" s="1787"/>
      <c r="AM146" s="1787"/>
      <c r="AN146" s="1787"/>
      <c r="AO146" s="1787"/>
      <c r="AP146" s="1787"/>
      <c r="AQ146" s="1787"/>
      <c r="AR146" s="1787"/>
      <c r="AS146" s="1787"/>
      <c r="AT146" s="1787"/>
      <c r="AU146" s="1787"/>
      <c r="AV146" s="1787"/>
      <c r="AW146" s="1787"/>
      <c r="AX146" s="1787"/>
      <c r="AY146" s="1787"/>
      <c r="AZ146" s="215"/>
      <c r="BA146" s="2103"/>
      <c r="BB146" s="159" t="s">
        <v>67</v>
      </c>
      <c r="BC146" s="1051" t="s">
        <v>36</v>
      </c>
      <c r="BD146" s="1070" t="s">
        <v>36</v>
      </c>
      <c r="BE146" s="1070" t="s">
        <v>36</v>
      </c>
      <c r="BF146" s="1070" t="s">
        <v>36</v>
      </c>
      <c r="BG146" s="1090" t="s">
        <v>36</v>
      </c>
      <c r="BH146" s="1110" t="s">
        <v>36</v>
      </c>
      <c r="BI146" s="1070" t="s">
        <v>36</v>
      </c>
      <c r="BJ146" s="1070" t="s">
        <v>36</v>
      </c>
      <c r="BK146" s="1070" t="s">
        <v>36</v>
      </c>
      <c r="BL146" s="1090" t="s">
        <v>36</v>
      </c>
      <c r="BM146" s="1110" t="s">
        <v>36</v>
      </c>
      <c r="BN146" s="1070" t="s">
        <v>36</v>
      </c>
      <c r="BO146" s="1070" t="s">
        <v>36</v>
      </c>
      <c r="BP146" s="1070" t="s">
        <v>36</v>
      </c>
      <c r="BQ146" s="1090" t="s">
        <v>36</v>
      </c>
      <c r="BR146" s="1110" t="s">
        <v>36</v>
      </c>
      <c r="BS146" s="1070" t="s">
        <v>36</v>
      </c>
      <c r="BT146" s="1070" t="s">
        <v>36</v>
      </c>
      <c r="BU146" s="1070" t="s">
        <v>36</v>
      </c>
      <c r="BV146" s="1070" t="s">
        <v>36</v>
      </c>
      <c r="BW146" s="1070" t="s">
        <v>36</v>
      </c>
      <c r="BX146" s="1070" t="s">
        <v>36</v>
      </c>
      <c r="BY146" s="1128" t="s">
        <v>36</v>
      </c>
      <c r="BZ146" s="1128" t="s">
        <v>36</v>
      </c>
      <c r="CA146" s="1128" t="s">
        <v>36</v>
      </c>
      <c r="CB146" s="1128" t="s">
        <v>36</v>
      </c>
      <c r="CC146" s="1128" t="s">
        <v>36</v>
      </c>
      <c r="CD146" s="1128" t="s">
        <v>36</v>
      </c>
      <c r="CE146" s="1128" t="s">
        <v>36</v>
      </c>
      <c r="CF146" s="1128" t="s">
        <v>36</v>
      </c>
      <c r="CG146" s="1128" t="s">
        <v>36</v>
      </c>
      <c r="CH146" s="1809"/>
      <c r="CI146" s="1809"/>
      <c r="CJ146" s="1809"/>
      <c r="CK146" s="1809"/>
      <c r="CL146" s="1809"/>
      <c r="CM146" s="1809"/>
      <c r="CN146" s="1809"/>
      <c r="CO146" s="1809"/>
      <c r="CP146" s="1809"/>
      <c r="CQ146" s="1809"/>
      <c r="CR146" s="1809"/>
      <c r="CS146" s="1809"/>
      <c r="CT146" s="1809"/>
      <c r="CU146" s="1809"/>
      <c r="CV146" s="1809"/>
      <c r="CW146" s="1809"/>
      <c r="CX146" s="1809"/>
      <c r="CY146" s="1809"/>
      <c r="CZ146" s="1809"/>
    </row>
    <row r="147" s="130" customFormat="true" ht="15" customHeight="true" x14ac:dyDescent="0.2">
      <c r="A147" s="2068"/>
      <c r="B147" s="252" t="s">
        <v>68</v>
      </c>
      <c r="C147" s="1005" t="s">
        <v>36</v>
      </c>
      <c r="D147" s="1012" t="s">
        <v>36</v>
      </c>
      <c r="E147" s="1012" t="s">
        <v>36</v>
      </c>
      <c r="F147" s="1012" t="s">
        <v>36</v>
      </c>
      <c r="G147" s="1019" t="s">
        <v>36</v>
      </c>
      <c r="H147" s="1026" t="s">
        <v>36</v>
      </c>
      <c r="I147" s="1012" t="s">
        <v>36</v>
      </c>
      <c r="J147" s="1012" t="s">
        <v>36</v>
      </c>
      <c r="K147" s="1012" t="s">
        <v>36</v>
      </c>
      <c r="L147" s="1033" t="s">
        <v>36</v>
      </c>
      <c r="M147" s="1039" t="s">
        <v>36</v>
      </c>
      <c r="N147" s="1012" t="s">
        <v>36</v>
      </c>
      <c r="O147" s="1012" t="s">
        <v>36</v>
      </c>
      <c r="P147" s="1012" t="s">
        <v>36</v>
      </c>
      <c r="Q147" s="1019" t="s">
        <v>36</v>
      </c>
      <c r="R147" s="1026" t="s">
        <v>36</v>
      </c>
      <c r="S147" s="1012" t="s">
        <v>36</v>
      </c>
      <c r="T147" s="1012" t="s">
        <v>36</v>
      </c>
      <c r="U147" s="1012" t="s">
        <v>36</v>
      </c>
      <c r="V147" s="1012" t="s">
        <v>36</v>
      </c>
      <c r="W147" s="1012" t="s">
        <v>36</v>
      </c>
      <c r="X147" s="1012" t="s">
        <v>36</v>
      </c>
      <c r="Y147" s="1041" t="s">
        <v>36</v>
      </c>
      <c r="Z147" s="1041" t="s">
        <v>36</v>
      </c>
      <c r="AA147" s="1041" t="s">
        <v>36</v>
      </c>
      <c r="AB147" s="1041" t="s">
        <v>36</v>
      </c>
      <c r="AC147" s="1041" t="s">
        <v>36</v>
      </c>
      <c r="AD147" s="1041" t="s">
        <v>36</v>
      </c>
      <c r="AE147" s="1041" t="s">
        <v>36</v>
      </c>
      <c r="AF147" s="1041" t="s">
        <v>36</v>
      </c>
      <c r="AG147" s="1774" t="s">
        <v>36</v>
      </c>
      <c r="AH147" s="1787"/>
      <c r="AI147" s="1787"/>
      <c r="AJ147" s="1787"/>
      <c r="AK147" s="1787"/>
      <c r="AL147" s="1787"/>
      <c r="AM147" s="1787"/>
      <c r="AN147" s="1787"/>
      <c r="AO147" s="1787"/>
      <c r="AP147" s="1787"/>
      <c r="AQ147" s="1787"/>
      <c r="AR147" s="1787"/>
      <c r="AS147" s="1787"/>
      <c r="AT147" s="1787"/>
      <c r="AU147" s="1787"/>
      <c r="AV147" s="1787"/>
      <c r="AW147" s="1787"/>
      <c r="AX147" s="1787"/>
      <c r="AY147" s="1787"/>
      <c r="AZ147" s="215"/>
      <c r="BA147" s="2103"/>
      <c r="BB147" s="159" t="s">
        <v>68</v>
      </c>
      <c r="BC147" s="1051" t="s">
        <v>36</v>
      </c>
      <c r="BD147" s="1070" t="s">
        <v>36</v>
      </c>
      <c r="BE147" s="1070" t="s">
        <v>36</v>
      </c>
      <c r="BF147" s="1070" t="s">
        <v>36</v>
      </c>
      <c r="BG147" s="1090" t="s">
        <v>36</v>
      </c>
      <c r="BH147" s="1110" t="s">
        <v>36</v>
      </c>
      <c r="BI147" s="1070" t="s">
        <v>36</v>
      </c>
      <c r="BJ147" s="1070" t="s">
        <v>36</v>
      </c>
      <c r="BK147" s="1070" t="s">
        <v>36</v>
      </c>
      <c r="BL147" s="1090" t="s">
        <v>36</v>
      </c>
      <c r="BM147" s="1110" t="s">
        <v>36</v>
      </c>
      <c r="BN147" s="1070" t="s">
        <v>36</v>
      </c>
      <c r="BO147" s="1070" t="s">
        <v>36</v>
      </c>
      <c r="BP147" s="1070" t="s">
        <v>36</v>
      </c>
      <c r="BQ147" s="1090" t="s">
        <v>36</v>
      </c>
      <c r="BR147" s="1110" t="s">
        <v>36</v>
      </c>
      <c r="BS147" s="1070" t="s">
        <v>36</v>
      </c>
      <c r="BT147" s="1070" t="s">
        <v>36</v>
      </c>
      <c r="BU147" s="1070" t="s">
        <v>36</v>
      </c>
      <c r="BV147" s="1070" t="s">
        <v>36</v>
      </c>
      <c r="BW147" s="1070" t="s">
        <v>36</v>
      </c>
      <c r="BX147" s="1070" t="s">
        <v>36</v>
      </c>
      <c r="BY147" s="1128" t="s">
        <v>36</v>
      </c>
      <c r="BZ147" s="1128" t="s">
        <v>36</v>
      </c>
      <c r="CA147" s="1128" t="s">
        <v>36</v>
      </c>
      <c r="CB147" s="1128" t="s">
        <v>36</v>
      </c>
      <c r="CC147" s="1128" t="s">
        <v>36</v>
      </c>
      <c r="CD147" s="1128" t="s">
        <v>36</v>
      </c>
      <c r="CE147" s="1128" t="s">
        <v>36</v>
      </c>
      <c r="CF147" s="1128" t="s">
        <v>36</v>
      </c>
      <c r="CG147" s="1128" t="s">
        <v>36</v>
      </c>
      <c r="CH147" s="1809"/>
      <c r="CI147" s="1809"/>
      <c r="CJ147" s="1809"/>
      <c r="CK147" s="1809"/>
      <c r="CL147" s="1809"/>
      <c r="CM147" s="1809"/>
      <c r="CN147" s="1809"/>
      <c r="CO147" s="1809"/>
      <c r="CP147" s="1809"/>
      <c r="CQ147" s="1809"/>
      <c r="CR147" s="1809"/>
      <c r="CS147" s="1809"/>
      <c r="CT147" s="1809"/>
      <c r="CU147" s="1809"/>
      <c r="CV147" s="1809"/>
      <c r="CW147" s="1809"/>
      <c r="CX147" s="1809"/>
      <c r="CY147" s="1809"/>
      <c r="CZ147" s="1809"/>
    </row>
    <row r="148" s="130" customFormat="true" ht="15" customHeight="true" x14ac:dyDescent="0.2">
      <c r="A148" s="2068" t="s">
        <v>109</v>
      </c>
      <c r="B148" s="252" t="s">
        <v>50</v>
      </c>
      <c r="C148" s="699">
        <v>1.8513409257257807</v>
      </c>
      <c r="D148" s="700">
        <v>3.0178851092108081</v>
      </c>
      <c r="E148" s="700">
        <v>2.9264851424431049</v>
      </c>
      <c r="F148" s="700">
        <v>1.6828573051060749</v>
      </c>
      <c r="G148" s="751">
        <v>0.61311984307686507</v>
      </c>
      <c r="H148" s="739">
        <v>6.0376273416889044</v>
      </c>
      <c r="I148" s="700">
        <v>4.3930022492206087</v>
      </c>
      <c r="J148" s="700">
        <v>1.8553417239162626</v>
      </c>
      <c r="K148" s="700">
        <v>0.95784130222557451</v>
      </c>
      <c r="L148" s="715">
        <v>0.28301827576440347</v>
      </c>
      <c r="M148" s="726">
        <v>1.3368943271751235</v>
      </c>
      <c r="N148" s="700">
        <v>1.4092597226103767</v>
      </c>
      <c r="O148" s="700">
        <v>1.570969344503359</v>
      </c>
      <c r="P148" s="700">
        <v>0.81515048818819291</v>
      </c>
      <c r="Q148" s="751">
        <v>0.42383513065853001</v>
      </c>
      <c r="R148" s="739">
        <v>1.839402438213658</v>
      </c>
      <c r="S148" s="700">
        <v>0.30102082537866726</v>
      </c>
      <c r="T148" s="700">
        <v>1.4233576642335783</v>
      </c>
      <c r="U148" s="700">
        <v>0.63275182856250189</v>
      </c>
      <c r="V148" s="700">
        <v>7.0358034970857926</v>
      </c>
      <c r="W148" s="700">
        <v>1.8210786695786783</v>
      </c>
      <c r="X148" s="700">
        <v>4.2715952292735055</v>
      </c>
      <c r="Y148" s="701">
        <v>0.26327035155454631</v>
      </c>
      <c r="Z148" s="701">
        <v>0.51593154201632219</v>
      </c>
      <c r="AA148" s="701">
        <v>3.4528908144822728</v>
      </c>
      <c r="AB148" s="701">
        <v>2.9949379497654571</v>
      </c>
      <c r="AC148" s="701">
        <v>2.1484355891835825</v>
      </c>
      <c r="AD148" s="701">
        <v>2.5191937025218247</v>
      </c>
      <c r="AE148" s="701">
        <v>3.1878370590528187</v>
      </c>
      <c r="AF148" s="701">
        <v>4.6916111705947818</v>
      </c>
      <c r="AG148" s="1775">
        <v>1.9357740916417225</v>
      </c>
      <c r="AH148" s="1788"/>
      <c r="AI148" s="1788"/>
      <c r="AJ148" s="1788"/>
      <c r="AK148" s="1788"/>
      <c r="AL148" s="1788"/>
      <c r="AM148" s="1788"/>
      <c r="AN148" s="1788"/>
      <c r="AO148" s="1788"/>
      <c r="AP148" s="1788"/>
      <c r="AQ148" s="1788"/>
      <c r="AR148" s="1788"/>
      <c r="AS148" s="1788"/>
      <c r="AT148" s="1788"/>
      <c r="AU148" s="1788"/>
      <c r="AV148" s="1788"/>
      <c r="AW148" s="1788"/>
      <c r="AX148" s="1788"/>
      <c r="AY148" s="1788"/>
      <c r="AZ148" s="215"/>
      <c r="BA148" s="2103" t="s">
        <v>109</v>
      </c>
      <c r="BB148" s="159" t="s">
        <v>50</v>
      </c>
      <c r="BC148" s="1051" t="s">
        <v>36</v>
      </c>
      <c r="BD148" s="1070" t="s">
        <v>36</v>
      </c>
      <c r="BE148" s="1070" t="s">
        <v>36</v>
      </c>
      <c r="BF148" s="1070" t="s">
        <v>36</v>
      </c>
      <c r="BG148" s="1090" t="s">
        <v>36</v>
      </c>
      <c r="BH148" s="1110" t="s">
        <v>36</v>
      </c>
      <c r="BI148" s="1070" t="s">
        <v>36</v>
      </c>
      <c r="BJ148" s="1070" t="s">
        <v>36</v>
      </c>
      <c r="BK148" s="1070" t="s">
        <v>36</v>
      </c>
      <c r="BL148" s="1090" t="s">
        <v>36</v>
      </c>
      <c r="BM148" s="1110" t="s">
        <v>36</v>
      </c>
      <c r="BN148" s="1070" t="s">
        <v>36</v>
      </c>
      <c r="BO148" s="1070" t="s">
        <v>36</v>
      </c>
      <c r="BP148" s="1070" t="s">
        <v>36</v>
      </c>
      <c r="BQ148" s="1090" t="s">
        <v>36</v>
      </c>
      <c r="BR148" s="1110" t="s">
        <v>36</v>
      </c>
      <c r="BS148" s="1070" t="s">
        <v>36</v>
      </c>
      <c r="BT148" s="1070" t="s">
        <v>36</v>
      </c>
      <c r="BU148" s="1070" t="s">
        <v>36</v>
      </c>
      <c r="BV148" s="1070" t="s">
        <v>36</v>
      </c>
      <c r="BW148" s="1070" t="s">
        <v>36</v>
      </c>
      <c r="BX148" s="1070" t="s">
        <v>36</v>
      </c>
      <c r="BY148" s="1128" t="s">
        <v>36</v>
      </c>
      <c r="BZ148" s="1128" t="s">
        <v>36</v>
      </c>
      <c r="CA148" s="1128" t="s">
        <v>36</v>
      </c>
      <c r="CB148" s="1128" t="s">
        <v>36</v>
      </c>
      <c r="CC148" s="1128" t="s">
        <v>36</v>
      </c>
      <c r="CD148" s="1128" t="s">
        <v>36</v>
      </c>
      <c r="CE148" s="1128" t="s">
        <v>36</v>
      </c>
      <c r="CF148" s="1128" t="s">
        <v>36</v>
      </c>
      <c r="CG148" s="1128" t="s">
        <v>36</v>
      </c>
      <c r="CH148" s="1809"/>
      <c r="CI148" s="1809"/>
      <c r="CJ148" s="1809"/>
      <c r="CK148" s="1809"/>
      <c r="CL148" s="1809"/>
      <c r="CM148" s="1809"/>
      <c r="CN148" s="1809"/>
      <c r="CO148" s="1809"/>
      <c r="CP148" s="1809"/>
      <c r="CQ148" s="1809"/>
      <c r="CR148" s="1809"/>
      <c r="CS148" s="1809"/>
      <c r="CT148" s="1809"/>
      <c r="CU148" s="1809"/>
      <c r="CV148" s="1809"/>
      <c r="CW148" s="1809"/>
      <c r="CX148" s="1809"/>
      <c r="CY148" s="1809"/>
      <c r="CZ148" s="1809"/>
    </row>
    <row r="149" s="130" customFormat="true" ht="15" customHeight="true" x14ac:dyDescent="0.2">
      <c r="A149" s="2068"/>
      <c r="B149" s="252" t="s">
        <v>49</v>
      </c>
      <c r="C149" s="699">
        <v>97.00691885676062</v>
      </c>
      <c r="D149" s="700">
        <v>95.876335137927327</v>
      </c>
      <c r="E149" s="700">
        <v>96.595026044281468</v>
      </c>
      <c r="F149" s="700">
        <v>97.698258072887029</v>
      </c>
      <c r="G149" s="751">
        <v>98.981261122535528</v>
      </c>
      <c r="H149" s="739">
        <v>93.478764492745839</v>
      </c>
      <c r="I149" s="700">
        <v>95.063562106579553</v>
      </c>
      <c r="J149" s="700">
        <v>97.296216851326832</v>
      </c>
      <c r="K149" s="700">
        <v>98.406529564237758</v>
      </c>
      <c r="L149" s="715">
        <v>99.71698172423558</v>
      </c>
      <c r="M149" s="726">
        <v>97.464980927919115</v>
      </c>
      <c r="N149" s="700">
        <v>97.064332705330429</v>
      </c>
      <c r="O149" s="700">
        <v>97.150302466057667</v>
      </c>
      <c r="P149" s="700">
        <v>98.233437094979749</v>
      </c>
      <c r="Q149" s="751">
        <v>99.142477356098951</v>
      </c>
      <c r="R149" s="739">
        <v>97.047370218161362</v>
      </c>
      <c r="S149" s="700">
        <v>93.254533435981685</v>
      </c>
      <c r="T149" s="700">
        <v>96.861313868613138</v>
      </c>
      <c r="U149" s="700">
        <v>98.755434770933775</v>
      </c>
      <c r="V149" s="700">
        <v>92.964196502914263</v>
      </c>
      <c r="W149" s="700">
        <v>98.178921330421247</v>
      </c>
      <c r="X149" s="700">
        <v>95.479949456864276</v>
      </c>
      <c r="Y149" s="701">
        <v>99.026690408943821</v>
      </c>
      <c r="Z149" s="701">
        <v>99.484068457983682</v>
      </c>
      <c r="AA149" s="701">
        <v>96.547109185517755</v>
      </c>
      <c r="AB149" s="701">
        <v>96.922012117302387</v>
      </c>
      <c r="AC149" s="701">
        <v>97.788713623519712</v>
      </c>
      <c r="AD149" s="701">
        <v>97.480806297478225</v>
      </c>
      <c r="AE149" s="701">
        <v>96.812162940947317</v>
      </c>
      <c r="AF149" s="701">
        <v>94.517320437512069</v>
      </c>
      <c r="AG149" s="1775">
        <v>96.82286119694264</v>
      </c>
      <c r="AH149" s="1788"/>
      <c r="AI149" s="1788"/>
      <c r="AJ149" s="1788"/>
      <c r="AK149" s="1788"/>
      <c r="AL149" s="1788"/>
      <c r="AM149" s="1788"/>
      <c r="AN149" s="1788"/>
      <c r="AO149" s="1788"/>
      <c r="AP149" s="1788"/>
      <c r="AQ149" s="1788"/>
      <c r="AR149" s="1788"/>
      <c r="AS149" s="1788"/>
      <c r="AT149" s="1788"/>
      <c r="AU149" s="1788"/>
      <c r="AV149" s="1788"/>
      <c r="AW149" s="1788"/>
      <c r="AX149" s="1788"/>
      <c r="AY149" s="1788"/>
      <c r="AZ149" s="215"/>
      <c r="BA149" s="2103"/>
      <c r="BB149" s="159" t="s">
        <v>49</v>
      </c>
      <c r="BC149" s="1051" t="s">
        <v>36</v>
      </c>
      <c r="BD149" s="1070" t="s">
        <v>36</v>
      </c>
      <c r="BE149" s="1070" t="s">
        <v>36</v>
      </c>
      <c r="BF149" s="1070" t="s">
        <v>36</v>
      </c>
      <c r="BG149" s="1090" t="s">
        <v>36</v>
      </c>
      <c r="BH149" s="1110" t="s">
        <v>36</v>
      </c>
      <c r="BI149" s="1070" t="s">
        <v>36</v>
      </c>
      <c r="BJ149" s="1070" t="s">
        <v>36</v>
      </c>
      <c r="BK149" s="1070" t="s">
        <v>36</v>
      </c>
      <c r="BL149" s="1090" t="s">
        <v>36</v>
      </c>
      <c r="BM149" s="1110" t="s">
        <v>36</v>
      </c>
      <c r="BN149" s="1070" t="s">
        <v>36</v>
      </c>
      <c r="BO149" s="1070" t="s">
        <v>36</v>
      </c>
      <c r="BP149" s="1070" t="s">
        <v>36</v>
      </c>
      <c r="BQ149" s="1090" t="s">
        <v>36</v>
      </c>
      <c r="BR149" s="1110" t="s">
        <v>36</v>
      </c>
      <c r="BS149" s="1070" t="s">
        <v>36</v>
      </c>
      <c r="BT149" s="1070" t="s">
        <v>36</v>
      </c>
      <c r="BU149" s="1070" t="s">
        <v>36</v>
      </c>
      <c r="BV149" s="1070" t="s">
        <v>36</v>
      </c>
      <c r="BW149" s="1070" t="s">
        <v>36</v>
      </c>
      <c r="BX149" s="1070" t="s">
        <v>36</v>
      </c>
      <c r="BY149" s="1128" t="s">
        <v>36</v>
      </c>
      <c r="BZ149" s="1128" t="s">
        <v>36</v>
      </c>
      <c r="CA149" s="1128" t="s">
        <v>36</v>
      </c>
      <c r="CB149" s="1128" t="s">
        <v>36</v>
      </c>
      <c r="CC149" s="1128" t="s">
        <v>36</v>
      </c>
      <c r="CD149" s="1128" t="s">
        <v>36</v>
      </c>
      <c r="CE149" s="1128" t="s">
        <v>36</v>
      </c>
      <c r="CF149" s="1128" t="s">
        <v>36</v>
      </c>
      <c r="CG149" s="1128" t="s">
        <v>36</v>
      </c>
      <c r="CH149" s="1809"/>
      <c r="CI149" s="1809"/>
      <c r="CJ149" s="1809"/>
      <c r="CK149" s="1809"/>
      <c r="CL149" s="1809"/>
      <c r="CM149" s="1809"/>
      <c r="CN149" s="1809"/>
      <c r="CO149" s="1809"/>
      <c r="CP149" s="1809"/>
      <c r="CQ149" s="1809"/>
      <c r="CR149" s="1809"/>
      <c r="CS149" s="1809"/>
      <c r="CT149" s="1809"/>
      <c r="CU149" s="1809"/>
      <c r="CV149" s="1809"/>
      <c r="CW149" s="1809"/>
      <c r="CX149" s="1809"/>
      <c r="CY149" s="1809"/>
      <c r="CZ149" s="1809"/>
    </row>
    <row r="150" s="130" customFormat="true" ht="15" customHeight="true" x14ac:dyDescent="0.2">
      <c r="A150" s="2068"/>
      <c r="B150" s="252" t="s">
        <v>111</v>
      </c>
      <c r="C150" s="699">
        <v>1.141740217513846</v>
      </c>
      <c r="D150" s="700">
        <v>1.1057797528613551</v>
      </c>
      <c r="E150" s="700">
        <v>0.47848881327544207</v>
      </c>
      <c r="F150" s="700">
        <v>0.61888462200694494</v>
      </c>
      <c r="G150" s="751">
        <v>0.40561903438766478</v>
      </c>
      <c r="H150" s="739">
        <v>0.48360816556521347</v>
      </c>
      <c r="I150" s="700">
        <v>0.54343564419986312</v>
      </c>
      <c r="J150" s="700">
        <v>0.84844142475688533</v>
      </c>
      <c r="K150" s="700">
        <v>0.63562913353672945</v>
      </c>
      <c r="L150" s="715">
        <v>0</v>
      </c>
      <c r="M150" s="726">
        <v>1.1981247449059014</v>
      </c>
      <c r="N150" s="700">
        <v>1.5264075720592298</v>
      </c>
      <c r="O150" s="700">
        <v>1.2787281894391995</v>
      </c>
      <c r="P150" s="700">
        <v>0.95141241683211852</v>
      </c>
      <c r="Q150" s="751">
        <v>0.43368751324252858</v>
      </c>
      <c r="R150" s="739">
        <v>1.1132273436250237</v>
      </c>
      <c r="S150" s="700">
        <v>6.4444457386393914</v>
      </c>
      <c r="T150" s="700">
        <v>1.7153284671532865</v>
      </c>
      <c r="U150" s="700">
        <v>0.61181340050367572</v>
      </c>
      <c r="V150" s="700">
        <v>0</v>
      </c>
      <c r="W150" s="700">
        <v>0</v>
      </c>
      <c r="X150" s="700">
        <v>0.24845531386223238</v>
      </c>
      <c r="Y150" s="701">
        <v>0.71003923950160508</v>
      </c>
      <c r="Z150" s="701">
        <v>0</v>
      </c>
      <c r="AA150" s="701">
        <v>0</v>
      </c>
      <c r="AB150" s="701">
        <v>8.3049932932143217E-2</v>
      </c>
      <c r="AC150" s="701">
        <v>6.2850787296708038E-2</v>
      </c>
      <c r="AD150" s="701">
        <v>0</v>
      </c>
      <c r="AE150" s="701">
        <v>0</v>
      </c>
      <c r="AF150" s="701">
        <v>0.7910683918931809</v>
      </c>
      <c r="AG150" s="1775">
        <v>1.2413647114156117</v>
      </c>
      <c r="AH150" s="1788"/>
      <c r="AI150" s="1788"/>
      <c r="AJ150" s="1788"/>
      <c r="AK150" s="1788"/>
      <c r="AL150" s="1788"/>
      <c r="AM150" s="1788"/>
      <c r="AN150" s="1788"/>
      <c r="AO150" s="1788"/>
      <c r="AP150" s="1788"/>
      <c r="AQ150" s="1788"/>
      <c r="AR150" s="1788"/>
      <c r="AS150" s="1788"/>
      <c r="AT150" s="1788"/>
      <c r="AU150" s="1788"/>
      <c r="AV150" s="1788"/>
      <c r="AW150" s="1788"/>
      <c r="AX150" s="1788"/>
      <c r="AY150" s="1788"/>
      <c r="AZ150" s="215"/>
      <c r="BA150" s="2103"/>
      <c r="BB150" s="159" t="s">
        <v>111</v>
      </c>
      <c r="BC150" s="1051" t="s">
        <v>36</v>
      </c>
      <c r="BD150" s="1070" t="s">
        <v>36</v>
      </c>
      <c r="BE150" s="1070" t="s">
        <v>36</v>
      </c>
      <c r="BF150" s="1070" t="s">
        <v>36</v>
      </c>
      <c r="BG150" s="1090" t="s">
        <v>36</v>
      </c>
      <c r="BH150" s="1110" t="s">
        <v>36</v>
      </c>
      <c r="BI150" s="1070" t="s">
        <v>36</v>
      </c>
      <c r="BJ150" s="1070" t="s">
        <v>36</v>
      </c>
      <c r="BK150" s="1070" t="s">
        <v>36</v>
      </c>
      <c r="BL150" s="1090" t="s">
        <v>36</v>
      </c>
      <c r="BM150" s="1110" t="s">
        <v>36</v>
      </c>
      <c r="BN150" s="1070" t="s">
        <v>36</v>
      </c>
      <c r="BO150" s="1070" t="s">
        <v>36</v>
      </c>
      <c r="BP150" s="1070" t="s">
        <v>36</v>
      </c>
      <c r="BQ150" s="1090" t="s">
        <v>36</v>
      </c>
      <c r="BR150" s="1110" t="s">
        <v>36</v>
      </c>
      <c r="BS150" s="1070" t="s">
        <v>36</v>
      </c>
      <c r="BT150" s="1070" t="s">
        <v>36</v>
      </c>
      <c r="BU150" s="1070" t="s">
        <v>36</v>
      </c>
      <c r="BV150" s="1070" t="s">
        <v>36</v>
      </c>
      <c r="BW150" s="1070" t="s">
        <v>36</v>
      </c>
      <c r="BX150" s="1070" t="s">
        <v>36</v>
      </c>
      <c r="BY150" s="1128" t="s">
        <v>36</v>
      </c>
      <c r="BZ150" s="1128" t="s">
        <v>36</v>
      </c>
      <c r="CA150" s="1128" t="s">
        <v>36</v>
      </c>
      <c r="CB150" s="1128" t="s">
        <v>36</v>
      </c>
      <c r="CC150" s="1128" t="s">
        <v>36</v>
      </c>
      <c r="CD150" s="1128" t="s">
        <v>36</v>
      </c>
      <c r="CE150" s="1128" t="s">
        <v>36</v>
      </c>
      <c r="CF150" s="1128" t="s">
        <v>36</v>
      </c>
      <c r="CG150" s="1128" t="s">
        <v>36</v>
      </c>
      <c r="CH150" s="1809"/>
      <c r="CI150" s="1809"/>
      <c r="CJ150" s="1809"/>
      <c r="CK150" s="1809"/>
      <c r="CL150" s="1809"/>
      <c r="CM150" s="1809"/>
      <c r="CN150" s="1809"/>
      <c r="CO150" s="1809"/>
      <c r="CP150" s="1809"/>
      <c r="CQ150" s="1809"/>
      <c r="CR150" s="1809"/>
      <c r="CS150" s="1809"/>
      <c r="CT150" s="1809"/>
      <c r="CU150" s="1809"/>
      <c r="CV150" s="1809"/>
      <c r="CW150" s="1809"/>
      <c r="CX150" s="1809"/>
      <c r="CY150" s="1809"/>
      <c r="CZ150" s="1809"/>
    </row>
    <row r="151" s="130" customFormat="true" ht="15" customHeight="true" x14ac:dyDescent="0.2">
      <c r="A151" s="2068" t="s">
        <v>110</v>
      </c>
      <c r="B151" s="252" t="s">
        <v>50</v>
      </c>
      <c r="C151" s="699">
        <v>1.852996535247482</v>
      </c>
      <c r="D151" s="700">
        <v>3.0178851092108081</v>
      </c>
      <c r="E151" s="700">
        <v>2.9273148139805407</v>
      </c>
      <c r="F151" s="700">
        <v>1.6828573051060749</v>
      </c>
      <c r="G151" s="751">
        <v>0.65412546884046585</v>
      </c>
      <c r="H151" s="739">
        <v>6.0376273416889044</v>
      </c>
      <c r="I151" s="700">
        <v>4.3930022492206087</v>
      </c>
      <c r="J151" s="700">
        <v>1.8553417239162626</v>
      </c>
      <c r="K151" s="700">
        <v>1.0298393057206068</v>
      </c>
      <c r="L151" s="715">
        <v>0.28301827576440347</v>
      </c>
      <c r="M151" s="726">
        <v>1.339671044577039</v>
      </c>
      <c r="N151" s="700">
        <v>1.4092597226103767</v>
      </c>
      <c r="O151" s="700">
        <v>1.570969344503359</v>
      </c>
      <c r="P151" s="700">
        <v>0.81515048818819291</v>
      </c>
      <c r="Q151" s="751">
        <v>0.42411398662900218</v>
      </c>
      <c r="R151" s="739">
        <v>1.8412316352599274</v>
      </c>
      <c r="S151" s="700">
        <v>0.30102082537866726</v>
      </c>
      <c r="T151" s="700">
        <v>1.5328467153284691</v>
      </c>
      <c r="U151" s="700">
        <v>0.63275182856250189</v>
      </c>
      <c r="V151" s="700">
        <v>7.0358034970857926</v>
      </c>
      <c r="W151" s="700">
        <v>1.8210786695786783</v>
      </c>
      <c r="X151" s="700">
        <v>4.2715952292735055</v>
      </c>
      <c r="Y151" s="701">
        <v>0.26367283711995293</v>
      </c>
      <c r="Z151" s="701">
        <v>0.51593154201632219</v>
      </c>
      <c r="AA151" s="701">
        <v>3.4528908144822728</v>
      </c>
      <c r="AB151" s="701">
        <v>2.9949379497654571</v>
      </c>
      <c r="AC151" s="701">
        <v>2.1484355891835825</v>
      </c>
      <c r="AD151" s="701">
        <v>2.5191937025218247</v>
      </c>
      <c r="AE151" s="701">
        <v>3.1878370590528187</v>
      </c>
      <c r="AF151" s="701">
        <v>4.6946691983334601</v>
      </c>
      <c r="AG151" s="1775">
        <v>1.9357740916417225</v>
      </c>
      <c r="AH151" s="1788"/>
      <c r="AI151" s="1788"/>
      <c r="AJ151" s="1788"/>
      <c r="AK151" s="1788"/>
      <c r="AL151" s="1788"/>
      <c r="AM151" s="1788"/>
      <c r="AN151" s="1788"/>
      <c r="AO151" s="1788"/>
      <c r="AP151" s="1788"/>
      <c r="AQ151" s="1788"/>
      <c r="AR151" s="1788"/>
      <c r="AS151" s="1788"/>
      <c r="AT151" s="1788"/>
      <c r="AU151" s="1788"/>
      <c r="AV151" s="1788"/>
      <c r="AW151" s="1788"/>
      <c r="AX151" s="1788"/>
      <c r="AY151" s="1788"/>
      <c r="AZ151" s="215"/>
      <c r="BA151" s="2103" t="s">
        <v>110</v>
      </c>
      <c r="BB151" s="159" t="s">
        <v>50</v>
      </c>
      <c r="BC151" s="1051" t="s">
        <v>36</v>
      </c>
      <c r="BD151" s="1070" t="s">
        <v>36</v>
      </c>
      <c r="BE151" s="1070" t="s">
        <v>36</v>
      </c>
      <c r="BF151" s="1070" t="s">
        <v>36</v>
      </c>
      <c r="BG151" s="1090" t="s">
        <v>36</v>
      </c>
      <c r="BH151" s="1110" t="s">
        <v>36</v>
      </c>
      <c r="BI151" s="1070" t="s">
        <v>36</v>
      </c>
      <c r="BJ151" s="1070" t="s">
        <v>36</v>
      </c>
      <c r="BK151" s="1070" t="s">
        <v>36</v>
      </c>
      <c r="BL151" s="1090" t="s">
        <v>36</v>
      </c>
      <c r="BM151" s="1110" t="s">
        <v>36</v>
      </c>
      <c r="BN151" s="1070" t="s">
        <v>36</v>
      </c>
      <c r="BO151" s="1070" t="s">
        <v>36</v>
      </c>
      <c r="BP151" s="1070" t="s">
        <v>36</v>
      </c>
      <c r="BQ151" s="1090" t="s">
        <v>36</v>
      </c>
      <c r="BR151" s="1110" t="s">
        <v>36</v>
      </c>
      <c r="BS151" s="1070" t="s">
        <v>36</v>
      </c>
      <c r="BT151" s="1070" t="s">
        <v>36</v>
      </c>
      <c r="BU151" s="1070" t="s">
        <v>36</v>
      </c>
      <c r="BV151" s="1070" t="s">
        <v>36</v>
      </c>
      <c r="BW151" s="1070" t="s">
        <v>36</v>
      </c>
      <c r="BX151" s="1070" t="s">
        <v>36</v>
      </c>
      <c r="BY151" s="1128" t="s">
        <v>36</v>
      </c>
      <c r="BZ151" s="1128" t="s">
        <v>36</v>
      </c>
      <c r="CA151" s="1128" t="s">
        <v>36</v>
      </c>
      <c r="CB151" s="1128" t="s">
        <v>36</v>
      </c>
      <c r="CC151" s="1128" t="s">
        <v>36</v>
      </c>
      <c r="CD151" s="1128" t="s">
        <v>36</v>
      </c>
      <c r="CE151" s="1128" t="s">
        <v>36</v>
      </c>
      <c r="CF151" s="1128" t="s">
        <v>36</v>
      </c>
      <c r="CG151" s="1128" t="s">
        <v>36</v>
      </c>
      <c r="CH151" s="1809"/>
      <c r="CI151" s="1809"/>
      <c r="CJ151" s="1809"/>
      <c r="CK151" s="1809"/>
      <c r="CL151" s="1809"/>
      <c r="CM151" s="1809"/>
      <c r="CN151" s="1809"/>
      <c r="CO151" s="1809"/>
      <c r="CP151" s="1809"/>
      <c r="CQ151" s="1809"/>
      <c r="CR151" s="1809"/>
      <c r="CS151" s="1809"/>
      <c r="CT151" s="1809"/>
      <c r="CU151" s="1809"/>
      <c r="CV151" s="1809"/>
      <c r="CW151" s="1809"/>
      <c r="CX151" s="1809"/>
      <c r="CY151" s="1809"/>
      <c r="CZ151" s="1809"/>
    </row>
    <row r="152" s="130" customFormat="true" ht="15" customHeight="true" x14ac:dyDescent="0.2">
      <c r="A152" s="2104"/>
      <c r="B152" s="786" t="s">
        <v>49</v>
      </c>
      <c r="C152" s="702">
        <v>98.147003464752643</v>
      </c>
      <c r="D152" s="703">
        <v>96.982114890788765</v>
      </c>
      <c r="E152" s="703">
        <v>97.072685186019527</v>
      </c>
      <c r="F152" s="703">
        <v>98.317142694893931</v>
      </c>
      <c r="G152" s="752">
        <v>99.345874531159581</v>
      </c>
      <c r="H152" s="740">
        <v>93.96237265831104</v>
      </c>
      <c r="I152" s="703">
        <v>95.606997750779399</v>
      </c>
      <c r="J152" s="703">
        <v>98.144658276083717</v>
      </c>
      <c r="K152" s="703">
        <v>98.970160694279443</v>
      </c>
      <c r="L152" s="716">
        <v>99.71698172423558</v>
      </c>
      <c r="M152" s="727">
        <v>98.660328955423026</v>
      </c>
      <c r="N152" s="703">
        <v>98.590740277389642</v>
      </c>
      <c r="O152" s="703">
        <v>98.429030655496803</v>
      </c>
      <c r="P152" s="703">
        <v>99.184849511811848</v>
      </c>
      <c r="Q152" s="752">
        <v>99.575886013371004</v>
      </c>
      <c r="R152" s="740">
        <v>98.158768364740084</v>
      </c>
      <c r="S152" s="703">
        <v>99.698979174621329</v>
      </c>
      <c r="T152" s="703">
        <v>98.467153284671539</v>
      </c>
      <c r="U152" s="703">
        <v>99.367248171437495</v>
      </c>
      <c r="V152" s="703">
        <v>92.964196502914263</v>
      </c>
      <c r="W152" s="703">
        <v>98.178921330421247</v>
      </c>
      <c r="X152" s="703">
        <v>95.728404770726513</v>
      </c>
      <c r="Y152" s="704">
        <v>99.736327162880045</v>
      </c>
      <c r="Z152" s="704">
        <v>99.484068457983682</v>
      </c>
      <c r="AA152" s="704">
        <v>96.547109185517755</v>
      </c>
      <c r="AB152" s="704">
        <v>97.005062050234528</v>
      </c>
      <c r="AC152" s="704">
        <v>97.851564410816422</v>
      </c>
      <c r="AD152" s="704">
        <v>97.480806297478225</v>
      </c>
      <c r="AE152" s="704">
        <v>96.812162940947317</v>
      </c>
      <c r="AF152" s="704">
        <v>95.305330801666557</v>
      </c>
      <c r="AG152" s="1776">
        <v>98.064225908358253</v>
      </c>
      <c r="AH152" s="1789"/>
      <c r="AI152" s="1789"/>
      <c r="AJ152" s="1789"/>
      <c r="AK152" s="1789"/>
      <c r="AL152" s="1789"/>
      <c r="AM152" s="1789"/>
      <c r="AN152" s="1789"/>
      <c r="AO152" s="1789"/>
      <c r="AP152" s="1789"/>
      <c r="AQ152" s="1789"/>
      <c r="AR152" s="1789"/>
      <c r="AS152" s="1789"/>
      <c r="AT152" s="1789"/>
      <c r="AU152" s="1789"/>
      <c r="AV152" s="1789"/>
      <c r="AW152" s="1789"/>
      <c r="AX152" s="1789"/>
      <c r="AY152" s="1789"/>
      <c r="AZ152" s="215"/>
      <c r="BA152" s="2105"/>
      <c r="BB152" s="235" t="s">
        <v>49</v>
      </c>
      <c r="BC152" s="1052" t="s">
        <v>36</v>
      </c>
      <c r="BD152" s="1071" t="s">
        <v>36</v>
      </c>
      <c r="BE152" s="1071" t="s">
        <v>36</v>
      </c>
      <c r="BF152" s="1071" t="s">
        <v>36</v>
      </c>
      <c r="BG152" s="1091" t="s">
        <v>36</v>
      </c>
      <c r="BH152" s="1111" t="s">
        <v>36</v>
      </c>
      <c r="BI152" s="1071" t="s">
        <v>36</v>
      </c>
      <c r="BJ152" s="1071" t="s">
        <v>36</v>
      </c>
      <c r="BK152" s="1071" t="s">
        <v>36</v>
      </c>
      <c r="BL152" s="1091" t="s">
        <v>36</v>
      </c>
      <c r="BM152" s="1111" t="s">
        <v>36</v>
      </c>
      <c r="BN152" s="1071" t="s">
        <v>36</v>
      </c>
      <c r="BO152" s="1071" t="s">
        <v>36</v>
      </c>
      <c r="BP152" s="1071" t="s">
        <v>36</v>
      </c>
      <c r="BQ152" s="1091" t="s">
        <v>36</v>
      </c>
      <c r="BR152" s="1111" t="s">
        <v>36</v>
      </c>
      <c r="BS152" s="1071" t="s">
        <v>36</v>
      </c>
      <c r="BT152" s="1071" t="s">
        <v>36</v>
      </c>
      <c r="BU152" s="1071" t="s">
        <v>36</v>
      </c>
      <c r="BV152" s="1071" t="s">
        <v>36</v>
      </c>
      <c r="BW152" s="1071" t="s">
        <v>36</v>
      </c>
      <c r="BX152" s="1071" t="s">
        <v>36</v>
      </c>
      <c r="BY152" s="1129" t="s">
        <v>36</v>
      </c>
      <c r="BZ152" s="1129" t="s">
        <v>36</v>
      </c>
      <c r="CA152" s="1129" t="s">
        <v>36</v>
      </c>
      <c r="CB152" s="1129" t="s">
        <v>36</v>
      </c>
      <c r="CC152" s="1129" t="s">
        <v>36</v>
      </c>
      <c r="CD152" s="1129" t="s">
        <v>36</v>
      </c>
      <c r="CE152" s="1129" t="s">
        <v>36</v>
      </c>
      <c r="CF152" s="1129" t="s">
        <v>36</v>
      </c>
      <c r="CG152" s="1129" t="s">
        <v>36</v>
      </c>
      <c r="CH152" s="1810"/>
      <c r="CI152" s="1810"/>
      <c r="CJ152" s="1810"/>
      <c r="CK152" s="1810"/>
      <c r="CL152" s="1810"/>
      <c r="CM152" s="1810"/>
      <c r="CN152" s="1810"/>
      <c r="CO152" s="1810"/>
      <c r="CP152" s="1810"/>
      <c r="CQ152" s="1810"/>
      <c r="CR152" s="1810"/>
      <c r="CS152" s="1810"/>
      <c r="CT152" s="1810"/>
      <c r="CU152" s="1810"/>
      <c r="CV152" s="1810"/>
      <c r="CW152" s="1810"/>
      <c r="CX152" s="1810"/>
      <c r="CY152" s="1810"/>
      <c r="CZ152" s="1810"/>
    </row>
    <row r="153" s="135" customFormat="true" ht="15" customHeight="true" x14ac:dyDescent="0.2">
      <c r="A153" s="2012" t="s">
        <v>177</v>
      </c>
      <c r="B153" s="984" t="s">
        <v>178</v>
      </c>
      <c r="C153" s="903">
        <v>1.0358119326951256</v>
      </c>
      <c r="D153" s="904">
        <v>5.8276099738182534</v>
      </c>
      <c r="E153" s="904">
        <v>19.175063542336098</v>
      </c>
      <c r="F153" s="904">
        <v>55.353986703731742</v>
      </c>
      <c r="G153" s="905">
        <v>95.789089225665421</v>
      </c>
      <c r="H153" s="906">
        <v>12.192547219946517</v>
      </c>
      <c r="I153" s="904">
        <v>38.405667369309285</v>
      </c>
      <c r="J153" s="904">
        <v>62.799787542112938</v>
      </c>
      <c r="K153" s="904">
        <v>90.699385511773471</v>
      </c>
      <c r="L153" s="907">
        <v>99.275908183210589</v>
      </c>
      <c r="M153" s="908">
        <v>9.4061377990780903E-2</v>
      </c>
      <c r="N153" s="904">
        <v>1.0426309707967729</v>
      </c>
      <c r="O153" s="904">
        <v>1.4675323410679915</v>
      </c>
      <c r="P153" s="904">
        <v>2.5727257003536286</v>
      </c>
      <c r="Q153" s="905">
        <v>5.3165766229690448</v>
      </c>
      <c r="R153" s="906">
        <v>23.025837745729657</v>
      </c>
      <c r="S153" s="904">
        <v>39.722693741807255</v>
      </c>
      <c r="T153" s="904">
        <v>79.343065693430674</v>
      </c>
      <c r="U153" s="904">
        <v>10.476620717143152</v>
      </c>
      <c r="V153" s="904">
        <v>82.556203164029952</v>
      </c>
      <c r="W153" s="904">
        <v>32.903738826503535</v>
      </c>
      <c r="X153" s="904">
        <v>29.111103584875046</v>
      </c>
      <c r="Y153" s="904">
        <v>63.954725755348051</v>
      </c>
      <c r="Z153" s="904">
        <v>35.260296214986809</v>
      </c>
      <c r="AA153" s="904">
        <v>21.3244387230997</v>
      </c>
      <c r="AB153" s="904">
        <v>64.080198561517335</v>
      </c>
      <c r="AC153" s="904">
        <v>12.834944049767833</v>
      </c>
      <c r="AD153" s="904">
        <v>60.176959081801741</v>
      </c>
      <c r="AE153" s="904">
        <v>28.03970831575867</v>
      </c>
      <c r="AF153" s="904">
        <v>26.289812990857826</v>
      </c>
      <c r="AG153" s="1773">
        <v>23.470096111950454</v>
      </c>
      <c r="AH153" s="311"/>
      <c r="AI153" s="311"/>
      <c r="AJ153" s="311"/>
      <c r="AK153" s="311"/>
      <c r="AL153" s="311"/>
      <c r="AM153" s="311"/>
      <c r="AN153" s="311"/>
      <c r="AO153" s="311"/>
      <c r="AP153" s="311"/>
      <c r="AQ153" s="311"/>
      <c r="AR153" s="311"/>
      <c r="AS153" s="311"/>
      <c r="AT153" s="311"/>
      <c r="AU153" s="311"/>
      <c r="AV153" s="311"/>
      <c r="AW153" s="311"/>
      <c r="AX153" s="311"/>
      <c r="AY153" s="311"/>
      <c r="AZ153" s="622"/>
      <c r="BA153" s="2142" t="s">
        <v>177</v>
      </c>
      <c r="BB153" s="234" t="s">
        <v>178</v>
      </c>
      <c r="BC153" s="338">
        <v>106.15757899999998</v>
      </c>
      <c r="BD153" s="304">
        <v>597.92353100000037</v>
      </c>
      <c r="BE153" s="304">
        <v>1965.3270220000004</v>
      </c>
      <c r="BF153" s="304">
        <v>5675.5282160000106</v>
      </c>
      <c r="BG153" s="339">
        <v>9818.0063890000238</v>
      </c>
      <c r="BH153" s="350">
        <v>711.3798800000003</v>
      </c>
      <c r="BI153" s="304">
        <v>2242.0451989999983</v>
      </c>
      <c r="BJ153" s="304">
        <v>3660.6793589999843</v>
      </c>
      <c r="BK153" s="304">
        <v>5294.6176289999885</v>
      </c>
      <c r="BL153" s="339">
        <v>5790.5830659999456</v>
      </c>
      <c r="BM153" s="350">
        <v>4.1555759999999999</v>
      </c>
      <c r="BN153" s="304">
        <v>46.084770000000006</v>
      </c>
      <c r="BO153" s="304">
        <v>64.729414999999989</v>
      </c>
      <c r="BP153" s="304">
        <v>113.77515399999997</v>
      </c>
      <c r="BQ153" s="339">
        <v>234.89268899999982</v>
      </c>
      <c r="BR153" s="350">
        <v>673.28377899999987</v>
      </c>
      <c r="BS153" s="304">
        <v>910.55824400000176</v>
      </c>
      <c r="BT153" s="304">
        <v>3045.7131279999976</v>
      </c>
      <c r="BU153" s="304">
        <v>573.48443799999995</v>
      </c>
      <c r="BV153" s="304">
        <v>877.62820799999633</v>
      </c>
      <c r="BW153" s="304">
        <v>497.16117099999911</v>
      </c>
      <c r="BX153" s="304">
        <v>659.02988799999889</v>
      </c>
      <c r="BY153" s="305">
        <v>3170.973437000011</v>
      </c>
      <c r="BZ153" s="305">
        <v>1275.3980689999999</v>
      </c>
      <c r="CA153" s="305">
        <v>409.74016599999999</v>
      </c>
      <c r="CB153" s="305">
        <v>721.9232389999961</v>
      </c>
      <c r="CC153" s="305">
        <v>871.55632199999934</v>
      </c>
      <c r="CD153" s="305">
        <v>1657.2858609999994</v>
      </c>
      <c r="CE153" s="305">
        <v>1429.2954650000011</v>
      </c>
      <c r="CF153" s="305">
        <v>641.15479799999991</v>
      </c>
      <c r="CG153" s="305">
        <v>748.75652399999933</v>
      </c>
      <c r="CH153" s="1811"/>
      <c r="CI153" s="1811"/>
      <c r="CJ153" s="1811"/>
      <c r="CK153" s="1811"/>
      <c r="CL153" s="1811"/>
      <c r="CM153" s="1811"/>
      <c r="CN153" s="1811"/>
      <c r="CO153" s="1811"/>
      <c r="CP153" s="1811"/>
      <c r="CQ153" s="1811"/>
      <c r="CR153" s="1811"/>
      <c r="CS153" s="1811"/>
      <c r="CT153" s="1811"/>
      <c r="CU153" s="1811"/>
      <c r="CV153" s="1811"/>
      <c r="CW153" s="1811"/>
      <c r="CX153" s="1811"/>
      <c r="CY153" s="1811"/>
      <c r="CZ153" s="1811"/>
    </row>
    <row r="154" s="135" customFormat="true" ht="15" customHeight="true" x14ac:dyDescent="0.2">
      <c r="A154" s="2013"/>
      <c r="B154" s="983" t="s">
        <v>179</v>
      </c>
      <c r="C154" s="903">
        <v>0.17195883023502218</v>
      </c>
      <c r="D154" s="904">
        <v>0.70565663332008477</v>
      </c>
      <c r="E154" s="904">
        <v>2.3489124995944719</v>
      </c>
      <c r="F154" s="904">
        <v>3.5044782552669247</v>
      </c>
      <c r="G154" s="905">
        <v>1.0219029203448506</v>
      </c>
      <c r="H154" s="906">
        <v>0.63937188176340898</v>
      </c>
      <c r="I154" s="904">
        <v>2.3694703395760124</v>
      </c>
      <c r="J154" s="904">
        <v>2.7427217583103678</v>
      </c>
      <c r="K154" s="904">
        <v>1.979036597795232</v>
      </c>
      <c r="L154" s="907">
        <v>0.13958001032264117</v>
      </c>
      <c r="M154" s="908">
        <v>0.1943311687264673</v>
      </c>
      <c r="N154" s="904">
        <v>7.3383985048905254E-2</v>
      </c>
      <c r="O154" s="904">
        <v>0.27391191176017088</v>
      </c>
      <c r="P154" s="904">
        <v>1.6605290774308934</v>
      </c>
      <c r="Q154" s="905">
        <v>5.3940398351861454</v>
      </c>
      <c r="R154" s="906">
        <v>3.4394025892378055</v>
      </c>
      <c r="S154" s="904">
        <v>0</v>
      </c>
      <c r="T154" s="904">
        <v>0</v>
      </c>
      <c r="U154" s="904">
        <v>0.68029956755707777</v>
      </c>
      <c r="V154" s="904">
        <v>0</v>
      </c>
      <c r="W154" s="904">
        <v>0</v>
      </c>
      <c r="X154" s="904">
        <v>0.73945316592597155</v>
      </c>
      <c r="Y154" s="904">
        <v>5.0792554908833409</v>
      </c>
      <c r="Z154" s="904">
        <v>6.5103891442132067</v>
      </c>
      <c r="AA154" s="904">
        <v>0</v>
      </c>
      <c r="AB154" s="904">
        <v>0</v>
      </c>
      <c r="AC154" s="904">
        <v>0.28208668241248008</v>
      </c>
      <c r="AD154" s="904">
        <v>0.42659520843624066</v>
      </c>
      <c r="AE154" s="904">
        <v>0.21354013364895813</v>
      </c>
      <c r="AF154" s="904">
        <v>4.5585435603931943</v>
      </c>
      <c r="AG154" s="1773">
        <v>0</v>
      </c>
      <c r="AH154" s="311"/>
      <c r="AI154" s="311"/>
      <c r="AJ154" s="311"/>
      <c r="AK154" s="311"/>
      <c r="AL154" s="311"/>
      <c r="AM154" s="311"/>
      <c r="AN154" s="311"/>
      <c r="AO154" s="311"/>
      <c r="AP154" s="311"/>
      <c r="AQ154" s="311"/>
      <c r="AR154" s="311"/>
      <c r="AS154" s="311"/>
      <c r="AT154" s="311"/>
      <c r="AU154" s="311"/>
      <c r="AV154" s="311"/>
      <c r="AW154" s="311"/>
      <c r="AX154" s="311"/>
      <c r="AY154" s="311"/>
      <c r="AZ154" s="622"/>
      <c r="BA154" s="2142"/>
      <c r="BB154" s="159" t="s">
        <v>179</v>
      </c>
      <c r="BC154" s="340">
        <v>17.623598000000001</v>
      </c>
      <c r="BD154" s="306">
        <v>72.401671999999976</v>
      </c>
      <c r="BE154" s="306">
        <v>240.74919999999992</v>
      </c>
      <c r="BF154" s="306">
        <v>359.31947099999996</v>
      </c>
      <c r="BG154" s="341">
        <v>104.741046</v>
      </c>
      <c r="BH154" s="351">
        <v>37.304451999999998</v>
      </c>
      <c r="BI154" s="306">
        <v>138.32488700000002</v>
      </c>
      <c r="BJ154" s="306">
        <v>159.87673400000003</v>
      </c>
      <c r="BK154" s="306">
        <v>115.52715600000001</v>
      </c>
      <c r="BL154" s="341">
        <v>8.1414480000000005</v>
      </c>
      <c r="BM154" s="351">
        <v>8.5854359999999996</v>
      </c>
      <c r="BN154" s="306">
        <v>3.2436059999999998</v>
      </c>
      <c r="BO154" s="306">
        <v>12.081612999999999</v>
      </c>
      <c r="BP154" s="306">
        <v>73.434548999999976</v>
      </c>
      <c r="BQ154" s="341">
        <v>238.3151059999999</v>
      </c>
      <c r="BR154" s="351">
        <v>100.56936899999998</v>
      </c>
      <c r="BS154" s="306">
        <v>0</v>
      </c>
      <c r="BT154" s="306">
        <v>0</v>
      </c>
      <c r="BU154" s="306">
        <v>37.239222999999996</v>
      </c>
      <c r="BV154" s="306">
        <v>0</v>
      </c>
      <c r="BW154" s="306">
        <v>0</v>
      </c>
      <c r="BX154" s="306">
        <v>16.740063999999997</v>
      </c>
      <c r="BY154" s="307">
        <v>251.83728100000002</v>
      </c>
      <c r="BZ154" s="307">
        <v>235.48689699999991</v>
      </c>
      <c r="CA154" s="307">
        <v>0</v>
      </c>
      <c r="CB154" s="307">
        <v>0</v>
      </c>
      <c r="CC154" s="307">
        <v>19.155084000000002</v>
      </c>
      <c r="CD154" s="307">
        <v>11.748519999999999</v>
      </c>
      <c r="CE154" s="307">
        <v>10.88499</v>
      </c>
      <c r="CF154" s="307">
        <v>111.17355899999998</v>
      </c>
      <c r="CG154" s="307">
        <v>0</v>
      </c>
      <c r="CH154" s="1811"/>
      <c r="CI154" s="1811"/>
      <c r="CJ154" s="1811"/>
      <c r="CK154" s="1811"/>
      <c r="CL154" s="1811"/>
      <c r="CM154" s="1811"/>
      <c r="CN154" s="1811"/>
      <c r="CO154" s="1811"/>
      <c r="CP154" s="1811"/>
      <c r="CQ154" s="1811"/>
      <c r="CR154" s="1811"/>
      <c r="CS154" s="1811"/>
      <c r="CT154" s="1811"/>
      <c r="CU154" s="1811"/>
      <c r="CV154" s="1811"/>
      <c r="CW154" s="1811"/>
      <c r="CX154" s="1811"/>
      <c r="CY154" s="1811"/>
      <c r="CZ154" s="1811"/>
    </row>
    <row r="155" s="135" customFormat="true" ht="15" customHeight="true" x14ac:dyDescent="0.2">
      <c r="A155" s="2013"/>
      <c r="B155" s="983" t="s">
        <v>180</v>
      </c>
      <c r="C155" s="903">
        <v>0.35674632184908006</v>
      </c>
      <c r="D155" s="904">
        <v>1.0544918736088893</v>
      </c>
      <c r="E155" s="904">
        <v>1.4174051110852575</v>
      </c>
      <c r="F155" s="904">
        <v>1.1053154929349469</v>
      </c>
      <c r="G155" s="905">
        <v>0.19964208881826481</v>
      </c>
      <c r="H155" s="906">
        <v>2.5052097053586317</v>
      </c>
      <c r="I155" s="904">
        <v>2.4799000296307869</v>
      </c>
      <c r="J155" s="904">
        <v>0.81510571245095775</v>
      </c>
      <c r="K155" s="904">
        <v>0.61503155428070766</v>
      </c>
      <c r="L155" s="907">
        <v>0</v>
      </c>
      <c r="M155" s="908">
        <v>0</v>
      </c>
      <c r="N155" s="904">
        <v>0.13926750541148505</v>
      </c>
      <c r="O155" s="904">
        <v>2.5374641137120631E-2</v>
      </c>
      <c r="P155" s="904">
        <v>0.20757876086008345</v>
      </c>
      <c r="Q155" s="905">
        <v>0.74719823088120685</v>
      </c>
      <c r="R155" s="906">
        <v>0</v>
      </c>
      <c r="S155" s="904">
        <v>1.6109059630288376</v>
      </c>
      <c r="T155" s="904">
        <v>0.51094890510948954</v>
      </c>
      <c r="U155" s="904">
        <v>8.1645397233871222E-2</v>
      </c>
      <c r="V155" s="904">
        <v>0</v>
      </c>
      <c r="W155" s="904">
        <v>0</v>
      </c>
      <c r="X155" s="904">
        <v>0</v>
      </c>
      <c r="Y155" s="904">
        <v>0.32922058963393658</v>
      </c>
      <c r="Z155" s="904">
        <v>0</v>
      </c>
      <c r="AA155" s="904">
        <v>0</v>
      </c>
      <c r="AB155" s="904">
        <v>0</v>
      </c>
      <c r="AC155" s="904">
        <v>3.9727207773090938</v>
      </c>
      <c r="AD155" s="904">
        <v>0.7172061408593311</v>
      </c>
      <c r="AE155" s="904">
        <v>1.0397219805741413</v>
      </c>
      <c r="AF155" s="904">
        <v>0.16284575171792928</v>
      </c>
      <c r="AG155" s="1773">
        <v>0</v>
      </c>
      <c r="AH155" s="311"/>
      <c r="AI155" s="311"/>
      <c r="AJ155" s="311"/>
      <c r="AK155" s="311"/>
      <c r="AL155" s="311"/>
      <c r="AM155" s="311"/>
      <c r="AN155" s="311"/>
      <c r="AO155" s="311"/>
      <c r="AP155" s="311"/>
      <c r="AQ155" s="311"/>
      <c r="AR155" s="311"/>
      <c r="AS155" s="311"/>
      <c r="AT155" s="311"/>
      <c r="AU155" s="311"/>
      <c r="AV155" s="311"/>
      <c r="AW155" s="311"/>
      <c r="AX155" s="311"/>
      <c r="AY155" s="311"/>
      <c r="AZ155" s="622"/>
      <c r="BA155" s="2142"/>
      <c r="BB155" s="159" t="s">
        <v>180</v>
      </c>
      <c r="BC155" s="340">
        <v>36.561971</v>
      </c>
      <c r="BD155" s="306">
        <v>108.19281100000001</v>
      </c>
      <c r="BE155" s="306">
        <v>145.27537600000002</v>
      </c>
      <c r="BF155" s="306">
        <v>113.32967399999998</v>
      </c>
      <c r="BG155" s="341">
        <v>20.462532000000003</v>
      </c>
      <c r="BH155" s="351">
        <v>146.16763399999996</v>
      </c>
      <c r="BI155" s="306">
        <v>144.77154899999999</v>
      </c>
      <c r="BJ155" s="306">
        <v>47.513547000000003</v>
      </c>
      <c r="BK155" s="306">
        <v>35.902745000000003</v>
      </c>
      <c r="BL155" s="341">
        <v>0</v>
      </c>
      <c r="BM155" s="351">
        <v>0</v>
      </c>
      <c r="BN155" s="306">
        <v>6.1556879999999996</v>
      </c>
      <c r="BO155" s="306">
        <v>1.119216</v>
      </c>
      <c r="BP155" s="306">
        <v>9.1798769999999994</v>
      </c>
      <c r="BQ155" s="341">
        <v>33.012107999999998</v>
      </c>
      <c r="BR155" s="351">
        <v>0</v>
      </c>
      <c r="BS155" s="306">
        <v>36.926592000000007</v>
      </c>
      <c r="BT155" s="306">
        <v>19.613607999999999</v>
      </c>
      <c r="BU155" s="306">
        <v>4.4692239999999996</v>
      </c>
      <c r="BV155" s="306">
        <v>0</v>
      </c>
      <c r="BW155" s="306">
        <v>0</v>
      </c>
      <c r="BX155" s="306">
        <v>0</v>
      </c>
      <c r="BY155" s="307">
        <v>16.323262</v>
      </c>
      <c r="BZ155" s="307">
        <v>0</v>
      </c>
      <c r="CA155" s="307">
        <v>0</v>
      </c>
      <c r="CB155" s="307">
        <v>0</v>
      </c>
      <c r="CC155" s="307">
        <v>269.76743299999998</v>
      </c>
      <c r="CD155" s="307">
        <v>19.752005</v>
      </c>
      <c r="CE155" s="307">
        <v>52.998764999999999</v>
      </c>
      <c r="CF155" s="307">
        <v>3.9714749999999999</v>
      </c>
      <c r="CG155" s="307">
        <v>0</v>
      </c>
      <c r="CH155" s="1811"/>
      <c r="CI155" s="1811"/>
      <c r="CJ155" s="1811"/>
      <c r="CK155" s="1811"/>
      <c r="CL155" s="1811"/>
      <c r="CM155" s="1811"/>
      <c r="CN155" s="1811"/>
      <c r="CO155" s="1811"/>
      <c r="CP155" s="1811"/>
      <c r="CQ155" s="1811"/>
      <c r="CR155" s="1811"/>
      <c r="CS155" s="1811"/>
      <c r="CT155" s="1811"/>
      <c r="CU155" s="1811"/>
      <c r="CV155" s="1811"/>
      <c r="CW155" s="1811"/>
      <c r="CX155" s="1811"/>
      <c r="CY155" s="1811"/>
      <c r="CZ155" s="1811"/>
    </row>
    <row r="156" s="135" customFormat="true" ht="15" customHeight="true" x14ac:dyDescent="0.2">
      <c r="A156" s="2013"/>
      <c r="B156" s="983" t="s">
        <v>181</v>
      </c>
      <c r="C156" s="903">
        <v>1.8896154007509006E-2</v>
      </c>
      <c r="D156" s="904">
        <v>0.1858361916948022</v>
      </c>
      <c r="E156" s="904">
        <v>0.45539013103240683</v>
      </c>
      <c r="F156" s="904">
        <v>0.72110831214810911</v>
      </c>
      <c r="G156" s="905">
        <v>0</v>
      </c>
      <c r="H156" s="906">
        <v>0.39088077580836422</v>
      </c>
      <c r="I156" s="904">
        <v>0.72906315990183157</v>
      </c>
      <c r="J156" s="904">
        <v>0.8560493221576726</v>
      </c>
      <c r="K156" s="904">
        <v>7.1998003495032326E-2</v>
      </c>
      <c r="L156" s="907">
        <v>0</v>
      </c>
      <c r="M156" s="908">
        <v>4.3835263655145319E-2</v>
      </c>
      <c r="N156" s="904">
        <v>0</v>
      </c>
      <c r="O156" s="904">
        <v>0.16933091197634348</v>
      </c>
      <c r="P156" s="904">
        <v>2.5308124544019404E-2</v>
      </c>
      <c r="Q156" s="905">
        <v>0.26300096602669043</v>
      </c>
      <c r="R156" s="906">
        <v>0.96047310121090379</v>
      </c>
      <c r="S156" s="904">
        <v>4.8825294473892507E-2</v>
      </c>
      <c r="T156" s="904">
        <v>2.1167883211678853</v>
      </c>
      <c r="U156" s="904">
        <v>0.16598081061879855</v>
      </c>
      <c r="V156" s="904">
        <v>0.24979184013322325</v>
      </c>
      <c r="W156" s="904">
        <v>0</v>
      </c>
      <c r="X156" s="904">
        <v>0</v>
      </c>
      <c r="Y156" s="904">
        <v>0</v>
      </c>
      <c r="Z156" s="904">
        <v>0</v>
      </c>
      <c r="AA156" s="904">
        <v>0</v>
      </c>
      <c r="AB156" s="904">
        <v>0</v>
      </c>
      <c r="AC156" s="904">
        <v>0.15700332483798576</v>
      </c>
      <c r="AD156" s="904">
        <v>0</v>
      </c>
      <c r="AE156" s="904">
        <v>7.118004454965271E-2</v>
      </c>
      <c r="AF156" s="904">
        <v>0.21009682138660848</v>
      </c>
      <c r="AG156" s="1773">
        <v>0</v>
      </c>
      <c r="AH156" s="311"/>
      <c r="AI156" s="311"/>
      <c r="AJ156" s="311"/>
      <c r="AK156" s="311"/>
      <c r="AL156" s="311"/>
      <c r="AM156" s="311"/>
      <c r="AN156" s="311"/>
      <c r="AO156" s="311"/>
      <c r="AP156" s="311"/>
      <c r="AQ156" s="311"/>
      <c r="AR156" s="311"/>
      <c r="AS156" s="311"/>
      <c r="AT156" s="311"/>
      <c r="AU156" s="311"/>
      <c r="AV156" s="311"/>
      <c r="AW156" s="311"/>
      <c r="AX156" s="311"/>
      <c r="AY156" s="311"/>
      <c r="AZ156" s="622"/>
      <c r="BA156" s="2142"/>
      <c r="BB156" s="159" t="s">
        <v>181</v>
      </c>
      <c r="BC156" s="340">
        <v>1.9366159999999999</v>
      </c>
      <c r="BD156" s="306">
        <v>19.067136000000001</v>
      </c>
      <c r="BE156" s="306">
        <v>46.674709999999997</v>
      </c>
      <c r="BF156" s="306">
        <v>73.936329000000015</v>
      </c>
      <c r="BG156" s="341">
        <v>0</v>
      </c>
      <c r="BH156" s="351">
        <v>22.806122000000002</v>
      </c>
      <c r="BI156" s="306">
        <v>42.561233000000001</v>
      </c>
      <c r="BJ156" s="306">
        <v>49.900202000000014</v>
      </c>
      <c r="BK156" s="306">
        <v>4.2029160000000001</v>
      </c>
      <c r="BL156" s="341">
        <v>0</v>
      </c>
      <c r="BM156" s="351">
        <v>1.9366159999999999</v>
      </c>
      <c r="BN156" s="306">
        <v>0</v>
      </c>
      <c r="BO156" s="306">
        <v>7.4687900000000003</v>
      </c>
      <c r="BP156" s="306">
        <v>1.119216</v>
      </c>
      <c r="BQ156" s="341">
        <v>11.619695999999999</v>
      </c>
      <c r="BR156" s="351">
        <v>28.084579000000005</v>
      </c>
      <c r="BS156" s="306">
        <v>1.119216</v>
      </c>
      <c r="BT156" s="306">
        <v>81.256376000000003</v>
      </c>
      <c r="BU156" s="306">
        <v>9.0856980000000007</v>
      </c>
      <c r="BV156" s="306">
        <v>2.655456</v>
      </c>
      <c r="BW156" s="306">
        <v>0</v>
      </c>
      <c r="BX156" s="306">
        <v>0</v>
      </c>
      <c r="BY156" s="307">
        <v>0</v>
      </c>
      <c r="BZ156" s="307">
        <v>0</v>
      </c>
      <c r="CA156" s="307">
        <v>0</v>
      </c>
      <c r="CB156" s="307">
        <v>0</v>
      </c>
      <c r="CC156" s="307">
        <v>10.661304000000001</v>
      </c>
      <c r="CD156" s="307">
        <v>0</v>
      </c>
      <c r="CE156" s="307">
        <v>3.6283300000000001</v>
      </c>
      <c r="CF156" s="307">
        <v>5.1238320000000002</v>
      </c>
      <c r="CG156" s="307">
        <v>0</v>
      </c>
      <c r="CH156" s="1811"/>
      <c r="CI156" s="1811"/>
      <c r="CJ156" s="1811"/>
      <c r="CK156" s="1811"/>
      <c r="CL156" s="1811"/>
      <c r="CM156" s="1811"/>
      <c r="CN156" s="1811"/>
      <c r="CO156" s="1811"/>
      <c r="CP156" s="1811"/>
      <c r="CQ156" s="1811"/>
      <c r="CR156" s="1811"/>
      <c r="CS156" s="1811"/>
      <c r="CT156" s="1811"/>
      <c r="CU156" s="1811"/>
      <c r="CV156" s="1811"/>
      <c r="CW156" s="1811"/>
      <c r="CX156" s="1811"/>
      <c r="CY156" s="1811"/>
      <c r="CZ156" s="1811"/>
    </row>
    <row r="157" s="135" customFormat="true" ht="15" customHeight="true" x14ac:dyDescent="0.2">
      <c r="A157" s="2013"/>
      <c r="B157" s="983" t="s">
        <v>182</v>
      </c>
      <c r="C157" s="903">
        <v>97.167433031104977</v>
      </c>
      <c r="D157" s="904">
        <v>91.022980546272663</v>
      </c>
      <c r="E157" s="904">
        <v>76.008511540397166</v>
      </c>
      <c r="F157" s="904">
        <v>38.621954290240943</v>
      </c>
      <c r="G157" s="905">
        <v>2.5837467307837025</v>
      </c>
      <c r="H157" s="906">
        <v>83.640745147623221</v>
      </c>
      <c r="I157" s="904">
        <v>55.472463457382403</v>
      </c>
      <c r="J157" s="904">
        <v>31.892550091609063</v>
      </c>
      <c r="K157" s="904">
        <v>5.9989191991189044</v>
      </c>
      <c r="L157" s="907">
        <v>0.58451180646674505</v>
      </c>
      <c r="M157" s="908">
        <v>98.34728251864847</v>
      </c>
      <c r="N157" s="904">
        <v>97.143316993906666</v>
      </c>
      <c r="O157" s="904">
        <v>96.709971245544651</v>
      </c>
      <c r="P157" s="904">
        <v>94.4308563104576</v>
      </c>
      <c r="Q157" s="905">
        <v>87.606512420406716</v>
      </c>
      <c r="R157" s="906">
        <v>71.461059220197058</v>
      </c>
      <c r="S157" s="904">
        <v>52.173129262050089</v>
      </c>
      <c r="T157" s="904">
        <v>16.240875912408782</v>
      </c>
      <c r="U157" s="904">
        <v>87.759115264550374</v>
      </c>
      <c r="V157" s="904">
        <v>17.194004995836877</v>
      </c>
      <c r="W157" s="904">
        <v>67.09626117349552</v>
      </c>
      <c r="X157" s="904">
        <v>69.628557821574702</v>
      </c>
      <c r="Y157" s="904">
        <v>29.817726195772192</v>
      </c>
      <c r="Z157" s="904">
        <v>58.229314640800034</v>
      </c>
      <c r="AA157" s="904">
        <v>78.556496076400876</v>
      </c>
      <c r="AB157" s="904">
        <v>35.836751505550488</v>
      </c>
      <c r="AC157" s="904">
        <v>82.690394378375871</v>
      </c>
      <c r="AD157" s="904">
        <v>38.257981502788688</v>
      </c>
      <c r="AE157" s="904">
        <v>70.635849525469425</v>
      </c>
      <c r="AF157" s="904">
        <v>67.987632483751241</v>
      </c>
      <c r="AG157" s="1773">
        <v>75.28853917663406</v>
      </c>
      <c r="AH157" s="311"/>
      <c r="AI157" s="311"/>
      <c r="AJ157" s="311"/>
      <c r="AK157" s="311"/>
      <c r="AL157" s="311"/>
      <c r="AM157" s="311"/>
      <c r="AN157" s="311"/>
      <c r="AO157" s="311"/>
      <c r="AP157" s="311"/>
      <c r="AQ157" s="311"/>
      <c r="AR157" s="311"/>
      <c r="AS157" s="311"/>
      <c r="AT157" s="311"/>
      <c r="AU157" s="311"/>
      <c r="AV157" s="311"/>
      <c r="AW157" s="311"/>
      <c r="AX157" s="311"/>
      <c r="AY157" s="311"/>
      <c r="AZ157" s="622"/>
      <c r="BA157" s="2142"/>
      <c r="BB157" s="159" t="s">
        <v>182</v>
      </c>
      <c r="BC157" s="340">
        <v>9958.4288639999704</v>
      </c>
      <c r="BD157" s="306">
        <v>9339.1256749999247</v>
      </c>
      <c r="BE157" s="306">
        <v>7790.4086889999553</v>
      </c>
      <c r="BF157" s="306">
        <v>3959.9675540000007</v>
      </c>
      <c r="BG157" s="341">
        <v>264.82391800000011</v>
      </c>
      <c r="BH157" s="351">
        <v>4880.0584629999748</v>
      </c>
      <c r="BI157" s="306">
        <v>3238.3702429999944</v>
      </c>
      <c r="BJ157" s="306">
        <v>1859.0572419999985</v>
      </c>
      <c r="BK157" s="306">
        <v>350.18961999999982</v>
      </c>
      <c r="BL157" s="341">
        <v>34.093509999999995</v>
      </c>
      <c r="BM157" s="351">
        <v>4344.9247250000035</v>
      </c>
      <c r="BN157" s="306">
        <v>4293.7794350000113</v>
      </c>
      <c r="BO157" s="306">
        <v>4265.6503630000052</v>
      </c>
      <c r="BP157" s="306">
        <v>4176.0710119999985</v>
      </c>
      <c r="BQ157" s="341">
        <v>3870.5600869999971</v>
      </c>
      <c r="BR157" s="351">
        <v>2089.5470789999872</v>
      </c>
      <c r="BS157" s="306">
        <v>1195.9579900000012</v>
      </c>
      <c r="BT157" s="306">
        <v>623.43254000000024</v>
      </c>
      <c r="BU157" s="306">
        <v>4803.8855520000016</v>
      </c>
      <c r="BV157" s="306">
        <v>182.78388800000008</v>
      </c>
      <c r="BW157" s="306">
        <v>1013.7953000000002</v>
      </c>
      <c r="BX157" s="306">
        <v>1576.2817279999995</v>
      </c>
      <c r="BY157" s="307">
        <v>1478.4086179999986</v>
      </c>
      <c r="BZ157" s="307">
        <v>2106.2090629999993</v>
      </c>
      <c r="CA157" s="307">
        <v>1509.4301970000015</v>
      </c>
      <c r="CB157" s="307">
        <v>403.73444999999998</v>
      </c>
      <c r="CC157" s="307">
        <v>5615.0876630000057</v>
      </c>
      <c r="CD157" s="307">
        <v>1053.632698999998</v>
      </c>
      <c r="CE157" s="307">
        <v>3600.5902150000397</v>
      </c>
      <c r="CF157" s="307">
        <v>1658.0793779999958</v>
      </c>
      <c r="CG157" s="307">
        <v>2401.898340000002</v>
      </c>
      <c r="CH157" s="1811"/>
      <c r="CI157" s="1811"/>
      <c r="CJ157" s="1811"/>
      <c r="CK157" s="1811"/>
      <c r="CL157" s="1811"/>
      <c r="CM157" s="1811"/>
      <c r="CN157" s="1811"/>
      <c r="CO157" s="1811"/>
      <c r="CP157" s="1811"/>
      <c r="CQ157" s="1811"/>
      <c r="CR157" s="1811"/>
      <c r="CS157" s="1811"/>
      <c r="CT157" s="1811"/>
      <c r="CU157" s="1811"/>
      <c r="CV157" s="1811"/>
      <c r="CW157" s="1811"/>
      <c r="CX157" s="1811"/>
      <c r="CY157" s="1811"/>
      <c r="CZ157" s="1811"/>
    </row>
    <row r="158" s="135" customFormat="true" ht="15" customHeight="true" x14ac:dyDescent="0.2">
      <c r="A158" s="2013"/>
      <c r="B158" s="983" t="s">
        <v>183</v>
      </c>
      <c r="C158" s="903">
        <v>0.26504530082685102</v>
      </c>
      <c r="D158" s="904">
        <v>0.32714396353023695</v>
      </c>
      <c r="E158" s="904">
        <v>7.0165971681250092E-2</v>
      </c>
      <c r="F158" s="904">
        <v>9.125340475542084E-3</v>
      </c>
      <c r="G158" s="905">
        <v>8.4609477660165744E-2</v>
      </c>
      <c r="H158" s="906">
        <v>7.3361926959807991E-2</v>
      </c>
      <c r="I158" s="904">
        <v>0</v>
      </c>
      <c r="J158" s="904">
        <v>0</v>
      </c>
      <c r="K158" s="904">
        <v>7.1998003495032326E-2</v>
      </c>
      <c r="L158" s="907">
        <v>0</v>
      </c>
      <c r="M158" s="908">
        <v>0.14820931943201981</v>
      </c>
      <c r="N158" s="904">
        <v>0.470866306173506</v>
      </c>
      <c r="O158" s="904">
        <v>0.38188619982704008</v>
      </c>
      <c r="P158" s="904">
        <v>0.3925145361439672</v>
      </c>
      <c r="Q158" s="905">
        <v>0.16936272596432103</v>
      </c>
      <c r="R158" s="906">
        <v>6.6230922506427994E-2</v>
      </c>
      <c r="S158" s="904">
        <v>0.39060235579114005</v>
      </c>
      <c r="T158" s="904">
        <v>0.10948905109489063</v>
      </c>
      <c r="U158" s="904">
        <v>0.22452484239314585</v>
      </c>
      <c r="V158" s="904">
        <v>0</v>
      </c>
      <c r="W158" s="904">
        <v>0</v>
      </c>
      <c r="X158" s="904">
        <v>0.24845531386223238</v>
      </c>
      <c r="Y158" s="904">
        <v>0</v>
      </c>
      <c r="Z158" s="904">
        <v>0</v>
      </c>
      <c r="AA158" s="904">
        <v>0</v>
      </c>
      <c r="AB158" s="904">
        <v>8.3049932932143217E-2</v>
      </c>
      <c r="AC158" s="904">
        <v>6.2850787296708038E-2</v>
      </c>
      <c r="AD158" s="904">
        <v>0</v>
      </c>
      <c r="AE158" s="904">
        <v>0</v>
      </c>
      <c r="AF158" s="904">
        <v>0.13027660137434344</v>
      </c>
      <c r="AG158" s="1773">
        <v>1.1328161100631082</v>
      </c>
      <c r="AH158" s="311"/>
      <c r="AI158" s="311"/>
      <c r="AJ158" s="311"/>
      <c r="AK158" s="311"/>
      <c r="AL158" s="311"/>
      <c r="AM158" s="311"/>
      <c r="AN158" s="311"/>
      <c r="AO158" s="311"/>
      <c r="AP158" s="311"/>
      <c r="AQ158" s="311"/>
      <c r="AR158" s="311"/>
      <c r="AS158" s="311"/>
      <c r="AT158" s="311"/>
      <c r="AU158" s="311"/>
      <c r="AV158" s="311"/>
      <c r="AW158" s="311"/>
      <c r="AX158" s="311"/>
      <c r="AY158" s="311"/>
      <c r="AZ158" s="622"/>
      <c r="BA158" s="2142"/>
      <c r="BB158" s="159" t="s">
        <v>183</v>
      </c>
      <c r="BC158" s="340">
        <v>27.163779999999996</v>
      </c>
      <c r="BD158" s="306">
        <v>33.565573999999998</v>
      </c>
      <c r="BE158" s="306">
        <v>7.1915839999999998</v>
      </c>
      <c r="BF158" s="306">
        <v>0.93563499999999999</v>
      </c>
      <c r="BG158" s="341">
        <v>8.6721399999999988</v>
      </c>
      <c r="BH158" s="351">
        <v>4.2803360000000001</v>
      </c>
      <c r="BI158" s="306">
        <v>0</v>
      </c>
      <c r="BJ158" s="306">
        <v>0</v>
      </c>
      <c r="BK158" s="306">
        <v>4.2029160000000001</v>
      </c>
      <c r="BL158" s="341">
        <v>0</v>
      </c>
      <c r="BM158" s="351">
        <v>6.5477999999999996</v>
      </c>
      <c r="BN158" s="306">
        <v>20.812508000000001</v>
      </c>
      <c r="BO158" s="306">
        <v>16.844106</v>
      </c>
      <c r="BP158" s="306">
        <v>17.3584</v>
      </c>
      <c r="BQ158" s="341">
        <v>7.482647</v>
      </c>
      <c r="BR158" s="351">
        <v>1.9366159999999999</v>
      </c>
      <c r="BS158" s="306">
        <v>8.9537279999999999</v>
      </c>
      <c r="BT158" s="306">
        <v>4.2029160000000001</v>
      </c>
      <c r="BU158" s="306">
        <v>12.290365999999999</v>
      </c>
      <c r="BV158" s="306">
        <v>0</v>
      </c>
      <c r="BW158" s="306">
        <v>0</v>
      </c>
      <c r="BX158" s="306">
        <v>5.6246399999999994</v>
      </c>
      <c r="BY158" s="307">
        <v>0</v>
      </c>
      <c r="BZ158" s="307">
        <v>0</v>
      </c>
      <c r="CA158" s="307">
        <v>0</v>
      </c>
      <c r="CB158" s="307">
        <v>0.93563499999999999</v>
      </c>
      <c r="CC158" s="307">
        <v>4.2678799999999999</v>
      </c>
      <c r="CD158" s="307">
        <v>0</v>
      </c>
      <c r="CE158" s="307">
        <v>0</v>
      </c>
      <c r="CF158" s="307">
        <v>3.1771799999999999</v>
      </c>
      <c r="CG158" s="307">
        <v>36.139751999999994</v>
      </c>
      <c r="CH158" s="1811"/>
      <c r="CI158" s="1811"/>
      <c r="CJ158" s="1811"/>
      <c r="CK158" s="1811"/>
      <c r="CL158" s="1811"/>
      <c r="CM158" s="1811"/>
      <c r="CN158" s="1811"/>
      <c r="CO158" s="1811"/>
      <c r="CP158" s="1811"/>
      <c r="CQ158" s="1811"/>
      <c r="CR158" s="1811"/>
      <c r="CS158" s="1811"/>
      <c r="CT158" s="1811"/>
      <c r="CU158" s="1811"/>
      <c r="CV158" s="1811"/>
      <c r="CW158" s="1811"/>
      <c r="CX158" s="1811"/>
      <c r="CY158" s="1811"/>
      <c r="CZ158" s="1811"/>
    </row>
    <row r="159" s="135" customFormat="true" ht="15" customHeight="true" x14ac:dyDescent="0.2">
      <c r="A159" s="2013"/>
      <c r="B159" s="983" t="s">
        <v>184</v>
      </c>
      <c r="C159" s="903">
        <v>0.10741351259467599</v>
      </c>
      <c r="D159" s="904">
        <v>9.7645028423035185E-2</v>
      </c>
      <c r="E159" s="904">
        <v>0.11622836227947622</v>
      </c>
      <c r="F159" s="904">
        <v>7.4272323670805121E-2</v>
      </c>
      <c r="G159" s="905">
        <v>0</v>
      </c>
      <c r="H159" s="906">
        <v>0.14763710393459761</v>
      </c>
      <c r="I159" s="904">
        <v>0</v>
      </c>
      <c r="J159" s="904">
        <v>4.5344148601820296E-2</v>
      </c>
      <c r="K159" s="904">
        <v>0</v>
      </c>
      <c r="L159" s="907">
        <v>0</v>
      </c>
      <c r="M159" s="908">
        <v>0.12236492607329082</v>
      </c>
      <c r="N159" s="904">
        <v>7.4992972776979513E-2</v>
      </c>
      <c r="O159" s="904">
        <v>7.5150759074746123E-2</v>
      </c>
      <c r="P159" s="904">
        <v>0.15158960952191611</v>
      </c>
      <c r="Q159" s="905">
        <v>0.23898441128794334</v>
      </c>
      <c r="R159" s="906">
        <v>0</v>
      </c>
      <c r="S159" s="904">
        <v>0</v>
      </c>
      <c r="T159" s="904">
        <v>7.2992700729927085E-2</v>
      </c>
      <c r="U159" s="904">
        <v>0.22452484239314585</v>
      </c>
      <c r="V159" s="904">
        <v>0</v>
      </c>
      <c r="W159" s="904">
        <v>0</v>
      </c>
      <c r="X159" s="904">
        <v>0.27243011376220005</v>
      </c>
      <c r="Y159" s="904">
        <v>0.10903272886062587</v>
      </c>
      <c r="Z159" s="904">
        <v>0</v>
      </c>
      <c r="AA159" s="904">
        <v>0.11906520049938872</v>
      </c>
      <c r="AB159" s="904">
        <v>0</v>
      </c>
      <c r="AC159" s="904">
        <v>0</v>
      </c>
      <c r="AD159" s="904">
        <v>0.421258066114722</v>
      </c>
      <c r="AE159" s="904">
        <v>0</v>
      </c>
      <c r="AF159" s="904">
        <v>0</v>
      </c>
      <c r="AG159" s="1773">
        <v>0</v>
      </c>
      <c r="AH159" s="311"/>
      <c r="AI159" s="311"/>
      <c r="AJ159" s="311"/>
      <c r="AK159" s="311"/>
      <c r="AL159" s="311"/>
      <c r="AM159" s="311"/>
      <c r="AN159" s="311"/>
      <c r="AO159" s="311"/>
      <c r="AP159" s="311"/>
      <c r="AQ159" s="311"/>
      <c r="AR159" s="311"/>
      <c r="AS159" s="311"/>
      <c r="AT159" s="311"/>
      <c r="AU159" s="311"/>
      <c r="AV159" s="311"/>
      <c r="AW159" s="311"/>
      <c r="AX159" s="311"/>
      <c r="AY159" s="311"/>
      <c r="AZ159" s="622"/>
      <c r="BA159" s="2142"/>
      <c r="BB159" s="159" t="s">
        <v>184</v>
      </c>
      <c r="BC159" s="340">
        <v>11.008521999999999</v>
      </c>
      <c r="BD159" s="306">
        <v>10.018559999999999</v>
      </c>
      <c r="BE159" s="306">
        <v>11.912698000000001</v>
      </c>
      <c r="BF159" s="306">
        <v>7.6152540000000002</v>
      </c>
      <c r="BG159" s="341">
        <v>0</v>
      </c>
      <c r="BH159" s="351">
        <v>8.6139559999999999</v>
      </c>
      <c r="BI159" s="306">
        <v>0</v>
      </c>
      <c r="BJ159" s="306">
        <v>2.6431679999999997</v>
      </c>
      <c r="BK159" s="306">
        <v>0</v>
      </c>
      <c r="BL159" s="341">
        <v>0</v>
      </c>
      <c r="BM159" s="351">
        <v>5.4060100000000002</v>
      </c>
      <c r="BN159" s="306">
        <v>3.314724</v>
      </c>
      <c r="BO159" s="306">
        <v>3.314724</v>
      </c>
      <c r="BP159" s="306">
        <v>6.703835999999999</v>
      </c>
      <c r="BQ159" s="341">
        <v>10.558616000000001</v>
      </c>
      <c r="BR159" s="351">
        <v>0</v>
      </c>
      <c r="BS159" s="306">
        <v>0</v>
      </c>
      <c r="BT159" s="306">
        <v>2.8019440000000002</v>
      </c>
      <c r="BU159" s="306">
        <v>12.290365999999999</v>
      </c>
      <c r="BV159" s="306">
        <v>0</v>
      </c>
      <c r="BW159" s="306">
        <v>0</v>
      </c>
      <c r="BX159" s="306">
        <v>6.1673919999999995</v>
      </c>
      <c r="BY159" s="307">
        <v>5.4060100000000002</v>
      </c>
      <c r="BZ159" s="307">
        <v>0</v>
      </c>
      <c r="CA159" s="307">
        <v>2.2877879999999999</v>
      </c>
      <c r="CB159" s="307">
        <v>0</v>
      </c>
      <c r="CC159" s="307">
        <v>0</v>
      </c>
      <c r="CD159" s="307">
        <v>11.601534000000001</v>
      </c>
      <c r="CE159" s="307">
        <v>0</v>
      </c>
      <c r="CF159" s="307">
        <v>0</v>
      </c>
      <c r="CG159" s="307">
        <v>0</v>
      </c>
      <c r="CH159" s="1811"/>
      <c r="CI159" s="1811"/>
      <c r="CJ159" s="1811"/>
      <c r="CK159" s="1811"/>
      <c r="CL159" s="1811"/>
      <c r="CM159" s="1811"/>
      <c r="CN159" s="1811"/>
      <c r="CO159" s="1811"/>
      <c r="CP159" s="1811"/>
      <c r="CQ159" s="1811"/>
      <c r="CR159" s="1811"/>
      <c r="CS159" s="1811"/>
      <c r="CT159" s="1811"/>
      <c r="CU159" s="1811"/>
      <c r="CV159" s="1811"/>
      <c r="CW159" s="1811"/>
      <c r="CX159" s="1811"/>
      <c r="CY159" s="1811"/>
      <c r="CZ159" s="1811"/>
    </row>
    <row r="160" s="135" customFormat="true" ht="15" customHeight="true" x14ac:dyDescent="0.2">
      <c r="A160" s="2013"/>
      <c r="B160" s="983" t="s">
        <v>185</v>
      </c>
      <c r="C160" s="903">
        <v>8.0669469933130497E-2</v>
      </c>
      <c r="D160" s="904">
        <v>0.14043371347285796</v>
      </c>
      <c r="E160" s="904">
        <v>5.5994513505227182E-2</v>
      </c>
      <c r="F160" s="904">
        <v>0</v>
      </c>
      <c r="G160" s="905">
        <v>0</v>
      </c>
      <c r="H160" s="906">
        <v>0.28634367713189568</v>
      </c>
      <c r="I160" s="904">
        <v>0</v>
      </c>
      <c r="J160" s="904">
        <v>0</v>
      </c>
      <c r="K160" s="904">
        <v>0</v>
      </c>
      <c r="L160" s="907">
        <v>0</v>
      </c>
      <c r="M160" s="908">
        <v>4.8945970429316324E-2</v>
      </c>
      <c r="N160" s="904">
        <v>8.3691863866519611E-2</v>
      </c>
      <c r="O160" s="904">
        <v>6.052898985607387E-2</v>
      </c>
      <c r="P160" s="904">
        <v>0</v>
      </c>
      <c r="Q160" s="905">
        <v>7.1912501776352861E-2</v>
      </c>
      <c r="R160" s="906">
        <v>0.25222535104145966</v>
      </c>
      <c r="S160" s="904">
        <v>0</v>
      </c>
      <c r="T160" s="904">
        <v>0</v>
      </c>
      <c r="U160" s="904">
        <v>0</v>
      </c>
      <c r="V160" s="904">
        <v>0</v>
      </c>
      <c r="W160" s="904">
        <v>0</v>
      </c>
      <c r="X160" s="904">
        <v>0</v>
      </c>
      <c r="Y160" s="904">
        <v>0.13136987539576578</v>
      </c>
      <c r="Z160" s="904">
        <v>0</v>
      </c>
      <c r="AA160" s="904">
        <v>0</v>
      </c>
      <c r="AB160" s="904">
        <v>0</v>
      </c>
      <c r="AC160" s="904">
        <v>0</v>
      </c>
      <c r="AD160" s="904">
        <v>0</v>
      </c>
      <c r="AE160" s="904">
        <v>0</v>
      </c>
      <c r="AF160" s="904">
        <v>0.59565348983166588</v>
      </c>
      <c r="AG160" s="1773">
        <v>0</v>
      </c>
      <c r="AH160" s="311"/>
      <c r="AI160" s="311"/>
      <c r="AJ160" s="311"/>
      <c r="AK160" s="311"/>
      <c r="AL160" s="311"/>
      <c r="AM160" s="311"/>
      <c r="AN160" s="311"/>
      <c r="AO160" s="311"/>
      <c r="AP160" s="311"/>
      <c r="AQ160" s="311"/>
      <c r="AR160" s="311"/>
      <c r="AS160" s="311"/>
      <c r="AT160" s="311"/>
      <c r="AU160" s="311"/>
      <c r="AV160" s="311"/>
      <c r="AW160" s="311"/>
      <c r="AX160" s="311"/>
      <c r="AY160" s="311"/>
      <c r="AZ160" s="622"/>
      <c r="BA160" s="2142"/>
      <c r="BB160" s="159" t="s">
        <v>185</v>
      </c>
      <c r="BC160" s="340">
        <v>8.2675970000000003</v>
      </c>
      <c r="BD160" s="306">
        <v>14.408758000000001</v>
      </c>
      <c r="BE160" s="306">
        <v>5.739096</v>
      </c>
      <c r="BF160" s="306">
        <v>0</v>
      </c>
      <c r="BG160" s="341">
        <v>0</v>
      </c>
      <c r="BH160" s="351">
        <v>16.706856000000002</v>
      </c>
      <c r="BI160" s="306">
        <v>0</v>
      </c>
      <c r="BJ160" s="306">
        <v>0</v>
      </c>
      <c r="BK160" s="306">
        <v>0</v>
      </c>
      <c r="BL160" s="341">
        <v>0</v>
      </c>
      <c r="BM160" s="351">
        <v>2.162404</v>
      </c>
      <c r="BN160" s="306">
        <v>3.6992189999999998</v>
      </c>
      <c r="BO160" s="306">
        <v>2.6697920000000002</v>
      </c>
      <c r="BP160" s="306">
        <v>0</v>
      </c>
      <c r="BQ160" s="341">
        <v>3.1771799999999999</v>
      </c>
      <c r="BR160" s="351">
        <v>7.3751599999999993</v>
      </c>
      <c r="BS160" s="306">
        <v>0</v>
      </c>
      <c r="BT160" s="306">
        <v>0</v>
      </c>
      <c r="BU160" s="306">
        <v>0</v>
      </c>
      <c r="BV160" s="306">
        <v>0</v>
      </c>
      <c r="BW160" s="306">
        <v>0</v>
      </c>
      <c r="BX160" s="306">
        <v>0</v>
      </c>
      <c r="BY160" s="307">
        <v>6.5135199999999998</v>
      </c>
      <c r="BZ160" s="307">
        <v>0</v>
      </c>
      <c r="CA160" s="307">
        <v>0</v>
      </c>
      <c r="CB160" s="307">
        <v>0</v>
      </c>
      <c r="CC160" s="307">
        <v>0</v>
      </c>
      <c r="CD160" s="307">
        <v>0</v>
      </c>
      <c r="CE160" s="307">
        <v>0</v>
      </c>
      <c r="CF160" s="307">
        <v>14.526771</v>
      </c>
      <c r="CG160" s="307">
        <v>0</v>
      </c>
      <c r="CH160" s="1811"/>
      <c r="CI160" s="1811"/>
      <c r="CJ160" s="1811"/>
      <c r="CK160" s="1811"/>
      <c r="CL160" s="1811"/>
      <c r="CM160" s="1811"/>
      <c r="CN160" s="1811"/>
      <c r="CO160" s="1811"/>
      <c r="CP160" s="1811"/>
      <c r="CQ160" s="1811"/>
      <c r="CR160" s="1811"/>
      <c r="CS160" s="1811"/>
      <c r="CT160" s="1811"/>
      <c r="CU160" s="1811"/>
      <c r="CV160" s="1811"/>
      <c r="CW160" s="1811"/>
      <c r="CX160" s="1811"/>
      <c r="CY160" s="1811"/>
      <c r="CZ160" s="1811"/>
    </row>
    <row r="161" s="135" customFormat="true" ht="15" customHeight="true" x14ac:dyDescent="0.2">
      <c r="A161" s="2013"/>
      <c r="B161" s="983" t="s">
        <v>186</v>
      </c>
      <c r="C161" s="903">
        <v>0.60668928469023109</v>
      </c>
      <c r="D161" s="904">
        <v>0.42177391944457604</v>
      </c>
      <c r="E161" s="904">
        <v>0.30509097974767585</v>
      </c>
      <c r="F161" s="904">
        <v>0.60975928153140291</v>
      </c>
      <c r="G161" s="905">
        <v>0.32100955672749915</v>
      </c>
      <c r="H161" s="906">
        <v>0.12390256147350974</v>
      </c>
      <c r="I161" s="904">
        <v>0.54343564419986312</v>
      </c>
      <c r="J161" s="904">
        <v>0.84844142475688533</v>
      </c>
      <c r="K161" s="904">
        <v>0.56363113004169718</v>
      </c>
      <c r="L161" s="907">
        <v>0</v>
      </c>
      <c r="M161" s="908">
        <v>0.67133593022417137</v>
      </c>
      <c r="N161" s="904">
        <v>0.77468467296375876</v>
      </c>
      <c r="O161" s="904">
        <v>0.59630406672233482</v>
      </c>
      <c r="P161" s="904">
        <v>0.33994050819731558</v>
      </c>
      <c r="Q161" s="905">
        <v>0.12666204399518216</v>
      </c>
      <c r="R161" s="906">
        <v>0</v>
      </c>
      <c r="S161" s="904">
        <v>6.0538433828482487</v>
      </c>
      <c r="T161" s="904">
        <v>1.605839416058396</v>
      </c>
      <c r="U161" s="904">
        <v>0.38728855811052992</v>
      </c>
      <c r="V161" s="904">
        <v>0</v>
      </c>
      <c r="W161" s="904">
        <v>0</v>
      </c>
      <c r="X161" s="904">
        <v>0</v>
      </c>
      <c r="Y161" s="904">
        <v>0.14253844866333576</v>
      </c>
      <c r="Z161" s="904">
        <v>0</v>
      </c>
      <c r="AA161" s="904">
        <v>0</v>
      </c>
      <c r="AB161" s="904">
        <v>0</v>
      </c>
      <c r="AC161" s="904">
        <v>0</v>
      </c>
      <c r="AD161" s="904">
        <v>0</v>
      </c>
      <c r="AE161" s="904">
        <v>0</v>
      </c>
      <c r="AF161" s="904">
        <v>0</v>
      </c>
      <c r="AG161" s="1773">
        <v>0.10854860135250353</v>
      </c>
      <c r="AH161" s="311"/>
      <c r="AI161" s="311"/>
      <c r="AJ161" s="311"/>
      <c r="AK161" s="311"/>
      <c r="AL161" s="311"/>
      <c r="AM161" s="311"/>
      <c r="AN161" s="311"/>
      <c r="AO161" s="311"/>
      <c r="AP161" s="311"/>
      <c r="AQ161" s="311"/>
      <c r="AR161" s="311"/>
      <c r="AS161" s="311"/>
      <c r="AT161" s="311"/>
      <c r="AU161" s="311"/>
      <c r="AV161" s="311"/>
      <c r="AW161" s="311"/>
      <c r="AX161" s="311"/>
      <c r="AY161" s="311"/>
      <c r="AZ161" s="622"/>
      <c r="BA161" s="2142"/>
      <c r="BB161" s="159" t="s">
        <v>186</v>
      </c>
      <c r="BC161" s="340">
        <v>62.177952999999995</v>
      </c>
      <c r="BD161" s="306">
        <v>43.274782000000002</v>
      </c>
      <c r="BE161" s="306">
        <v>31.269963999999998</v>
      </c>
      <c r="BF161" s="306">
        <v>62.519543999999996</v>
      </c>
      <c r="BG161" s="341">
        <v>32.902222000000002</v>
      </c>
      <c r="BH161" s="351">
        <v>7.2291530000000002</v>
      </c>
      <c r="BI161" s="306">
        <v>31.724674</v>
      </c>
      <c r="BJ161" s="306">
        <v>49.456728000000005</v>
      </c>
      <c r="BK161" s="306">
        <v>32.902222000000002</v>
      </c>
      <c r="BL161" s="341">
        <v>0</v>
      </c>
      <c r="BM161" s="351">
        <v>29.659224000000002</v>
      </c>
      <c r="BN161" s="306">
        <v>34.241420000000005</v>
      </c>
      <c r="BO161" s="306">
        <v>26.301575999999997</v>
      </c>
      <c r="BP161" s="306">
        <v>15.033388</v>
      </c>
      <c r="BQ161" s="341">
        <v>5.5960800000000006</v>
      </c>
      <c r="BR161" s="351">
        <v>0</v>
      </c>
      <c r="BS161" s="306">
        <v>138.77148000000003</v>
      </c>
      <c r="BT161" s="306">
        <v>61.642768000000011</v>
      </c>
      <c r="BU161" s="306">
        <v>21.199961999999999</v>
      </c>
      <c r="BV161" s="306">
        <v>0</v>
      </c>
      <c r="BW161" s="306">
        <v>0</v>
      </c>
      <c r="BX161" s="306">
        <v>0</v>
      </c>
      <c r="BY161" s="307">
        <v>7.0672750000000004</v>
      </c>
      <c r="BZ161" s="307">
        <v>0</v>
      </c>
      <c r="CA161" s="307">
        <v>0</v>
      </c>
      <c r="CB161" s="307">
        <v>0</v>
      </c>
      <c r="CC161" s="307">
        <v>0</v>
      </c>
      <c r="CD161" s="307">
        <v>0</v>
      </c>
      <c r="CE161" s="307">
        <v>0</v>
      </c>
      <c r="CF161" s="307">
        <v>0</v>
      </c>
      <c r="CG161" s="307">
        <v>3.4629799999999999</v>
      </c>
      <c r="CH161" s="1811"/>
      <c r="CI161" s="1811"/>
      <c r="CJ161" s="1811"/>
      <c r="CK161" s="1811"/>
      <c r="CL161" s="1811"/>
      <c r="CM161" s="1811"/>
      <c r="CN161" s="1811"/>
      <c r="CO161" s="1811"/>
      <c r="CP161" s="1811"/>
      <c r="CQ161" s="1811"/>
      <c r="CR161" s="1811"/>
      <c r="CS161" s="1811"/>
      <c r="CT161" s="1811"/>
      <c r="CU161" s="1811"/>
      <c r="CV161" s="1811"/>
      <c r="CW161" s="1811"/>
      <c r="CX161" s="1811"/>
      <c r="CY161" s="1811"/>
      <c r="CZ161" s="1811"/>
    </row>
    <row r="162" s="135" customFormat="true" ht="15" customHeight="true" x14ac:dyDescent="0.2">
      <c r="A162" s="2013"/>
      <c r="B162" s="983" t="s">
        <v>187</v>
      </c>
      <c r="C162" s="903">
        <v>8.9347685773212671E-2</v>
      </c>
      <c r="D162" s="904">
        <v>0</v>
      </c>
      <c r="E162" s="904">
        <v>2.8342409004773323E-2</v>
      </c>
      <c r="F162" s="904">
        <v>0</v>
      </c>
      <c r="G162" s="905">
        <v>0</v>
      </c>
      <c r="H162" s="906">
        <v>0</v>
      </c>
      <c r="I162" s="904">
        <v>0</v>
      </c>
      <c r="J162" s="904">
        <v>0</v>
      </c>
      <c r="K162" s="904">
        <v>0</v>
      </c>
      <c r="L162" s="907">
        <v>0</v>
      </c>
      <c r="M162" s="908">
        <v>0.20726859874710338</v>
      </c>
      <c r="N162" s="904">
        <v>0</v>
      </c>
      <c r="O162" s="904">
        <v>0</v>
      </c>
      <c r="P162" s="904">
        <v>0</v>
      </c>
      <c r="Q162" s="905">
        <v>6.5750241506672608E-2</v>
      </c>
      <c r="R162" s="906">
        <v>9.9346383759641999E-2</v>
      </c>
      <c r="S162" s="904">
        <v>0</v>
      </c>
      <c r="T162" s="904">
        <v>0</v>
      </c>
      <c r="U162" s="904">
        <v>0</v>
      </c>
      <c r="V162" s="904">
        <v>0</v>
      </c>
      <c r="W162" s="904">
        <v>0</v>
      </c>
      <c r="X162" s="904">
        <v>0</v>
      </c>
      <c r="Y162" s="904">
        <v>0.1526458204048762</v>
      </c>
      <c r="Z162" s="904">
        <v>0</v>
      </c>
      <c r="AA162" s="904">
        <v>0</v>
      </c>
      <c r="AB162" s="904">
        <v>0</v>
      </c>
      <c r="AC162" s="904">
        <v>0</v>
      </c>
      <c r="AD162" s="904">
        <v>0</v>
      </c>
      <c r="AE162" s="904">
        <v>0</v>
      </c>
      <c r="AF162" s="904">
        <v>6.5138300687171719E-2</v>
      </c>
      <c r="AG162" s="1773">
        <v>0</v>
      </c>
      <c r="AH162" s="311"/>
      <c r="AI162" s="311"/>
      <c r="AJ162" s="311"/>
      <c r="AK162" s="311"/>
      <c r="AL162" s="311"/>
      <c r="AM162" s="311"/>
      <c r="AN162" s="311"/>
      <c r="AO162" s="311"/>
      <c r="AP162" s="311"/>
      <c r="AQ162" s="311"/>
      <c r="AR162" s="311"/>
      <c r="AS162" s="311"/>
      <c r="AT162" s="311"/>
      <c r="AU162" s="311"/>
      <c r="AV162" s="311"/>
      <c r="AW162" s="311"/>
      <c r="AX162" s="311"/>
      <c r="AY162" s="311"/>
      <c r="AZ162" s="622"/>
      <c r="BA162" s="2142"/>
      <c r="BB162" s="159" t="s">
        <v>187</v>
      </c>
      <c r="BC162" s="340">
        <v>9.1570040000000006</v>
      </c>
      <c r="BD162" s="306">
        <v>0</v>
      </c>
      <c r="BE162" s="306">
        <v>2.9049239999999998</v>
      </c>
      <c r="BF162" s="306">
        <v>0</v>
      </c>
      <c r="BG162" s="341">
        <v>0</v>
      </c>
      <c r="BH162" s="351">
        <v>0</v>
      </c>
      <c r="BI162" s="306">
        <v>0</v>
      </c>
      <c r="BJ162" s="306">
        <v>0</v>
      </c>
      <c r="BK162" s="306">
        <v>0</v>
      </c>
      <c r="BL162" s="341">
        <v>0</v>
      </c>
      <c r="BM162" s="351">
        <v>9.1570040000000006</v>
      </c>
      <c r="BN162" s="306">
        <v>0</v>
      </c>
      <c r="BO162" s="306">
        <v>0</v>
      </c>
      <c r="BP162" s="306">
        <v>0</v>
      </c>
      <c r="BQ162" s="341">
        <v>2.9049239999999998</v>
      </c>
      <c r="BR162" s="351">
        <v>2.9049239999999998</v>
      </c>
      <c r="BS162" s="306">
        <v>0</v>
      </c>
      <c r="BT162" s="306">
        <v>0</v>
      </c>
      <c r="BU162" s="306">
        <v>0</v>
      </c>
      <c r="BV162" s="306">
        <v>0</v>
      </c>
      <c r="BW162" s="306">
        <v>0</v>
      </c>
      <c r="BX162" s="306">
        <v>0</v>
      </c>
      <c r="BY162" s="307">
        <v>7.5684139999999998</v>
      </c>
      <c r="BZ162" s="307">
        <v>0</v>
      </c>
      <c r="CA162" s="307">
        <v>0</v>
      </c>
      <c r="CB162" s="307">
        <v>0</v>
      </c>
      <c r="CC162" s="307">
        <v>0</v>
      </c>
      <c r="CD162" s="307">
        <v>0</v>
      </c>
      <c r="CE162" s="307">
        <v>0</v>
      </c>
      <c r="CF162" s="307">
        <v>1.5885899999999999</v>
      </c>
      <c r="CG162" s="307">
        <v>0</v>
      </c>
      <c r="CH162" s="1811"/>
      <c r="CI162" s="1811"/>
      <c r="CJ162" s="1811"/>
      <c r="CK162" s="1811"/>
      <c r="CL162" s="1811"/>
      <c r="CM162" s="1811"/>
      <c r="CN162" s="1811"/>
      <c r="CO162" s="1811"/>
      <c r="CP162" s="1811"/>
      <c r="CQ162" s="1811"/>
      <c r="CR162" s="1811"/>
      <c r="CS162" s="1811"/>
      <c r="CT162" s="1811"/>
      <c r="CU162" s="1811"/>
      <c r="CV162" s="1811"/>
      <c r="CW162" s="1811"/>
      <c r="CX162" s="1811"/>
      <c r="CY162" s="1811"/>
      <c r="CZ162" s="1811"/>
    </row>
    <row r="163" s="135" customFormat="true" ht="15" customHeight="true" x14ac:dyDescent="0.2">
      <c r="A163" s="2014"/>
      <c r="B163" s="985" t="s">
        <v>47</v>
      </c>
      <c r="C163" s="903">
        <v>9.9988476290420458E-2</v>
      </c>
      <c r="D163" s="904">
        <v>0.21642815641368351</v>
      </c>
      <c r="E163" s="904">
        <v>1.8894939336515548E-2</v>
      </c>
      <c r="F163" s="904">
        <v>0</v>
      </c>
      <c r="G163" s="905">
        <v>0</v>
      </c>
      <c r="H163" s="906">
        <v>0</v>
      </c>
      <c r="I163" s="904">
        <v>0</v>
      </c>
      <c r="J163" s="904">
        <v>0</v>
      </c>
      <c r="K163" s="904">
        <v>0</v>
      </c>
      <c r="L163" s="907">
        <v>0</v>
      </c>
      <c r="M163" s="908">
        <v>0.12236492607329082</v>
      </c>
      <c r="N163" s="904">
        <v>0.19716472905544571</v>
      </c>
      <c r="O163" s="904">
        <v>0.24000893303375115</v>
      </c>
      <c r="P163" s="904">
        <v>0.21895737249083591</v>
      </c>
      <c r="Q163" s="905">
        <v>0</v>
      </c>
      <c r="R163" s="906">
        <v>0.69542468631749399</v>
      </c>
      <c r="S163" s="904">
        <v>0</v>
      </c>
      <c r="T163" s="904">
        <v>0</v>
      </c>
      <c r="U163" s="904">
        <v>0</v>
      </c>
      <c r="V163" s="904">
        <v>0</v>
      </c>
      <c r="W163" s="904">
        <v>0</v>
      </c>
      <c r="X163" s="904">
        <v>0</v>
      </c>
      <c r="Y163" s="904">
        <v>0.28348509503762725</v>
      </c>
      <c r="Z163" s="904">
        <v>0</v>
      </c>
      <c r="AA163" s="904">
        <v>0</v>
      </c>
      <c r="AB163" s="904">
        <v>0</v>
      </c>
      <c r="AC163" s="904">
        <v>0</v>
      </c>
      <c r="AD163" s="904">
        <v>0</v>
      </c>
      <c r="AE163" s="904">
        <v>0</v>
      </c>
      <c r="AF163" s="904">
        <v>0</v>
      </c>
      <c r="AG163" s="1773">
        <v>0</v>
      </c>
      <c r="AH163" s="311"/>
      <c r="AI163" s="311"/>
      <c r="AJ163" s="311"/>
      <c r="AK163" s="311"/>
      <c r="AL163" s="311"/>
      <c r="AM163" s="311"/>
      <c r="AN163" s="311"/>
      <c r="AO163" s="311"/>
      <c r="AP163" s="311"/>
      <c r="AQ163" s="311"/>
      <c r="AR163" s="311"/>
      <c r="AS163" s="311"/>
      <c r="AT163" s="311"/>
      <c r="AU163" s="311"/>
      <c r="AV163" s="311"/>
      <c r="AW163" s="311"/>
      <c r="AX163" s="311"/>
      <c r="AY163" s="311"/>
      <c r="AZ163" s="622"/>
      <c r="BA163" s="2142"/>
      <c r="BB163" s="159" t="s">
        <v>47</v>
      </c>
      <c r="BC163" s="340">
        <v>10.24755</v>
      </c>
      <c r="BD163" s="306">
        <v>22.205928</v>
      </c>
      <c r="BE163" s="306">
        <v>1.9366159999999999</v>
      </c>
      <c r="BF163" s="306">
        <v>0</v>
      </c>
      <c r="BG163" s="341">
        <v>0</v>
      </c>
      <c r="BH163" s="351">
        <v>0</v>
      </c>
      <c r="BI163" s="306">
        <v>0</v>
      </c>
      <c r="BJ163" s="306">
        <v>0</v>
      </c>
      <c r="BK163" s="306">
        <v>0</v>
      </c>
      <c r="BL163" s="341">
        <v>0</v>
      </c>
      <c r="BM163" s="351">
        <v>5.4060100000000002</v>
      </c>
      <c r="BN163" s="306">
        <v>8.714772</v>
      </c>
      <c r="BO163" s="306">
        <v>10.586231999999999</v>
      </c>
      <c r="BP163" s="306">
        <v>9.6830800000000004</v>
      </c>
      <c r="BQ163" s="341">
        <v>0</v>
      </c>
      <c r="BR163" s="351">
        <v>20.334468000000001</v>
      </c>
      <c r="BS163" s="306">
        <v>0</v>
      </c>
      <c r="BT163" s="306">
        <v>0</v>
      </c>
      <c r="BU163" s="306">
        <v>0</v>
      </c>
      <c r="BV163" s="306">
        <v>0</v>
      </c>
      <c r="BW163" s="306">
        <v>0</v>
      </c>
      <c r="BX163" s="306">
        <v>0</v>
      </c>
      <c r="BY163" s="307">
        <v>14.055626</v>
      </c>
      <c r="BZ163" s="307">
        <v>0</v>
      </c>
      <c r="CA163" s="307">
        <v>0</v>
      </c>
      <c r="CB163" s="307">
        <v>0</v>
      </c>
      <c r="CC163" s="307">
        <v>0</v>
      </c>
      <c r="CD163" s="307">
        <v>0</v>
      </c>
      <c r="CE163" s="307">
        <v>0</v>
      </c>
      <c r="CF163" s="307">
        <v>0</v>
      </c>
      <c r="CG163" s="307">
        <v>0</v>
      </c>
      <c r="CH163" s="1811"/>
      <c r="CI163" s="1811"/>
      <c r="CJ163" s="1811"/>
      <c r="CK163" s="1811"/>
      <c r="CL163" s="1811"/>
      <c r="CM163" s="1811"/>
      <c r="CN163" s="1811"/>
      <c r="CO163" s="1811"/>
      <c r="CP163" s="1811"/>
      <c r="CQ163" s="1811"/>
      <c r="CR163" s="1811"/>
      <c r="CS163" s="1811"/>
      <c r="CT163" s="1811"/>
      <c r="CU163" s="1811"/>
      <c r="CV163" s="1811"/>
      <c r="CW163" s="1811"/>
      <c r="CX163" s="1811"/>
      <c r="CY163" s="1811"/>
      <c r="CZ163" s="1811"/>
    </row>
    <row r="164" s="239" customFormat="true" ht="15" customHeight="true" x14ac:dyDescent="0.2">
      <c r="A164" s="777"/>
      <c r="B164" s="986"/>
      <c r="C164" s="864"/>
      <c r="D164" s="855"/>
      <c r="E164" s="855"/>
      <c r="F164" s="855"/>
      <c r="G164" s="856"/>
      <c r="H164" s="865"/>
      <c r="I164" s="855"/>
      <c r="J164" s="855"/>
      <c r="K164" s="855"/>
      <c r="L164" s="866"/>
      <c r="M164" s="864"/>
      <c r="N164" s="855"/>
      <c r="O164" s="855"/>
      <c r="P164" s="855"/>
      <c r="Q164" s="856"/>
      <c r="R164" s="865"/>
      <c r="S164" s="855"/>
      <c r="T164" s="855"/>
      <c r="U164" s="855"/>
      <c r="V164" s="855"/>
      <c r="W164" s="855"/>
      <c r="X164" s="855"/>
      <c r="Y164" s="855"/>
      <c r="Z164" s="855"/>
      <c r="AA164" s="855"/>
      <c r="AB164" s="855"/>
      <c r="AC164" s="855"/>
      <c r="AD164" s="855"/>
      <c r="AE164" s="855"/>
      <c r="AF164" s="855"/>
      <c r="AG164" s="866"/>
      <c r="AH164" s="602"/>
      <c r="AI164" s="602"/>
      <c r="AJ164" s="602"/>
      <c r="AK164" s="602"/>
      <c r="AL164" s="602"/>
      <c r="AM164" s="602"/>
      <c r="AN164" s="602"/>
      <c r="AO164" s="602"/>
      <c r="AP164" s="602"/>
      <c r="AQ164" s="602"/>
      <c r="AR164" s="602"/>
      <c r="AS164" s="602"/>
      <c r="AT164" s="602"/>
      <c r="AU164" s="602"/>
      <c r="AV164" s="602"/>
      <c r="AW164" s="602"/>
      <c r="AX164" s="602"/>
      <c r="AY164" s="602"/>
      <c r="AZ164" s="216"/>
      <c r="BA164" s="2143"/>
      <c r="BB164" s="159" t="s">
        <v>188</v>
      </c>
      <c r="BC164" s="340">
        <v>10248.731033999946</v>
      </c>
      <c r="BD164" s="306">
        <v>10260.18442700002</v>
      </c>
      <c r="BE164" s="306">
        <v>10249.389878999924</v>
      </c>
      <c r="BF164" s="306">
        <v>10253.151676999969</v>
      </c>
      <c r="BG164" s="341">
        <v>10249.608247000033</v>
      </c>
      <c r="BH164" s="351">
        <v>5834.5468519999777</v>
      </c>
      <c r="BI164" s="306">
        <v>5837.7977849999825</v>
      </c>
      <c r="BJ164" s="306">
        <v>5829.12698</v>
      </c>
      <c r="BK164" s="306">
        <v>5837.5452039999836</v>
      </c>
      <c r="BL164" s="341">
        <v>5832.8180239999465</v>
      </c>
      <c r="BM164" s="351">
        <v>4417.9408050000011</v>
      </c>
      <c r="BN164" s="306">
        <v>4420.0461420000092</v>
      </c>
      <c r="BO164" s="306">
        <v>4410.7658269999956</v>
      </c>
      <c r="BP164" s="306">
        <v>4422.3585119999871</v>
      </c>
      <c r="BQ164" s="341">
        <v>4418.1191329999847</v>
      </c>
      <c r="BR164" s="351">
        <v>2924.035973999974</v>
      </c>
      <c r="BS164" s="306">
        <v>2292.2872500000153</v>
      </c>
      <c r="BT164" s="306">
        <v>3838.6632799999961</v>
      </c>
      <c r="BU164" s="306">
        <v>5473.9448289999964</v>
      </c>
      <c r="BV164" s="306">
        <v>1063.0675519999959</v>
      </c>
      <c r="BW164" s="306">
        <v>1510.9564710000136</v>
      </c>
      <c r="BX164" s="306">
        <v>2263.8437119999949</v>
      </c>
      <c r="BY164" s="307">
        <v>4958.153443000022</v>
      </c>
      <c r="BZ164" s="307">
        <v>3617.0940289999971</v>
      </c>
      <c r="CA164" s="307">
        <v>1921.4581510000023</v>
      </c>
      <c r="CB164" s="307">
        <v>1126.5933239999965</v>
      </c>
      <c r="CC164" s="307">
        <v>6790.4956860000075</v>
      </c>
      <c r="CD164" s="307">
        <v>2754.0206189999776</v>
      </c>
      <c r="CE164" s="307">
        <v>5097.3977649999979</v>
      </c>
      <c r="CF164" s="307">
        <v>2438.7955829999964</v>
      </c>
      <c r="CG164" s="307">
        <v>3190.2575959999972</v>
      </c>
      <c r="CH164" s="1811"/>
      <c r="CI164" s="1811"/>
      <c r="CJ164" s="1811"/>
      <c r="CK164" s="1811"/>
      <c r="CL164" s="1811"/>
      <c r="CM164" s="1811"/>
      <c r="CN164" s="1811"/>
      <c r="CO164" s="1811"/>
      <c r="CP164" s="1811"/>
      <c r="CQ164" s="1811"/>
      <c r="CR164" s="1811"/>
      <c r="CS164" s="1811"/>
      <c r="CT164" s="1811"/>
      <c r="CU164" s="1811"/>
      <c r="CV164" s="1811"/>
      <c r="CW164" s="1811"/>
      <c r="CX164" s="1811"/>
      <c r="CY164" s="1811"/>
      <c r="CZ164" s="1811"/>
    </row>
    <row r="165" s="239" customFormat="true" ht="15" customHeight="true" x14ac:dyDescent="0.2">
      <c r="A165" s="695"/>
      <c r="B165" s="987"/>
      <c r="C165" s="864"/>
      <c r="D165" s="855"/>
      <c r="E165" s="855"/>
      <c r="F165" s="855"/>
      <c r="G165" s="856"/>
      <c r="H165" s="865"/>
      <c r="I165" s="855"/>
      <c r="J165" s="855"/>
      <c r="K165" s="855"/>
      <c r="L165" s="866"/>
      <c r="M165" s="864"/>
      <c r="N165" s="855"/>
      <c r="O165" s="855"/>
      <c r="P165" s="855"/>
      <c r="Q165" s="856"/>
      <c r="R165" s="865"/>
      <c r="S165" s="855"/>
      <c r="T165" s="855"/>
      <c r="U165" s="855"/>
      <c r="V165" s="855"/>
      <c r="W165" s="855"/>
      <c r="X165" s="855"/>
      <c r="Y165" s="855"/>
      <c r="Z165" s="855"/>
      <c r="AA165" s="855"/>
      <c r="AB165" s="855"/>
      <c r="AC165" s="855"/>
      <c r="AD165" s="855"/>
      <c r="AE165" s="855"/>
      <c r="AF165" s="855"/>
      <c r="AG165" s="866"/>
      <c r="AH165" s="602"/>
      <c r="AI165" s="602"/>
      <c r="AJ165" s="602"/>
      <c r="AK165" s="602"/>
      <c r="AL165" s="602"/>
      <c r="AM165" s="602"/>
      <c r="AN165" s="602"/>
      <c r="AO165" s="602"/>
      <c r="AP165" s="602"/>
      <c r="AQ165" s="602"/>
      <c r="AR165" s="602"/>
      <c r="AS165" s="602"/>
      <c r="AT165" s="602"/>
      <c r="AU165" s="602"/>
      <c r="AV165" s="602"/>
      <c r="AW165" s="602"/>
      <c r="AX165" s="602"/>
      <c r="AY165" s="602"/>
      <c r="AZ165" s="216"/>
      <c r="BA165" s="392"/>
      <c r="BB165" s="159"/>
      <c r="BC165" s="340"/>
      <c r="BD165" s="306"/>
      <c r="BE165" s="306"/>
      <c r="BF165" s="306"/>
      <c r="BG165" s="341"/>
      <c r="BH165" s="351"/>
      <c r="BI165" s="306"/>
      <c r="BJ165" s="306"/>
      <c r="BK165" s="306"/>
      <c r="BL165" s="341"/>
      <c r="BM165" s="351"/>
      <c r="BN165" s="306"/>
      <c r="BO165" s="306"/>
      <c r="BP165" s="306"/>
      <c r="BQ165" s="341"/>
      <c r="BR165" s="351"/>
      <c r="BS165" s="306"/>
      <c r="BT165" s="306"/>
      <c r="BU165" s="306"/>
      <c r="BV165" s="306"/>
      <c r="BW165" s="306"/>
      <c r="BX165" s="306"/>
      <c r="BY165" s="307"/>
      <c r="BZ165" s="307"/>
      <c r="CA165" s="307"/>
      <c r="CB165" s="307"/>
      <c r="CC165" s="307"/>
      <c r="CD165" s="307"/>
      <c r="CE165" s="307"/>
      <c r="CF165" s="307"/>
      <c r="CG165" s="307"/>
      <c r="CH165" s="1811"/>
      <c r="CI165" s="1811"/>
      <c r="CJ165" s="1811"/>
      <c r="CK165" s="1811"/>
      <c r="CL165" s="1811"/>
      <c r="CM165" s="1811"/>
      <c r="CN165" s="1811"/>
      <c r="CO165" s="1811"/>
      <c r="CP165" s="1811"/>
      <c r="CQ165" s="1811"/>
      <c r="CR165" s="1811"/>
      <c r="CS165" s="1811"/>
      <c r="CT165" s="1811"/>
      <c r="CU165" s="1811"/>
      <c r="CV165" s="1811"/>
      <c r="CW165" s="1811"/>
      <c r="CX165" s="1811"/>
      <c r="CY165" s="1811"/>
      <c r="CZ165" s="1811"/>
    </row>
    <row r="166" s="239" customFormat="true" ht="15" customHeight="true" x14ac:dyDescent="0.2">
      <c r="A166" s="695"/>
      <c r="B166" s="987"/>
      <c r="C166" s="864"/>
      <c r="D166" s="855"/>
      <c r="E166" s="855"/>
      <c r="F166" s="855"/>
      <c r="G166" s="856"/>
      <c r="H166" s="865"/>
      <c r="I166" s="855"/>
      <c r="J166" s="855"/>
      <c r="K166" s="855"/>
      <c r="L166" s="866"/>
      <c r="M166" s="864"/>
      <c r="N166" s="855"/>
      <c r="O166" s="855"/>
      <c r="P166" s="855"/>
      <c r="Q166" s="856"/>
      <c r="R166" s="865"/>
      <c r="S166" s="855"/>
      <c r="T166" s="855"/>
      <c r="U166" s="855"/>
      <c r="V166" s="855"/>
      <c r="W166" s="855"/>
      <c r="X166" s="855"/>
      <c r="Y166" s="855"/>
      <c r="Z166" s="855"/>
      <c r="AA166" s="855"/>
      <c r="AB166" s="855"/>
      <c r="AC166" s="855"/>
      <c r="AD166" s="855"/>
      <c r="AE166" s="855"/>
      <c r="AF166" s="855"/>
      <c r="AG166" s="866"/>
      <c r="AH166" s="602"/>
      <c r="AI166" s="602"/>
      <c r="AJ166" s="602"/>
      <c r="AK166" s="602"/>
      <c r="AL166" s="602"/>
      <c r="AM166" s="602"/>
      <c r="AN166" s="602"/>
      <c r="AO166" s="602"/>
      <c r="AP166" s="602"/>
      <c r="AQ166" s="602"/>
      <c r="AR166" s="602"/>
      <c r="AS166" s="602"/>
      <c r="AT166" s="602"/>
      <c r="AU166" s="602"/>
      <c r="AV166" s="602"/>
      <c r="AW166" s="602"/>
      <c r="AX166" s="602"/>
      <c r="AY166" s="602"/>
      <c r="AZ166" s="216"/>
      <c r="BA166" s="392"/>
      <c r="BB166" s="159"/>
      <c r="BC166" s="340"/>
      <c r="BD166" s="306"/>
      <c r="BE166" s="306"/>
      <c r="BF166" s="306"/>
      <c r="BG166" s="341"/>
      <c r="BH166" s="351"/>
      <c r="BI166" s="306"/>
      <c r="BJ166" s="306"/>
      <c r="BK166" s="306"/>
      <c r="BL166" s="341"/>
      <c r="BM166" s="351"/>
      <c r="BN166" s="306"/>
      <c r="BO166" s="306"/>
      <c r="BP166" s="306"/>
      <c r="BQ166" s="341"/>
      <c r="BR166" s="351"/>
      <c r="BS166" s="306"/>
      <c r="BT166" s="306"/>
      <c r="BU166" s="306"/>
      <c r="BV166" s="306"/>
      <c r="BW166" s="306"/>
      <c r="BX166" s="306"/>
      <c r="BY166" s="307"/>
      <c r="BZ166" s="307"/>
      <c r="CA166" s="307"/>
      <c r="CB166" s="307"/>
      <c r="CC166" s="307"/>
      <c r="CD166" s="307"/>
      <c r="CE166" s="307"/>
      <c r="CF166" s="307"/>
      <c r="CG166" s="307"/>
      <c r="CH166" s="1811"/>
      <c r="CI166" s="1811"/>
      <c r="CJ166" s="1811"/>
      <c r="CK166" s="1811"/>
      <c r="CL166" s="1811"/>
      <c r="CM166" s="1811"/>
      <c r="CN166" s="1811"/>
      <c r="CO166" s="1811"/>
      <c r="CP166" s="1811"/>
      <c r="CQ166" s="1811"/>
      <c r="CR166" s="1811"/>
      <c r="CS166" s="1811"/>
      <c r="CT166" s="1811"/>
      <c r="CU166" s="1811"/>
      <c r="CV166" s="1811"/>
      <c r="CW166" s="1811"/>
      <c r="CX166" s="1811"/>
      <c r="CY166" s="1811"/>
      <c r="CZ166" s="1811"/>
    </row>
    <row r="167" s="239" customFormat="true" ht="15" customHeight="true" x14ac:dyDescent="0.2">
      <c r="A167" s="695"/>
      <c r="B167" s="987"/>
      <c r="C167" s="864"/>
      <c r="D167" s="855"/>
      <c r="E167" s="855"/>
      <c r="F167" s="855"/>
      <c r="G167" s="856"/>
      <c r="H167" s="865"/>
      <c r="I167" s="855"/>
      <c r="J167" s="855"/>
      <c r="K167" s="855"/>
      <c r="L167" s="866"/>
      <c r="M167" s="864"/>
      <c r="N167" s="855"/>
      <c r="O167" s="855"/>
      <c r="P167" s="855"/>
      <c r="Q167" s="856"/>
      <c r="R167" s="865"/>
      <c r="S167" s="855"/>
      <c r="T167" s="855"/>
      <c r="U167" s="855"/>
      <c r="V167" s="855"/>
      <c r="W167" s="855"/>
      <c r="X167" s="855"/>
      <c r="Y167" s="855"/>
      <c r="Z167" s="855"/>
      <c r="AA167" s="855"/>
      <c r="AB167" s="855"/>
      <c r="AC167" s="855"/>
      <c r="AD167" s="855"/>
      <c r="AE167" s="855"/>
      <c r="AF167" s="855"/>
      <c r="AG167" s="866"/>
      <c r="AH167" s="602"/>
      <c r="AI167" s="602"/>
      <c r="AJ167" s="602"/>
      <c r="AK167" s="602"/>
      <c r="AL167" s="602"/>
      <c r="AM167" s="602"/>
      <c r="AN167" s="602"/>
      <c r="AO167" s="602"/>
      <c r="AP167" s="602"/>
      <c r="AQ167" s="602"/>
      <c r="AR167" s="602"/>
      <c r="AS167" s="602"/>
      <c r="AT167" s="602"/>
      <c r="AU167" s="602"/>
      <c r="AV167" s="602"/>
      <c r="AW167" s="602"/>
      <c r="AX167" s="602"/>
      <c r="AY167" s="602"/>
      <c r="AZ167" s="216"/>
      <c r="BA167" s="39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307"/>
      <c r="CB167" s="307"/>
      <c r="CC167" s="307"/>
      <c r="CD167" s="307"/>
      <c r="CE167" s="307"/>
      <c r="CF167" s="307"/>
      <c r="CG167" s="307"/>
      <c r="CH167" s="1811"/>
      <c r="CI167" s="1811"/>
      <c r="CJ167" s="1811"/>
      <c r="CK167" s="1811"/>
      <c r="CL167" s="1811"/>
      <c r="CM167" s="1811"/>
      <c r="CN167" s="1811"/>
      <c r="CO167" s="1811"/>
      <c r="CP167" s="1811"/>
      <c r="CQ167" s="1811"/>
      <c r="CR167" s="1811"/>
      <c r="CS167" s="1811"/>
      <c r="CT167" s="1811"/>
      <c r="CU167" s="1811"/>
      <c r="CV167" s="1811"/>
      <c r="CW167" s="1811"/>
      <c r="CX167" s="1811"/>
      <c r="CY167" s="1811"/>
      <c r="CZ167" s="1811"/>
    </row>
    <row r="168" s="239" customFormat="true" ht="15" customHeight="true" x14ac:dyDescent="0.2">
      <c r="A168" s="695"/>
      <c r="B168" s="987"/>
      <c r="C168" s="864"/>
      <c r="D168" s="855"/>
      <c r="E168" s="855"/>
      <c r="F168" s="855"/>
      <c r="G168" s="856"/>
      <c r="H168" s="865"/>
      <c r="I168" s="855"/>
      <c r="J168" s="855"/>
      <c r="K168" s="855"/>
      <c r="L168" s="866"/>
      <c r="M168" s="864"/>
      <c r="N168" s="855"/>
      <c r="O168" s="855"/>
      <c r="P168" s="855"/>
      <c r="Q168" s="856"/>
      <c r="R168" s="865"/>
      <c r="S168" s="855"/>
      <c r="T168" s="855"/>
      <c r="U168" s="855"/>
      <c r="V168" s="855"/>
      <c r="W168" s="855"/>
      <c r="X168" s="855"/>
      <c r="Y168" s="855"/>
      <c r="Z168" s="855"/>
      <c r="AA168" s="855"/>
      <c r="AB168" s="855"/>
      <c r="AC168" s="855"/>
      <c r="AD168" s="855"/>
      <c r="AE168" s="855"/>
      <c r="AF168" s="855"/>
      <c r="AG168" s="866"/>
      <c r="AH168" s="602"/>
      <c r="AI168" s="602"/>
      <c r="AJ168" s="602"/>
      <c r="AK168" s="602"/>
      <c r="AL168" s="602"/>
      <c r="AM168" s="602"/>
      <c r="AN168" s="602"/>
      <c r="AO168" s="602"/>
      <c r="AP168" s="602"/>
      <c r="AQ168" s="602"/>
      <c r="AR168" s="602"/>
      <c r="AS168" s="602"/>
      <c r="AT168" s="602"/>
      <c r="AU168" s="602"/>
      <c r="AV168" s="602"/>
      <c r="AW168" s="602"/>
      <c r="AX168" s="602"/>
      <c r="AY168" s="602"/>
      <c r="AZ168" s="216"/>
      <c r="BA168" s="39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307"/>
      <c r="CB168" s="307"/>
      <c r="CC168" s="307"/>
      <c r="CD168" s="307"/>
      <c r="CE168" s="307"/>
      <c r="CF168" s="307"/>
      <c r="CG168" s="307"/>
      <c r="CH168" s="1811"/>
      <c r="CI168" s="1811"/>
      <c r="CJ168" s="1811"/>
      <c r="CK168" s="1811"/>
      <c r="CL168" s="1811"/>
      <c r="CM168" s="1811"/>
      <c r="CN168" s="1811"/>
      <c r="CO168" s="1811"/>
      <c r="CP168" s="1811"/>
      <c r="CQ168" s="1811"/>
      <c r="CR168" s="1811"/>
      <c r="CS168" s="1811"/>
      <c r="CT168" s="1811"/>
      <c r="CU168" s="1811"/>
      <c r="CV168" s="1811"/>
      <c r="CW168" s="1811"/>
      <c r="CX168" s="1811"/>
      <c r="CY168" s="1811"/>
      <c r="CZ168" s="1811"/>
    </row>
    <row r="169" s="135" customFormat="true" ht="15" customHeight="true" x14ac:dyDescent="0.2">
      <c r="A169" s="694"/>
      <c r="B169" s="782"/>
      <c r="C169" s="909"/>
      <c r="D169" s="697"/>
      <c r="E169" s="697"/>
      <c r="F169" s="697"/>
      <c r="G169" s="746"/>
      <c r="H169" s="910"/>
      <c r="I169" s="697"/>
      <c r="J169" s="697"/>
      <c r="K169" s="697"/>
      <c r="L169" s="713"/>
      <c r="M169" s="909"/>
      <c r="N169" s="697"/>
      <c r="O169" s="697"/>
      <c r="P169" s="697"/>
      <c r="Q169" s="746"/>
      <c r="R169" s="910"/>
      <c r="S169" s="697"/>
      <c r="T169" s="697"/>
      <c r="U169" s="697"/>
      <c r="V169" s="697"/>
      <c r="W169" s="697"/>
      <c r="X169" s="697"/>
      <c r="Y169" s="697"/>
      <c r="Z169" s="697"/>
      <c r="AA169" s="697"/>
      <c r="AB169" s="697"/>
      <c r="AC169" s="697"/>
      <c r="AD169" s="697"/>
      <c r="AE169" s="697"/>
      <c r="AF169" s="697"/>
      <c r="AG169" s="713"/>
      <c r="AH169" s="311"/>
      <c r="AI169" s="311"/>
      <c r="AJ169" s="311"/>
      <c r="AK169" s="311"/>
      <c r="AL169" s="311"/>
      <c r="AM169" s="311"/>
      <c r="AN169" s="311"/>
      <c r="AO169" s="311"/>
      <c r="AP169" s="311"/>
      <c r="AQ169" s="311"/>
      <c r="AR169" s="311"/>
      <c r="AS169" s="311"/>
      <c r="AT169" s="311"/>
      <c r="AU169" s="311"/>
      <c r="AV169" s="311"/>
      <c r="AW169" s="311"/>
      <c r="AX169" s="311"/>
      <c r="AY169" s="311"/>
      <c r="AZ169" s="622"/>
      <c r="BA169" s="39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307"/>
      <c r="CB169" s="307"/>
      <c r="CC169" s="307"/>
      <c r="CD169" s="307"/>
      <c r="CE169" s="307"/>
      <c r="CF169" s="307"/>
      <c r="CG169" s="307"/>
      <c r="CH169" s="1811"/>
      <c r="CI169" s="1811"/>
      <c r="CJ169" s="1811"/>
      <c r="CK169" s="1811"/>
      <c r="CL169" s="1811"/>
      <c r="CM169" s="1811"/>
      <c r="CN169" s="1811"/>
      <c r="CO169" s="1811"/>
      <c r="CP169" s="1811"/>
      <c r="CQ169" s="1811"/>
      <c r="CR169" s="1811"/>
      <c r="CS169" s="1811"/>
      <c r="CT169" s="1811"/>
      <c r="CU169" s="1811"/>
      <c r="CV169" s="1811"/>
      <c r="CW169" s="1811"/>
      <c r="CX169" s="1811"/>
      <c r="CY169" s="1811"/>
      <c r="CZ169" s="1811"/>
    </row>
    <row r="170" s="135" customFormat="true" ht="15" customHeight="true" x14ac:dyDescent="0.2">
      <c r="A170" s="765"/>
      <c r="B170" s="988"/>
      <c r="C170" s="705"/>
      <c r="D170" s="706"/>
      <c r="E170" s="706"/>
      <c r="F170" s="706"/>
      <c r="G170" s="753"/>
      <c r="H170" s="741"/>
      <c r="I170" s="706"/>
      <c r="J170" s="706"/>
      <c r="K170" s="706"/>
      <c r="L170" s="717"/>
      <c r="M170" s="728"/>
      <c r="N170" s="706"/>
      <c r="O170" s="706"/>
      <c r="P170" s="706"/>
      <c r="Q170" s="753"/>
      <c r="R170" s="741"/>
      <c r="S170" s="706"/>
      <c r="T170" s="706"/>
      <c r="U170" s="706"/>
      <c r="V170" s="706"/>
      <c r="W170" s="706"/>
      <c r="X170" s="706"/>
      <c r="Y170" s="706"/>
      <c r="Z170" s="706"/>
      <c r="AA170" s="706"/>
      <c r="AB170" s="706"/>
      <c r="AC170" s="706"/>
      <c r="AD170" s="706"/>
      <c r="AE170" s="706"/>
      <c r="AF170" s="706"/>
      <c r="AG170" s="1777"/>
      <c r="AH170" s="311"/>
      <c r="AI170" s="311"/>
      <c r="AJ170" s="311"/>
      <c r="AK170" s="311"/>
      <c r="AL170" s="311"/>
      <c r="AM170" s="311"/>
      <c r="AN170" s="311"/>
      <c r="AO170" s="311"/>
      <c r="AP170" s="311"/>
      <c r="AQ170" s="311"/>
      <c r="AR170" s="311"/>
      <c r="AS170" s="311"/>
      <c r="AT170" s="311"/>
      <c r="AU170" s="311"/>
      <c r="AV170" s="311"/>
      <c r="AW170" s="311"/>
      <c r="AX170" s="311"/>
      <c r="AY170" s="311"/>
      <c r="AZ170" s="622"/>
      <c r="BA170" s="39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307"/>
      <c r="CB170" s="307"/>
      <c r="CC170" s="307"/>
      <c r="CD170" s="307"/>
      <c r="CE170" s="307"/>
      <c r="CF170" s="307"/>
      <c r="CG170" s="307"/>
      <c r="CH170" s="1811"/>
      <c r="CI170" s="1811"/>
      <c r="CJ170" s="1811"/>
      <c r="CK170" s="1811"/>
      <c r="CL170" s="1811"/>
      <c r="CM170" s="1811"/>
      <c r="CN170" s="1811"/>
      <c r="CO170" s="1811"/>
      <c r="CP170" s="1811"/>
      <c r="CQ170" s="1811"/>
      <c r="CR170" s="1811"/>
      <c r="CS170" s="1811"/>
      <c r="CT170" s="1811"/>
      <c r="CU170" s="1811"/>
      <c r="CV170" s="1811"/>
      <c r="CW170" s="1811"/>
      <c r="CX170" s="1811"/>
      <c r="CY170" s="1811"/>
      <c r="CZ170" s="1811"/>
    </row>
    <row r="171" s="135" customFormat="true" ht="15" customHeight="true" x14ac:dyDescent="0.2">
      <c r="A171" s="766"/>
      <c r="B171" s="989"/>
      <c r="C171" s="707"/>
      <c r="D171" s="708"/>
      <c r="E171" s="708"/>
      <c r="F171" s="708"/>
      <c r="G171" s="754"/>
      <c r="H171" s="742"/>
      <c r="I171" s="708"/>
      <c r="J171" s="708"/>
      <c r="K171" s="708"/>
      <c r="L171" s="718"/>
      <c r="M171" s="729"/>
      <c r="N171" s="708"/>
      <c r="O171" s="708"/>
      <c r="P171" s="708"/>
      <c r="Q171" s="754"/>
      <c r="R171" s="742"/>
      <c r="S171" s="708"/>
      <c r="T171" s="708"/>
      <c r="U171" s="708"/>
      <c r="V171" s="708"/>
      <c r="W171" s="708"/>
      <c r="X171" s="708"/>
      <c r="Y171" s="708"/>
      <c r="Z171" s="708"/>
      <c r="AA171" s="708"/>
      <c r="AB171" s="708"/>
      <c r="AC171" s="708"/>
      <c r="AD171" s="708"/>
      <c r="AE171" s="708"/>
      <c r="AF171" s="708"/>
      <c r="AG171" s="1778"/>
      <c r="AH171" s="311"/>
      <c r="AI171" s="311"/>
      <c r="AJ171" s="311"/>
      <c r="AK171" s="311"/>
      <c r="AL171" s="311"/>
      <c r="AM171" s="311"/>
      <c r="AN171" s="311"/>
      <c r="AO171" s="311"/>
      <c r="AP171" s="311"/>
      <c r="AQ171" s="311"/>
      <c r="AR171" s="311"/>
      <c r="AS171" s="311"/>
      <c r="AT171" s="311"/>
      <c r="AU171" s="311"/>
      <c r="AV171" s="311"/>
      <c r="AW171" s="311"/>
      <c r="AX171" s="311"/>
      <c r="AY171" s="311"/>
      <c r="AZ171" s="622"/>
      <c r="BA171" s="39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307"/>
      <c r="CB171" s="307"/>
      <c r="CC171" s="307"/>
      <c r="CD171" s="307"/>
      <c r="CE171" s="307"/>
      <c r="CF171" s="307"/>
      <c r="CG171" s="307"/>
      <c r="CH171" s="1811"/>
      <c r="CI171" s="1811"/>
      <c r="CJ171" s="1811"/>
      <c r="CK171" s="1811"/>
      <c r="CL171" s="1811"/>
      <c r="CM171" s="1811"/>
      <c r="CN171" s="1811"/>
      <c r="CO171" s="1811"/>
      <c r="CP171" s="1811"/>
      <c r="CQ171" s="1811"/>
      <c r="CR171" s="1811"/>
      <c r="CS171" s="1811"/>
      <c r="CT171" s="1811"/>
      <c r="CU171" s="1811"/>
      <c r="CV171" s="1811"/>
      <c r="CW171" s="1811"/>
      <c r="CX171" s="1811"/>
      <c r="CY171" s="1811"/>
      <c r="CZ171" s="1811"/>
    </row>
    <row r="172" s="135" customFormat="true" ht="15" customHeight="true" x14ac:dyDescent="0.2">
      <c r="A172" s="767"/>
      <c r="B172" s="990"/>
      <c r="C172" s="911"/>
      <c r="D172" s="912"/>
      <c r="E172" s="912"/>
      <c r="F172" s="912"/>
      <c r="G172" s="913"/>
      <c r="H172" s="914"/>
      <c r="I172" s="912"/>
      <c r="J172" s="912"/>
      <c r="K172" s="912"/>
      <c r="L172" s="915"/>
      <c r="M172" s="916"/>
      <c r="N172" s="912"/>
      <c r="O172" s="912"/>
      <c r="P172" s="912"/>
      <c r="Q172" s="913"/>
      <c r="R172" s="914"/>
      <c r="S172" s="912"/>
      <c r="T172" s="912"/>
      <c r="U172" s="912"/>
      <c r="V172" s="912"/>
      <c r="W172" s="912"/>
      <c r="X172" s="912"/>
      <c r="Y172" s="912"/>
      <c r="Z172" s="912"/>
      <c r="AA172" s="912"/>
      <c r="AB172" s="912"/>
      <c r="AC172" s="912"/>
      <c r="AD172" s="912"/>
      <c r="AE172" s="912"/>
      <c r="AF172" s="912"/>
      <c r="AG172" s="1779"/>
      <c r="AH172" s="311"/>
      <c r="AI172" s="311"/>
      <c r="AJ172" s="311"/>
      <c r="AK172" s="311"/>
      <c r="AL172" s="311"/>
      <c r="AM172" s="311"/>
      <c r="AN172" s="311"/>
      <c r="AO172" s="311"/>
      <c r="AP172" s="311"/>
      <c r="AQ172" s="311"/>
      <c r="AR172" s="311"/>
      <c r="AS172" s="311"/>
      <c r="AT172" s="311"/>
      <c r="AU172" s="311"/>
      <c r="AV172" s="311"/>
      <c r="AW172" s="311"/>
      <c r="AX172" s="311"/>
      <c r="AY172" s="311"/>
      <c r="AZ172" s="622"/>
      <c r="BA172" s="39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307"/>
      <c r="CB172" s="307"/>
      <c r="CC172" s="307"/>
      <c r="CD172" s="307"/>
      <c r="CE172" s="307"/>
      <c r="CF172" s="307"/>
      <c r="CG172" s="307"/>
      <c r="CH172" s="1811"/>
      <c r="CI172" s="1811"/>
      <c r="CJ172" s="1811"/>
      <c r="CK172" s="1811"/>
      <c r="CL172" s="1811"/>
      <c r="CM172" s="1811"/>
      <c r="CN172" s="1811"/>
      <c r="CO172" s="1811"/>
      <c r="CP172" s="1811"/>
      <c r="CQ172" s="1811"/>
      <c r="CR172" s="1811"/>
      <c r="CS172" s="1811"/>
      <c r="CT172" s="1811"/>
      <c r="CU172" s="1811"/>
      <c r="CV172" s="1811"/>
      <c r="CW172" s="1811"/>
      <c r="CX172" s="1811"/>
      <c r="CY172" s="1811"/>
      <c r="CZ172" s="1811"/>
    </row>
    <row r="173" s="135" customFormat="true" ht="15" customHeight="true" x14ac:dyDescent="0.2">
      <c r="A173" s="768"/>
      <c r="B173" s="991"/>
      <c r="C173" s="917"/>
      <c r="D173" s="918"/>
      <c r="E173" s="918"/>
      <c r="F173" s="918"/>
      <c r="G173" s="919"/>
      <c r="H173" s="920"/>
      <c r="I173" s="918"/>
      <c r="J173" s="918"/>
      <c r="K173" s="918"/>
      <c r="L173" s="921"/>
      <c r="M173" s="922"/>
      <c r="N173" s="918"/>
      <c r="O173" s="918"/>
      <c r="P173" s="918"/>
      <c r="Q173" s="919"/>
      <c r="R173" s="920"/>
      <c r="S173" s="918"/>
      <c r="T173" s="918"/>
      <c r="U173" s="918"/>
      <c r="V173" s="918"/>
      <c r="W173" s="918"/>
      <c r="X173" s="918"/>
      <c r="Y173" s="918"/>
      <c r="Z173" s="918"/>
      <c r="AA173" s="918"/>
      <c r="AB173" s="918"/>
      <c r="AC173" s="918"/>
      <c r="AD173" s="918"/>
      <c r="AE173" s="918"/>
      <c r="AF173" s="918"/>
      <c r="AG173" s="1780"/>
      <c r="AH173" s="311"/>
      <c r="AI173" s="311"/>
      <c r="AJ173" s="311"/>
      <c r="AK173" s="311"/>
      <c r="AL173" s="311"/>
      <c r="AM173" s="311"/>
      <c r="AN173" s="311"/>
      <c r="AO173" s="311"/>
      <c r="AP173" s="311"/>
      <c r="AQ173" s="311"/>
      <c r="AR173" s="311"/>
      <c r="AS173" s="311"/>
      <c r="AT173" s="311"/>
      <c r="AU173" s="311"/>
      <c r="AV173" s="311"/>
      <c r="AW173" s="311"/>
      <c r="AX173" s="311"/>
      <c r="AY173" s="311"/>
      <c r="AZ173" s="622"/>
      <c r="BA173" s="39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307"/>
      <c r="CB173" s="307"/>
      <c r="CC173" s="307"/>
      <c r="CD173" s="307"/>
      <c r="CE173" s="307"/>
      <c r="CF173" s="307"/>
      <c r="CG173" s="307"/>
      <c r="CH173" s="1811"/>
      <c r="CI173" s="1811"/>
      <c r="CJ173" s="1811"/>
      <c r="CK173" s="1811"/>
      <c r="CL173" s="1811"/>
      <c r="CM173" s="1811"/>
      <c r="CN173" s="1811"/>
      <c r="CO173" s="1811"/>
      <c r="CP173" s="1811"/>
      <c r="CQ173" s="1811"/>
      <c r="CR173" s="1811"/>
      <c r="CS173" s="1811"/>
      <c r="CT173" s="1811"/>
      <c r="CU173" s="1811"/>
      <c r="CV173" s="1811"/>
      <c r="CW173" s="1811"/>
      <c r="CX173" s="1811"/>
      <c r="CY173" s="1811"/>
      <c r="CZ173" s="1811"/>
    </row>
    <row r="174" s="135" customFormat="true" ht="15" customHeight="true" x14ac:dyDescent="0.2">
      <c r="A174" s="768"/>
      <c r="B174" s="991"/>
      <c r="C174" s="917"/>
      <c r="D174" s="918"/>
      <c r="E174" s="918"/>
      <c r="F174" s="918"/>
      <c r="G174" s="919"/>
      <c r="H174" s="920"/>
      <c r="I174" s="918"/>
      <c r="J174" s="918"/>
      <c r="K174" s="918"/>
      <c r="L174" s="921"/>
      <c r="M174" s="922"/>
      <c r="N174" s="918"/>
      <c r="O174" s="918"/>
      <c r="P174" s="918"/>
      <c r="Q174" s="919"/>
      <c r="R174" s="920"/>
      <c r="S174" s="918"/>
      <c r="T174" s="918"/>
      <c r="U174" s="918"/>
      <c r="V174" s="918"/>
      <c r="W174" s="918"/>
      <c r="X174" s="918"/>
      <c r="Y174" s="918"/>
      <c r="Z174" s="918"/>
      <c r="AA174" s="918"/>
      <c r="AB174" s="918"/>
      <c r="AC174" s="918"/>
      <c r="AD174" s="918"/>
      <c r="AE174" s="918"/>
      <c r="AF174" s="918"/>
      <c r="AG174" s="1780"/>
      <c r="AH174" s="311"/>
      <c r="AI174" s="311"/>
      <c r="AJ174" s="311"/>
      <c r="AK174" s="311"/>
      <c r="AL174" s="311"/>
      <c r="AM174" s="311"/>
      <c r="AN174" s="311"/>
      <c r="AO174" s="311"/>
      <c r="AP174" s="311"/>
      <c r="AQ174" s="311"/>
      <c r="AR174" s="311"/>
      <c r="AS174" s="311"/>
      <c r="AT174" s="311"/>
      <c r="AU174" s="311"/>
      <c r="AV174" s="311"/>
      <c r="AW174" s="311"/>
      <c r="AX174" s="311"/>
      <c r="AY174" s="311"/>
      <c r="AZ174" s="622"/>
      <c r="BA174" s="39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307"/>
      <c r="CB174" s="307"/>
      <c r="CC174" s="307"/>
      <c r="CD174" s="307"/>
      <c r="CE174" s="307"/>
      <c r="CF174" s="307"/>
      <c r="CG174" s="307"/>
      <c r="CH174" s="1811"/>
      <c r="CI174" s="1811"/>
      <c r="CJ174" s="1811"/>
      <c r="CK174" s="1811"/>
      <c r="CL174" s="1811"/>
      <c r="CM174" s="1811"/>
      <c r="CN174" s="1811"/>
      <c r="CO174" s="1811"/>
      <c r="CP174" s="1811"/>
      <c r="CQ174" s="1811"/>
      <c r="CR174" s="1811"/>
      <c r="CS174" s="1811"/>
      <c r="CT174" s="1811"/>
      <c r="CU174" s="1811"/>
      <c r="CV174" s="1811"/>
      <c r="CW174" s="1811"/>
      <c r="CX174" s="1811"/>
      <c r="CY174" s="1811"/>
      <c r="CZ174" s="1811"/>
    </row>
    <row r="175" s="135" customFormat="true" ht="15" customHeight="true" x14ac:dyDescent="0.2">
      <c r="A175" s="768"/>
      <c r="B175" s="991"/>
      <c r="C175" s="917"/>
      <c r="D175" s="918"/>
      <c r="E175" s="918"/>
      <c r="F175" s="918"/>
      <c r="G175" s="919"/>
      <c r="H175" s="920"/>
      <c r="I175" s="918"/>
      <c r="J175" s="918"/>
      <c r="K175" s="918"/>
      <c r="L175" s="921"/>
      <c r="M175" s="922"/>
      <c r="N175" s="918"/>
      <c r="O175" s="918"/>
      <c r="P175" s="918"/>
      <c r="Q175" s="919"/>
      <c r="R175" s="920"/>
      <c r="S175" s="918"/>
      <c r="T175" s="918"/>
      <c r="U175" s="918"/>
      <c r="V175" s="918"/>
      <c r="W175" s="918"/>
      <c r="X175" s="918"/>
      <c r="Y175" s="918"/>
      <c r="Z175" s="918"/>
      <c r="AA175" s="918"/>
      <c r="AB175" s="918"/>
      <c r="AC175" s="918"/>
      <c r="AD175" s="918"/>
      <c r="AE175" s="918"/>
      <c r="AF175" s="918"/>
      <c r="AG175" s="1780"/>
      <c r="AH175" s="311"/>
      <c r="AI175" s="311"/>
      <c r="AJ175" s="311"/>
      <c r="AK175" s="311"/>
      <c r="AL175" s="311"/>
      <c r="AM175" s="311"/>
      <c r="AN175" s="311"/>
      <c r="AO175" s="311"/>
      <c r="AP175" s="311"/>
      <c r="AQ175" s="311"/>
      <c r="AR175" s="311"/>
      <c r="AS175" s="311"/>
      <c r="AT175" s="311"/>
      <c r="AU175" s="311"/>
      <c r="AV175" s="311"/>
      <c r="AW175" s="311"/>
      <c r="AX175" s="311"/>
      <c r="AY175" s="311"/>
      <c r="AZ175" s="622"/>
      <c r="BA175" s="39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307"/>
      <c r="CB175" s="307"/>
      <c r="CC175" s="307"/>
      <c r="CD175" s="307"/>
      <c r="CE175" s="307"/>
      <c r="CF175" s="307"/>
      <c r="CG175" s="307"/>
      <c r="CH175" s="1811"/>
      <c r="CI175" s="1811"/>
      <c r="CJ175" s="1811"/>
      <c r="CK175" s="1811"/>
      <c r="CL175" s="1811"/>
      <c r="CM175" s="1811"/>
      <c r="CN175" s="1811"/>
      <c r="CO175" s="1811"/>
      <c r="CP175" s="1811"/>
      <c r="CQ175" s="1811"/>
      <c r="CR175" s="1811"/>
      <c r="CS175" s="1811"/>
      <c r="CT175" s="1811"/>
      <c r="CU175" s="1811"/>
      <c r="CV175" s="1811"/>
      <c r="CW175" s="1811"/>
      <c r="CX175" s="1811"/>
      <c r="CY175" s="1811"/>
      <c r="CZ175" s="1811"/>
    </row>
    <row r="176" s="135" customFormat="true" ht="15" customHeight="true" x14ac:dyDescent="0.2">
      <c r="A176" s="768"/>
      <c r="B176" s="991"/>
      <c r="C176" s="917"/>
      <c r="D176" s="918"/>
      <c r="E176" s="918"/>
      <c r="F176" s="918"/>
      <c r="G176" s="919"/>
      <c r="H176" s="920"/>
      <c r="I176" s="918"/>
      <c r="J176" s="918"/>
      <c r="K176" s="918"/>
      <c r="L176" s="921"/>
      <c r="M176" s="922"/>
      <c r="N176" s="918"/>
      <c r="O176" s="918"/>
      <c r="P176" s="918"/>
      <c r="Q176" s="919"/>
      <c r="R176" s="920"/>
      <c r="S176" s="918"/>
      <c r="T176" s="918"/>
      <c r="U176" s="918"/>
      <c r="V176" s="918"/>
      <c r="W176" s="918"/>
      <c r="X176" s="918"/>
      <c r="Y176" s="918"/>
      <c r="Z176" s="918"/>
      <c r="AA176" s="918"/>
      <c r="AB176" s="918"/>
      <c r="AC176" s="918"/>
      <c r="AD176" s="918"/>
      <c r="AE176" s="918"/>
      <c r="AF176" s="918"/>
      <c r="AG176" s="1780"/>
      <c r="AH176" s="311"/>
      <c r="AI176" s="311"/>
      <c r="AJ176" s="311"/>
      <c r="AK176" s="311"/>
      <c r="AL176" s="311"/>
      <c r="AM176" s="311"/>
      <c r="AN176" s="311"/>
      <c r="AO176" s="311"/>
      <c r="AP176" s="311"/>
      <c r="AQ176" s="311"/>
      <c r="AR176" s="311"/>
      <c r="AS176" s="311"/>
      <c r="AT176" s="311"/>
      <c r="AU176" s="311"/>
      <c r="AV176" s="311"/>
      <c r="AW176" s="311"/>
      <c r="AX176" s="311"/>
      <c r="AY176" s="311"/>
      <c r="AZ176" s="622"/>
      <c r="BA176" s="39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307"/>
      <c r="CB176" s="307"/>
      <c r="CC176" s="307"/>
      <c r="CD176" s="307"/>
      <c r="CE176" s="307"/>
      <c r="CF176" s="307"/>
      <c r="CG176" s="307"/>
      <c r="CH176" s="1811"/>
      <c r="CI176" s="1811"/>
      <c r="CJ176" s="1811"/>
      <c r="CK176" s="1811"/>
      <c r="CL176" s="1811"/>
      <c r="CM176" s="1811"/>
      <c r="CN176" s="1811"/>
      <c r="CO176" s="1811"/>
      <c r="CP176" s="1811"/>
      <c r="CQ176" s="1811"/>
      <c r="CR176" s="1811"/>
      <c r="CS176" s="1811"/>
      <c r="CT176" s="1811"/>
      <c r="CU176" s="1811"/>
      <c r="CV176" s="1811"/>
      <c r="CW176" s="1811"/>
      <c r="CX176" s="1811"/>
      <c r="CY176" s="1811"/>
      <c r="CZ176" s="1811"/>
    </row>
    <row r="177" s="135" customFormat="true" ht="15" customHeight="true" x14ac:dyDescent="0.2">
      <c r="A177" s="768"/>
      <c r="B177" s="991"/>
      <c r="C177" s="917"/>
      <c r="D177" s="918"/>
      <c r="E177" s="918"/>
      <c r="F177" s="918"/>
      <c r="G177" s="919"/>
      <c r="H177" s="920"/>
      <c r="I177" s="918"/>
      <c r="J177" s="918"/>
      <c r="K177" s="918"/>
      <c r="L177" s="921"/>
      <c r="M177" s="922"/>
      <c r="N177" s="918"/>
      <c r="O177" s="918"/>
      <c r="P177" s="918"/>
      <c r="Q177" s="919"/>
      <c r="R177" s="920"/>
      <c r="S177" s="918"/>
      <c r="T177" s="918"/>
      <c r="U177" s="918"/>
      <c r="V177" s="918"/>
      <c r="W177" s="918"/>
      <c r="X177" s="918"/>
      <c r="Y177" s="918"/>
      <c r="Z177" s="918"/>
      <c r="AA177" s="918"/>
      <c r="AB177" s="918"/>
      <c r="AC177" s="918"/>
      <c r="AD177" s="918"/>
      <c r="AE177" s="918"/>
      <c r="AF177" s="918"/>
      <c r="AG177" s="1780"/>
      <c r="AH177" s="311"/>
      <c r="AI177" s="311"/>
      <c r="AJ177" s="311"/>
      <c r="AK177" s="311"/>
      <c r="AL177" s="311"/>
      <c r="AM177" s="311"/>
      <c r="AN177" s="311"/>
      <c r="AO177" s="311"/>
      <c r="AP177" s="311"/>
      <c r="AQ177" s="311"/>
      <c r="AR177" s="311"/>
      <c r="AS177" s="311"/>
      <c r="AT177" s="311"/>
      <c r="AU177" s="311"/>
      <c r="AV177" s="311"/>
      <c r="AW177" s="311"/>
      <c r="AX177" s="311"/>
      <c r="AY177" s="311"/>
      <c r="AZ177" s="622"/>
      <c r="BA177" s="39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307"/>
      <c r="CB177" s="307"/>
      <c r="CC177" s="307"/>
      <c r="CD177" s="307"/>
      <c r="CE177" s="307"/>
      <c r="CF177" s="307"/>
      <c r="CG177" s="307"/>
      <c r="CH177" s="1811"/>
      <c r="CI177" s="1811"/>
      <c r="CJ177" s="1811"/>
      <c r="CK177" s="1811"/>
      <c r="CL177" s="1811"/>
      <c r="CM177" s="1811"/>
      <c r="CN177" s="1811"/>
      <c r="CO177" s="1811"/>
      <c r="CP177" s="1811"/>
      <c r="CQ177" s="1811"/>
      <c r="CR177" s="1811"/>
      <c r="CS177" s="1811"/>
      <c r="CT177" s="1811"/>
      <c r="CU177" s="1811"/>
      <c r="CV177" s="1811"/>
      <c r="CW177" s="1811"/>
      <c r="CX177" s="1811"/>
      <c r="CY177" s="1811"/>
      <c r="CZ177" s="1811"/>
    </row>
    <row r="178" s="135" customFormat="true" ht="15" customHeight="true" x14ac:dyDescent="0.2">
      <c r="A178" s="768"/>
      <c r="B178" s="991"/>
      <c r="C178" s="917"/>
      <c r="D178" s="918"/>
      <c r="E178" s="918"/>
      <c r="F178" s="918"/>
      <c r="G178" s="919"/>
      <c r="H178" s="920"/>
      <c r="I178" s="918"/>
      <c r="J178" s="918"/>
      <c r="K178" s="918"/>
      <c r="L178" s="921"/>
      <c r="M178" s="922"/>
      <c r="N178" s="918"/>
      <c r="O178" s="918"/>
      <c r="P178" s="918"/>
      <c r="Q178" s="919"/>
      <c r="R178" s="920"/>
      <c r="S178" s="918"/>
      <c r="T178" s="918"/>
      <c r="U178" s="918"/>
      <c r="V178" s="918"/>
      <c r="W178" s="918"/>
      <c r="X178" s="918"/>
      <c r="Y178" s="918"/>
      <c r="Z178" s="918"/>
      <c r="AA178" s="918"/>
      <c r="AB178" s="918"/>
      <c r="AC178" s="918"/>
      <c r="AD178" s="918"/>
      <c r="AE178" s="918"/>
      <c r="AF178" s="918"/>
      <c r="AG178" s="1780"/>
      <c r="AH178" s="311"/>
      <c r="AI178" s="311"/>
      <c r="AJ178" s="311"/>
      <c r="AK178" s="311"/>
      <c r="AL178" s="311"/>
      <c r="AM178" s="311"/>
      <c r="AN178" s="311"/>
      <c r="AO178" s="311"/>
      <c r="AP178" s="311"/>
      <c r="AQ178" s="311"/>
      <c r="AR178" s="311"/>
      <c r="AS178" s="311"/>
      <c r="AT178" s="311"/>
      <c r="AU178" s="311"/>
      <c r="AV178" s="311"/>
      <c r="AW178" s="311"/>
      <c r="AX178" s="311"/>
      <c r="AY178" s="311"/>
      <c r="AZ178" s="622"/>
      <c r="BA178" s="39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307"/>
      <c r="CB178" s="307"/>
      <c r="CC178" s="307"/>
      <c r="CD178" s="307"/>
      <c r="CE178" s="307"/>
      <c r="CF178" s="307"/>
      <c r="CG178" s="307"/>
      <c r="CH178" s="1811"/>
      <c r="CI178" s="1811"/>
      <c r="CJ178" s="1811"/>
      <c r="CK178" s="1811"/>
      <c r="CL178" s="1811"/>
      <c r="CM178" s="1811"/>
      <c r="CN178" s="1811"/>
      <c r="CO178" s="1811"/>
      <c r="CP178" s="1811"/>
      <c r="CQ178" s="1811"/>
      <c r="CR178" s="1811"/>
      <c r="CS178" s="1811"/>
      <c r="CT178" s="1811"/>
      <c r="CU178" s="1811"/>
      <c r="CV178" s="1811"/>
      <c r="CW178" s="1811"/>
      <c r="CX178" s="1811"/>
      <c r="CY178" s="1811"/>
      <c r="CZ178" s="1811"/>
    </row>
    <row r="179" s="135" customFormat="true" ht="15" customHeight="true" x14ac:dyDescent="0.2">
      <c r="A179" s="768"/>
      <c r="B179" s="991"/>
      <c r="C179" s="917"/>
      <c r="D179" s="918"/>
      <c r="E179" s="918"/>
      <c r="F179" s="918"/>
      <c r="G179" s="919"/>
      <c r="H179" s="920"/>
      <c r="I179" s="918"/>
      <c r="J179" s="918"/>
      <c r="K179" s="918"/>
      <c r="L179" s="921"/>
      <c r="M179" s="922"/>
      <c r="N179" s="918"/>
      <c r="O179" s="918"/>
      <c r="P179" s="918"/>
      <c r="Q179" s="919"/>
      <c r="R179" s="920"/>
      <c r="S179" s="918"/>
      <c r="T179" s="918"/>
      <c r="U179" s="918"/>
      <c r="V179" s="918"/>
      <c r="W179" s="918"/>
      <c r="X179" s="918"/>
      <c r="Y179" s="918"/>
      <c r="Z179" s="918"/>
      <c r="AA179" s="918"/>
      <c r="AB179" s="918"/>
      <c r="AC179" s="918"/>
      <c r="AD179" s="918"/>
      <c r="AE179" s="918"/>
      <c r="AF179" s="918"/>
      <c r="AG179" s="1780"/>
      <c r="AH179" s="311"/>
      <c r="AI179" s="311"/>
      <c r="AJ179" s="311"/>
      <c r="AK179" s="311"/>
      <c r="AL179" s="311"/>
      <c r="AM179" s="311"/>
      <c r="AN179" s="311"/>
      <c r="AO179" s="311"/>
      <c r="AP179" s="311"/>
      <c r="AQ179" s="311"/>
      <c r="AR179" s="311"/>
      <c r="AS179" s="311"/>
      <c r="AT179" s="311"/>
      <c r="AU179" s="311"/>
      <c r="AV179" s="311"/>
      <c r="AW179" s="311"/>
      <c r="AX179" s="311"/>
      <c r="AY179" s="311"/>
      <c r="AZ179" s="622"/>
      <c r="BA179" s="39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307"/>
      <c r="CB179" s="307"/>
      <c r="CC179" s="307"/>
      <c r="CD179" s="307"/>
      <c r="CE179" s="307"/>
      <c r="CF179" s="307"/>
      <c r="CG179" s="307"/>
      <c r="CH179" s="1811"/>
      <c r="CI179" s="1811"/>
      <c r="CJ179" s="1811"/>
      <c r="CK179" s="1811"/>
      <c r="CL179" s="1811"/>
      <c r="CM179" s="1811"/>
      <c r="CN179" s="1811"/>
      <c r="CO179" s="1811"/>
      <c r="CP179" s="1811"/>
      <c r="CQ179" s="1811"/>
      <c r="CR179" s="1811"/>
      <c r="CS179" s="1811"/>
      <c r="CT179" s="1811"/>
      <c r="CU179" s="1811"/>
      <c r="CV179" s="1811"/>
      <c r="CW179" s="1811"/>
      <c r="CX179" s="1811"/>
      <c r="CY179" s="1811"/>
      <c r="CZ179" s="1811"/>
    </row>
    <row r="180" s="135" customFormat="true" ht="15" customHeight="true" x14ac:dyDescent="0.2">
      <c r="A180" s="768"/>
      <c r="B180" s="991"/>
      <c r="C180" s="917"/>
      <c r="D180" s="918"/>
      <c r="E180" s="918"/>
      <c r="F180" s="918"/>
      <c r="G180" s="919"/>
      <c r="H180" s="920"/>
      <c r="I180" s="918"/>
      <c r="J180" s="918"/>
      <c r="K180" s="918"/>
      <c r="L180" s="921"/>
      <c r="M180" s="922"/>
      <c r="N180" s="918"/>
      <c r="O180" s="918"/>
      <c r="P180" s="918"/>
      <c r="Q180" s="919"/>
      <c r="R180" s="920"/>
      <c r="S180" s="918"/>
      <c r="T180" s="918"/>
      <c r="U180" s="918"/>
      <c r="V180" s="918"/>
      <c r="W180" s="918"/>
      <c r="X180" s="918"/>
      <c r="Y180" s="918"/>
      <c r="Z180" s="918"/>
      <c r="AA180" s="918"/>
      <c r="AB180" s="918"/>
      <c r="AC180" s="918"/>
      <c r="AD180" s="918"/>
      <c r="AE180" s="918"/>
      <c r="AF180" s="918"/>
      <c r="AG180" s="1780"/>
      <c r="AH180" s="311"/>
      <c r="AI180" s="311"/>
      <c r="AJ180" s="311"/>
      <c r="AK180" s="311"/>
      <c r="AL180" s="311"/>
      <c r="AM180" s="311"/>
      <c r="AN180" s="311"/>
      <c r="AO180" s="311"/>
      <c r="AP180" s="311"/>
      <c r="AQ180" s="311"/>
      <c r="AR180" s="311"/>
      <c r="AS180" s="311"/>
      <c r="AT180" s="311"/>
      <c r="AU180" s="311"/>
      <c r="AV180" s="311"/>
      <c r="AW180" s="311"/>
      <c r="AX180" s="311"/>
      <c r="AY180" s="311"/>
      <c r="AZ180" s="622"/>
      <c r="BA180" s="39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307"/>
      <c r="CB180" s="307"/>
      <c r="CC180" s="307"/>
      <c r="CD180" s="307"/>
      <c r="CE180" s="307"/>
      <c r="CF180" s="307"/>
      <c r="CG180" s="307"/>
      <c r="CH180" s="1811"/>
      <c r="CI180" s="1811"/>
      <c r="CJ180" s="1811"/>
      <c r="CK180" s="1811"/>
      <c r="CL180" s="1811"/>
      <c r="CM180" s="1811"/>
      <c r="CN180" s="1811"/>
      <c r="CO180" s="1811"/>
      <c r="CP180" s="1811"/>
      <c r="CQ180" s="1811"/>
      <c r="CR180" s="1811"/>
      <c r="CS180" s="1811"/>
      <c r="CT180" s="1811"/>
      <c r="CU180" s="1811"/>
      <c r="CV180" s="1811"/>
      <c r="CW180" s="1811"/>
      <c r="CX180" s="1811"/>
      <c r="CY180" s="1811"/>
      <c r="CZ180" s="1811"/>
    </row>
    <row r="181" s="135" customFormat="true" ht="15" customHeight="true" x14ac:dyDescent="0.2">
      <c r="A181" s="768"/>
      <c r="B181" s="991"/>
      <c r="C181" s="917"/>
      <c r="D181" s="918"/>
      <c r="E181" s="918"/>
      <c r="F181" s="918"/>
      <c r="G181" s="919"/>
      <c r="H181" s="920"/>
      <c r="I181" s="918"/>
      <c r="J181" s="918"/>
      <c r="K181" s="918"/>
      <c r="L181" s="921"/>
      <c r="M181" s="922"/>
      <c r="N181" s="918"/>
      <c r="O181" s="918"/>
      <c r="P181" s="918"/>
      <c r="Q181" s="919"/>
      <c r="R181" s="920"/>
      <c r="S181" s="918"/>
      <c r="T181" s="918"/>
      <c r="U181" s="918"/>
      <c r="V181" s="918"/>
      <c r="W181" s="918"/>
      <c r="X181" s="918"/>
      <c r="Y181" s="918"/>
      <c r="Z181" s="918"/>
      <c r="AA181" s="918"/>
      <c r="AB181" s="918"/>
      <c r="AC181" s="918"/>
      <c r="AD181" s="918"/>
      <c r="AE181" s="918"/>
      <c r="AF181" s="918"/>
      <c r="AG181" s="1780"/>
      <c r="AH181" s="311"/>
      <c r="AI181" s="311"/>
      <c r="AJ181" s="311"/>
      <c r="AK181" s="311"/>
      <c r="AL181" s="311"/>
      <c r="AM181" s="311"/>
      <c r="AN181" s="311"/>
      <c r="AO181" s="311"/>
      <c r="AP181" s="311"/>
      <c r="AQ181" s="311"/>
      <c r="AR181" s="311"/>
      <c r="AS181" s="311"/>
      <c r="AT181" s="311"/>
      <c r="AU181" s="311"/>
      <c r="AV181" s="311"/>
      <c r="AW181" s="311"/>
      <c r="AX181" s="311"/>
      <c r="AY181" s="311"/>
      <c r="AZ181" s="622"/>
      <c r="BA181" s="39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307"/>
      <c r="CB181" s="307"/>
      <c r="CC181" s="307"/>
      <c r="CD181" s="307"/>
      <c r="CE181" s="307"/>
      <c r="CF181" s="307"/>
      <c r="CG181" s="307"/>
      <c r="CH181" s="1811"/>
      <c r="CI181" s="1811"/>
      <c r="CJ181" s="1811"/>
      <c r="CK181" s="1811"/>
      <c r="CL181" s="1811"/>
      <c r="CM181" s="1811"/>
      <c r="CN181" s="1811"/>
      <c r="CO181" s="1811"/>
      <c r="CP181" s="1811"/>
      <c r="CQ181" s="1811"/>
      <c r="CR181" s="1811"/>
      <c r="CS181" s="1811"/>
      <c r="CT181" s="1811"/>
      <c r="CU181" s="1811"/>
      <c r="CV181" s="1811"/>
      <c r="CW181" s="1811"/>
      <c r="CX181" s="1811"/>
      <c r="CY181" s="1811"/>
      <c r="CZ181" s="1811"/>
    </row>
    <row r="182" s="135" customFormat="true" ht="15" customHeight="true" x14ac:dyDescent="0.2">
      <c r="A182" s="768"/>
      <c r="B182" s="991"/>
      <c r="C182" s="917"/>
      <c r="D182" s="918"/>
      <c r="E182" s="918"/>
      <c r="F182" s="918"/>
      <c r="G182" s="919"/>
      <c r="H182" s="920"/>
      <c r="I182" s="918"/>
      <c r="J182" s="918"/>
      <c r="K182" s="918"/>
      <c r="L182" s="921"/>
      <c r="M182" s="922"/>
      <c r="N182" s="918"/>
      <c r="O182" s="918"/>
      <c r="P182" s="918"/>
      <c r="Q182" s="919"/>
      <c r="R182" s="920"/>
      <c r="S182" s="918"/>
      <c r="T182" s="918"/>
      <c r="U182" s="918"/>
      <c r="V182" s="918"/>
      <c r="W182" s="918"/>
      <c r="X182" s="918"/>
      <c r="Y182" s="918"/>
      <c r="Z182" s="918"/>
      <c r="AA182" s="918"/>
      <c r="AB182" s="918"/>
      <c r="AC182" s="918"/>
      <c r="AD182" s="918"/>
      <c r="AE182" s="918"/>
      <c r="AF182" s="918"/>
      <c r="AG182" s="1780"/>
      <c r="AH182" s="311"/>
      <c r="AI182" s="311"/>
      <c r="AJ182" s="311"/>
      <c r="AK182" s="311"/>
      <c r="AL182" s="311"/>
      <c r="AM182" s="311"/>
      <c r="AN182" s="311"/>
      <c r="AO182" s="311"/>
      <c r="AP182" s="311"/>
      <c r="AQ182" s="311"/>
      <c r="AR182" s="311"/>
      <c r="AS182" s="311"/>
      <c r="AT182" s="311"/>
      <c r="AU182" s="311"/>
      <c r="AV182" s="311"/>
      <c r="AW182" s="311"/>
      <c r="AX182" s="311"/>
      <c r="AY182" s="311"/>
      <c r="AZ182" s="622"/>
      <c r="BA182" s="39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307"/>
      <c r="CB182" s="307"/>
      <c r="CC182" s="307"/>
      <c r="CD182" s="307"/>
      <c r="CE182" s="307"/>
      <c r="CF182" s="307"/>
      <c r="CG182" s="307"/>
      <c r="CH182" s="1811"/>
      <c r="CI182" s="1811"/>
      <c r="CJ182" s="1811"/>
      <c r="CK182" s="1811"/>
      <c r="CL182" s="1811"/>
      <c r="CM182" s="1811"/>
      <c r="CN182" s="1811"/>
      <c r="CO182" s="1811"/>
      <c r="CP182" s="1811"/>
      <c r="CQ182" s="1811"/>
      <c r="CR182" s="1811"/>
      <c r="CS182" s="1811"/>
      <c r="CT182" s="1811"/>
      <c r="CU182" s="1811"/>
      <c r="CV182" s="1811"/>
      <c r="CW182" s="1811"/>
      <c r="CX182" s="1811"/>
      <c r="CY182" s="1811"/>
      <c r="CZ182" s="1811"/>
    </row>
    <row r="183" s="135" customFormat="true" ht="15" customHeight="true" x14ac:dyDescent="0.2">
      <c r="A183" s="768"/>
      <c r="B183" s="991"/>
      <c r="C183" s="917"/>
      <c r="D183" s="918"/>
      <c r="E183" s="918"/>
      <c r="F183" s="918"/>
      <c r="G183" s="919"/>
      <c r="H183" s="920"/>
      <c r="I183" s="918"/>
      <c r="J183" s="918"/>
      <c r="K183" s="918"/>
      <c r="L183" s="921"/>
      <c r="M183" s="922"/>
      <c r="N183" s="918"/>
      <c r="O183" s="918"/>
      <c r="P183" s="918"/>
      <c r="Q183" s="919"/>
      <c r="R183" s="920"/>
      <c r="S183" s="918"/>
      <c r="T183" s="918"/>
      <c r="U183" s="918"/>
      <c r="V183" s="918"/>
      <c r="W183" s="918"/>
      <c r="X183" s="918"/>
      <c r="Y183" s="918"/>
      <c r="Z183" s="918"/>
      <c r="AA183" s="918"/>
      <c r="AB183" s="918"/>
      <c r="AC183" s="918"/>
      <c r="AD183" s="918"/>
      <c r="AE183" s="918"/>
      <c r="AF183" s="918"/>
      <c r="AG183" s="1780"/>
      <c r="AH183" s="311"/>
      <c r="AI183" s="311"/>
      <c r="AJ183" s="311"/>
      <c r="AK183" s="311"/>
      <c r="AL183" s="311"/>
      <c r="AM183" s="311"/>
      <c r="AN183" s="311"/>
      <c r="AO183" s="311"/>
      <c r="AP183" s="311"/>
      <c r="AQ183" s="311"/>
      <c r="AR183" s="311"/>
      <c r="AS183" s="311"/>
      <c r="AT183" s="311"/>
      <c r="AU183" s="311"/>
      <c r="AV183" s="311"/>
      <c r="AW183" s="311"/>
      <c r="AX183" s="311"/>
      <c r="AY183" s="311"/>
      <c r="AZ183" s="622"/>
      <c r="BA183" s="39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307"/>
      <c r="CB183" s="307"/>
      <c r="CC183" s="307"/>
      <c r="CD183" s="307"/>
      <c r="CE183" s="307"/>
      <c r="CF183" s="307"/>
      <c r="CG183" s="307"/>
      <c r="CH183" s="1811"/>
      <c r="CI183" s="1811"/>
      <c r="CJ183" s="1811"/>
      <c r="CK183" s="1811"/>
      <c r="CL183" s="1811"/>
      <c r="CM183" s="1811"/>
      <c r="CN183" s="1811"/>
      <c r="CO183" s="1811"/>
      <c r="CP183" s="1811"/>
      <c r="CQ183" s="1811"/>
      <c r="CR183" s="1811"/>
      <c r="CS183" s="1811"/>
      <c r="CT183" s="1811"/>
      <c r="CU183" s="1811"/>
      <c r="CV183" s="1811"/>
      <c r="CW183" s="1811"/>
      <c r="CX183" s="1811"/>
      <c r="CY183" s="1811"/>
      <c r="CZ183" s="1811"/>
    </row>
    <row r="184" s="135" customFormat="true" ht="15" customHeight="true" x14ac:dyDescent="0.2">
      <c r="A184" s="768"/>
      <c r="B184" s="991"/>
      <c r="C184" s="917"/>
      <c r="D184" s="918"/>
      <c r="E184" s="918"/>
      <c r="F184" s="918"/>
      <c r="G184" s="919"/>
      <c r="H184" s="920"/>
      <c r="I184" s="918"/>
      <c r="J184" s="918"/>
      <c r="K184" s="918"/>
      <c r="L184" s="921"/>
      <c r="M184" s="922"/>
      <c r="N184" s="918"/>
      <c r="O184" s="918"/>
      <c r="P184" s="918"/>
      <c r="Q184" s="919"/>
      <c r="R184" s="920"/>
      <c r="S184" s="918"/>
      <c r="T184" s="918"/>
      <c r="U184" s="918"/>
      <c r="V184" s="918"/>
      <c r="W184" s="918"/>
      <c r="X184" s="918"/>
      <c r="Y184" s="918"/>
      <c r="Z184" s="918"/>
      <c r="AA184" s="918"/>
      <c r="AB184" s="918"/>
      <c r="AC184" s="918"/>
      <c r="AD184" s="918"/>
      <c r="AE184" s="918"/>
      <c r="AF184" s="918"/>
      <c r="AG184" s="1780"/>
      <c r="AH184" s="311"/>
      <c r="AI184" s="311"/>
      <c r="AJ184" s="311"/>
      <c r="AK184" s="311"/>
      <c r="AL184" s="311"/>
      <c r="AM184" s="311"/>
      <c r="AN184" s="311"/>
      <c r="AO184" s="311"/>
      <c r="AP184" s="311"/>
      <c r="AQ184" s="311"/>
      <c r="AR184" s="311"/>
      <c r="AS184" s="311"/>
      <c r="AT184" s="311"/>
      <c r="AU184" s="311"/>
      <c r="AV184" s="311"/>
      <c r="AW184" s="311"/>
      <c r="AX184" s="311"/>
      <c r="AY184" s="311"/>
      <c r="AZ184" s="622"/>
      <c r="BA184" s="39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307"/>
      <c r="CB184" s="307"/>
      <c r="CC184" s="307"/>
      <c r="CD184" s="307"/>
      <c r="CE184" s="307"/>
      <c r="CF184" s="307"/>
      <c r="CG184" s="307"/>
      <c r="CH184" s="1811"/>
      <c r="CI184" s="1811"/>
      <c r="CJ184" s="1811"/>
      <c r="CK184" s="1811"/>
      <c r="CL184" s="1811"/>
      <c r="CM184" s="1811"/>
      <c r="CN184" s="1811"/>
      <c r="CO184" s="1811"/>
      <c r="CP184" s="1811"/>
      <c r="CQ184" s="1811"/>
      <c r="CR184" s="1811"/>
      <c r="CS184" s="1811"/>
      <c r="CT184" s="1811"/>
      <c r="CU184" s="1811"/>
      <c r="CV184" s="1811"/>
      <c r="CW184" s="1811"/>
      <c r="CX184" s="1811"/>
      <c r="CY184" s="1811"/>
      <c r="CZ184" s="1811"/>
    </row>
    <row r="185" s="135" customFormat="true" ht="15" customHeight="true" x14ac:dyDescent="0.2">
      <c r="A185" s="768"/>
      <c r="B185" s="991"/>
      <c r="C185" s="917"/>
      <c r="D185" s="918"/>
      <c r="E185" s="918"/>
      <c r="F185" s="918"/>
      <c r="G185" s="919"/>
      <c r="H185" s="920"/>
      <c r="I185" s="918"/>
      <c r="J185" s="918"/>
      <c r="K185" s="918"/>
      <c r="L185" s="921"/>
      <c r="M185" s="922"/>
      <c r="N185" s="918"/>
      <c r="O185" s="918"/>
      <c r="P185" s="918"/>
      <c r="Q185" s="919"/>
      <c r="R185" s="920"/>
      <c r="S185" s="918"/>
      <c r="T185" s="918"/>
      <c r="U185" s="918"/>
      <c r="V185" s="918"/>
      <c r="W185" s="918"/>
      <c r="X185" s="918"/>
      <c r="Y185" s="918"/>
      <c r="Z185" s="918"/>
      <c r="AA185" s="918"/>
      <c r="AB185" s="918"/>
      <c r="AC185" s="918"/>
      <c r="AD185" s="918"/>
      <c r="AE185" s="918"/>
      <c r="AF185" s="918"/>
      <c r="AG185" s="1780"/>
      <c r="AH185" s="311"/>
      <c r="AI185" s="311"/>
      <c r="AJ185" s="311"/>
      <c r="AK185" s="311"/>
      <c r="AL185" s="311"/>
      <c r="AM185" s="311"/>
      <c r="AN185" s="311"/>
      <c r="AO185" s="311"/>
      <c r="AP185" s="311"/>
      <c r="AQ185" s="311"/>
      <c r="AR185" s="311"/>
      <c r="AS185" s="311"/>
      <c r="AT185" s="311"/>
      <c r="AU185" s="311"/>
      <c r="AV185" s="311"/>
      <c r="AW185" s="311"/>
      <c r="AX185" s="311"/>
      <c r="AY185" s="311"/>
      <c r="AZ185" s="622"/>
      <c r="BA185" s="39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307"/>
      <c r="CB185" s="307"/>
      <c r="CC185" s="307"/>
      <c r="CD185" s="307"/>
      <c r="CE185" s="307"/>
      <c r="CF185" s="307"/>
      <c r="CG185" s="307"/>
      <c r="CH185" s="1811"/>
      <c r="CI185" s="1811"/>
      <c r="CJ185" s="1811"/>
      <c r="CK185" s="1811"/>
      <c r="CL185" s="1811"/>
      <c r="CM185" s="1811"/>
      <c r="CN185" s="1811"/>
      <c r="CO185" s="1811"/>
      <c r="CP185" s="1811"/>
      <c r="CQ185" s="1811"/>
      <c r="CR185" s="1811"/>
      <c r="CS185" s="1811"/>
      <c r="CT185" s="1811"/>
      <c r="CU185" s="1811"/>
      <c r="CV185" s="1811"/>
      <c r="CW185" s="1811"/>
      <c r="CX185" s="1811"/>
      <c r="CY185" s="1811"/>
      <c r="CZ185" s="1811"/>
    </row>
    <row r="186" s="135" customFormat="true" ht="15" customHeight="true" x14ac:dyDescent="0.2">
      <c r="A186" s="768"/>
      <c r="B186" s="991"/>
      <c r="C186" s="917"/>
      <c r="D186" s="918"/>
      <c r="E186" s="918"/>
      <c r="F186" s="918"/>
      <c r="G186" s="919"/>
      <c r="H186" s="920"/>
      <c r="I186" s="918"/>
      <c r="J186" s="918"/>
      <c r="K186" s="918"/>
      <c r="L186" s="921"/>
      <c r="M186" s="922"/>
      <c r="N186" s="918"/>
      <c r="O186" s="918"/>
      <c r="P186" s="918"/>
      <c r="Q186" s="919"/>
      <c r="R186" s="920"/>
      <c r="S186" s="918"/>
      <c r="T186" s="918"/>
      <c r="U186" s="918"/>
      <c r="V186" s="918"/>
      <c r="W186" s="918"/>
      <c r="X186" s="918"/>
      <c r="Y186" s="918"/>
      <c r="Z186" s="918"/>
      <c r="AA186" s="918"/>
      <c r="AB186" s="918"/>
      <c r="AC186" s="918"/>
      <c r="AD186" s="918"/>
      <c r="AE186" s="918"/>
      <c r="AF186" s="918"/>
      <c r="AG186" s="1780"/>
      <c r="AH186" s="311"/>
      <c r="AI186" s="311"/>
      <c r="AJ186" s="311"/>
      <c r="AK186" s="311"/>
      <c r="AL186" s="311"/>
      <c r="AM186" s="311"/>
      <c r="AN186" s="311"/>
      <c r="AO186" s="311"/>
      <c r="AP186" s="311"/>
      <c r="AQ186" s="311"/>
      <c r="AR186" s="311"/>
      <c r="AS186" s="311"/>
      <c r="AT186" s="311"/>
      <c r="AU186" s="311"/>
      <c r="AV186" s="311"/>
      <c r="AW186" s="311"/>
      <c r="AX186" s="311"/>
      <c r="AY186" s="311"/>
      <c r="AZ186" s="622"/>
      <c r="BA186" s="39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307"/>
      <c r="CB186" s="307"/>
      <c r="CC186" s="307"/>
      <c r="CD186" s="307"/>
      <c r="CE186" s="307"/>
      <c r="CF186" s="307"/>
      <c r="CG186" s="307"/>
      <c r="CH186" s="1811"/>
      <c r="CI186" s="1811"/>
      <c r="CJ186" s="1811"/>
      <c r="CK186" s="1811"/>
      <c r="CL186" s="1811"/>
      <c r="CM186" s="1811"/>
      <c r="CN186" s="1811"/>
      <c r="CO186" s="1811"/>
      <c r="CP186" s="1811"/>
      <c r="CQ186" s="1811"/>
      <c r="CR186" s="1811"/>
      <c r="CS186" s="1811"/>
      <c r="CT186" s="1811"/>
      <c r="CU186" s="1811"/>
      <c r="CV186" s="1811"/>
      <c r="CW186" s="1811"/>
      <c r="CX186" s="1811"/>
      <c r="CY186" s="1811"/>
      <c r="CZ186" s="1811"/>
    </row>
    <row r="187" s="135" customFormat="true" ht="15" customHeight="true" x14ac:dyDescent="0.2">
      <c r="A187" s="768"/>
      <c r="B187" s="991"/>
      <c r="C187" s="917"/>
      <c r="D187" s="918"/>
      <c r="E187" s="918"/>
      <c r="F187" s="918"/>
      <c r="G187" s="919"/>
      <c r="H187" s="920"/>
      <c r="I187" s="918"/>
      <c r="J187" s="918"/>
      <c r="K187" s="918"/>
      <c r="L187" s="921"/>
      <c r="M187" s="922"/>
      <c r="N187" s="918"/>
      <c r="O187" s="918"/>
      <c r="P187" s="918"/>
      <c r="Q187" s="919"/>
      <c r="R187" s="920"/>
      <c r="S187" s="918"/>
      <c r="T187" s="918"/>
      <c r="U187" s="918"/>
      <c r="V187" s="918"/>
      <c r="W187" s="918"/>
      <c r="X187" s="918"/>
      <c r="Y187" s="918"/>
      <c r="Z187" s="918"/>
      <c r="AA187" s="918"/>
      <c r="AB187" s="918"/>
      <c r="AC187" s="918"/>
      <c r="AD187" s="918"/>
      <c r="AE187" s="918"/>
      <c r="AF187" s="918"/>
      <c r="AG187" s="1780"/>
      <c r="AH187" s="311"/>
      <c r="AI187" s="311"/>
      <c r="AJ187" s="311"/>
      <c r="AK187" s="311"/>
      <c r="AL187" s="311"/>
      <c r="AM187" s="311"/>
      <c r="AN187" s="311"/>
      <c r="AO187" s="311"/>
      <c r="AP187" s="311"/>
      <c r="AQ187" s="311"/>
      <c r="AR187" s="311"/>
      <c r="AS187" s="311"/>
      <c r="AT187" s="311"/>
      <c r="AU187" s="311"/>
      <c r="AV187" s="311"/>
      <c r="AW187" s="311"/>
      <c r="AX187" s="311"/>
      <c r="AY187" s="311"/>
      <c r="AZ187" s="622"/>
      <c r="BA187" s="39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307"/>
      <c r="CB187" s="307"/>
      <c r="CC187" s="307"/>
      <c r="CD187" s="307"/>
      <c r="CE187" s="307"/>
      <c r="CF187" s="307"/>
      <c r="CG187" s="307"/>
      <c r="CH187" s="1811"/>
      <c r="CI187" s="1811"/>
      <c r="CJ187" s="1811"/>
      <c r="CK187" s="1811"/>
      <c r="CL187" s="1811"/>
      <c r="CM187" s="1811"/>
      <c r="CN187" s="1811"/>
      <c r="CO187" s="1811"/>
      <c r="CP187" s="1811"/>
      <c r="CQ187" s="1811"/>
      <c r="CR187" s="1811"/>
      <c r="CS187" s="1811"/>
      <c r="CT187" s="1811"/>
      <c r="CU187" s="1811"/>
      <c r="CV187" s="1811"/>
      <c r="CW187" s="1811"/>
      <c r="CX187" s="1811"/>
      <c r="CY187" s="1811"/>
      <c r="CZ187" s="1811"/>
    </row>
    <row r="188" s="135" customFormat="true" ht="15" customHeight="true" x14ac:dyDescent="0.2">
      <c r="A188" s="768"/>
      <c r="B188" s="991"/>
      <c r="C188" s="917"/>
      <c r="D188" s="918"/>
      <c r="E188" s="918"/>
      <c r="F188" s="918"/>
      <c r="G188" s="919"/>
      <c r="H188" s="920"/>
      <c r="I188" s="918"/>
      <c r="J188" s="918"/>
      <c r="K188" s="918"/>
      <c r="L188" s="921"/>
      <c r="M188" s="922"/>
      <c r="N188" s="918"/>
      <c r="O188" s="918"/>
      <c r="P188" s="918"/>
      <c r="Q188" s="919"/>
      <c r="R188" s="920"/>
      <c r="S188" s="918"/>
      <c r="T188" s="918"/>
      <c r="U188" s="918"/>
      <c r="V188" s="918"/>
      <c r="W188" s="918"/>
      <c r="X188" s="918"/>
      <c r="Y188" s="918"/>
      <c r="Z188" s="918"/>
      <c r="AA188" s="918"/>
      <c r="AB188" s="918"/>
      <c r="AC188" s="918"/>
      <c r="AD188" s="918"/>
      <c r="AE188" s="918"/>
      <c r="AF188" s="918"/>
      <c r="AG188" s="1780"/>
      <c r="AH188" s="311"/>
      <c r="AI188" s="311"/>
      <c r="AJ188" s="311"/>
      <c r="AK188" s="311"/>
      <c r="AL188" s="311"/>
      <c r="AM188" s="311"/>
      <c r="AN188" s="311"/>
      <c r="AO188" s="311"/>
      <c r="AP188" s="311"/>
      <c r="AQ188" s="311"/>
      <c r="AR188" s="311"/>
      <c r="AS188" s="311"/>
      <c r="AT188" s="311"/>
      <c r="AU188" s="311"/>
      <c r="AV188" s="311"/>
      <c r="AW188" s="311"/>
      <c r="AX188" s="311"/>
      <c r="AY188" s="311"/>
      <c r="AZ188" s="622"/>
      <c r="BA188" s="39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307"/>
      <c r="CB188" s="307"/>
      <c r="CC188" s="307"/>
      <c r="CD188" s="307"/>
      <c r="CE188" s="307"/>
      <c r="CF188" s="307"/>
      <c r="CG188" s="307"/>
      <c r="CH188" s="1811"/>
      <c r="CI188" s="1811"/>
      <c r="CJ188" s="1811"/>
      <c r="CK188" s="1811"/>
      <c r="CL188" s="1811"/>
      <c r="CM188" s="1811"/>
      <c r="CN188" s="1811"/>
      <c r="CO188" s="1811"/>
      <c r="CP188" s="1811"/>
      <c r="CQ188" s="1811"/>
      <c r="CR188" s="1811"/>
      <c r="CS188" s="1811"/>
      <c r="CT188" s="1811"/>
      <c r="CU188" s="1811"/>
      <c r="CV188" s="1811"/>
      <c r="CW188" s="1811"/>
      <c r="CX188" s="1811"/>
      <c r="CY188" s="1811"/>
      <c r="CZ188" s="1811"/>
    </row>
    <row r="189" s="135" customFormat="true" ht="15" customHeight="true" x14ac:dyDescent="0.2">
      <c r="A189" s="769"/>
      <c r="B189" s="992"/>
      <c r="C189" s="923"/>
      <c r="D189" s="924"/>
      <c r="E189" s="924"/>
      <c r="F189" s="924"/>
      <c r="G189" s="925"/>
      <c r="H189" s="926"/>
      <c r="I189" s="924"/>
      <c r="J189" s="924"/>
      <c r="K189" s="924"/>
      <c r="L189" s="927"/>
      <c r="M189" s="928"/>
      <c r="N189" s="924"/>
      <c r="O189" s="924"/>
      <c r="P189" s="924"/>
      <c r="Q189" s="925"/>
      <c r="R189" s="926"/>
      <c r="S189" s="924"/>
      <c r="T189" s="924"/>
      <c r="U189" s="924"/>
      <c r="V189" s="924"/>
      <c r="W189" s="924"/>
      <c r="X189" s="924"/>
      <c r="Y189" s="924"/>
      <c r="Z189" s="924"/>
      <c r="AA189" s="924"/>
      <c r="AB189" s="924"/>
      <c r="AC189" s="924"/>
      <c r="AD189" s="924"/>
      <c r="AE189" s="924"/>
      <c r="AF189" s="924"/>
      <c r="AG189" s="1781"/>
      <c r="AH189" s="311"/>
      <c r="AI189" s="311"/>
      <c r="AJ189" s="311"/>
      <c r="AK189" s="311"/>
      <c r="AL189" s="311"/>
      <c r="AM189" s="311"/>
      <c r="AN189" s="311"/>
      <c r="AO189" s="311"/>
      <c r="AP189" s="311"/>
      <c r="AQ189" s="311"/>
      <c r="AR189" s="311"/>
      <c r="AS189" s="311"/>
      <c r="AT189" s="311"/>
      <c r="AU189" s="311"/>
      <c r="AV189" s="311"/>
      <c r="AW189" s="311"/>
      <c r="AX189" s="311"/>
      <c r="AY189" s="311"/>
      <c r="AZ189" s="622"/>
      <c r="BA189" s="39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307"/>
      <c r="CB189" s="307"/>
      <c r="CC189" s="307"/>
      <c r="CD189" s="307"/>
      <c r="CE189" s="307"/>
      <c r="CF189" s="307"/>
      <c r="CG189" s="307"/>
      <c r="CH189" s="1811"/>
      <c r="CI189" s="1811"/>
      <c r="CJ189" s="1811"/>
      <c r="CK189" s="1811"/>
      <c r="CL189" s="1811"/>
      <c r="CM189" s="1811"/>
      <c r="CN189" s="1811"/>
      <c r="CO189" s="1811"/>
      <c r="CP189" s="1811"/>
      <c r="CQ189" s="1811"/>
      <c r="CR189" s="1811"/>
      <c r="CS189" s="1811"/>
      <c r="CT189" s="1811"/>
      <c r="CU189" s="1811"/>
      <c r="CV189" s="1811"/>
      <c r="CW189" s="1811"/>
      <c r="CX189" s="1811"/>
      <c r="CY189" s="1811"/>
      <c r="CZ189" s="1811"/>
    </row>
    <row r="190" s="423" customFormat="true" ht="15" customHeight="true" x14ac:dyDescent="0.2">
      <c r="A190" s="770"/>
      <c r="B190" s="787"/>
      <c r="C190" s="929"/>
      <c r="D190" s="930"/>
      <c r="E190" s="930"/>
      <c r="F190" s="930"/>
      <c r="G190" s="931"/>
      <c r="H190" s="932"/>
      <c r="I190" s="930"/>
      <c r="J190" s="930"/>
      <c r="K190" s="930"/>
      <c r="L190" s="933"/>
      <c r="M190" s="934"/>
      <c r="N190" s="930"/>
      <c r="O190" s="930"/>
      <c r="P190" s="930"/>
      <c r="Q190" s="931"/>
      <c r="R190" s="932"/>
      <c r="S190" s="930"/>
      <c r="T190" s="930"/>
      <c r="U190" s="930"/>
      <c r="V190" s="930"/>
      <c r="W190" s="930"/>
      <c r="X190" s="930"/>
      <c r="Y190" s="930"/>
      <c r="Z190" s="930"/>
      <c r="AA190" s="930"/>
      <c r="AB190" s="935"/>
      <c r="AC190" s="855"/>
      <c r="AD190" s="855"/>
      <c r="AE190" s="855"/>
      <c r="AF190" s="855"/>
      <c r="AG190" s="866"/>
      <c r="AH190" s="602"/>
      <c r="AI190" s="602"/>
      <c r="AJ190" s="602"/>
      <c r="AK190" s="602"/>
      <c r="AL190" s="602"/>
      <c r="AM190" s="602"/>
      <c r="AN190" s="602"/>
      <c r="AO190" s="602"/>
      <c r="AP190" s="602"/>
      <c r="AQ190" s="602"/>
      <c r="AR190" s="602"/>
      <c r="AS190" s="602"/>
      <c r="AT190" s="602"/>
      <c r="AU190" s="602"/>
      <c r="AV190" s="602"/>
      <c r="AW190" s="602"/>
      <c r="AX190" s="602"/>
      <c r="AY190" s="602"/>
      <c r="AZ190" s="216"/>
      <c r="BA190" s="39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307"/>
      <c r="CB190" s="307"/>
      <c r="CC190" s="307"/>
      <c r="CD190" s="307"/>
      <c r="CE190" s="307"/>
      <c r="CF190" s="307"/>
      <c r="CG190" s="307"/>
      <c r="CH190" s="1811"/>
      <c r="CI190" s="1811"/>
      <c r="CJ190" s="1811"/>
      <c r="CK190" s="1811"/>
      <c r="CL190" s="1811"/>
      <c r="CM190" s="1811"/>
      <c r="CN190" s="1811"/>
      <c r="CO190" s="1811"/>
      <c r="CP190" s="1811"/>
      <c r="CQ190" s="1811"/>
      <c r="CR190" s="1811"/>
      <c r="CS190" s="1811"/>
      <c r="CT190" s="1811"/>
      <c r="CU190" s="1811"/>
      <c r="CV190" s="1811"/>
      <c r="CW190" s="1811"/>
      <c r="CX190" s="1811"/>
      <c r="CY190" s="1811"/>
      <c r="CZ190" s="1811"/>
    </row>
    <row r="191" s="423" customFormat="true" ht="15" customHeight="true" x14ac:dyDescent="0.2">
      <c r="A191" s="770"/>
      <c r="B191" s="787"/>
      <c r="C191" s="929"/>
      <c r="D191" s="930"/>
      <c r="E191" s="930"/>
      <c r="F191" s="930"/>
      <c r="G191" s="931"/>
      <c r="H191" s="932"/>
      <c r="I191" s="930"/>
      <c r="J191" s="930"/>
      <c r="K191" s="930"/>
      <c r="L191" s="933"/>
      <c r="M191" s="934"/>
      <c r="N191" s="930"/>
      <c r="O191" s="930"/>
      <c r="P191" s="930"/>
      <c r="Q191" s="931"/>
      <c r="R191" s="932"/>
      <c r="S191" s="930"/>
      <c r="T191" s="930"/>
      <c r="U191" s="930"/>
      <c r="V191" s="930"/>
      <c r="W191" s="930"/>
      <c r="X191" s="930"/>
      <c r="Y191" s="930"/>
      <c r="Z191" s="930"/>
      <c r="AA191" s="930"/>
      <c r="AB191" s="935"/>
      <c r="AC191" s="855"/>
      <c r="AD191" s="855"/>
      <c r="AE191" s="855"/>
      <c r="AF191" s="855"/>
      <c r="AG191" s="866"/>
      <c r="AH191" s="602"/>
      <c r="AI191" s="602"/>
      <c r="AJ191" s="602"/>
      <c r="AK191" s="602"/>
      <c r="AL191" s="602"/>
      <c r="AM191" s="602"/>
      <c r="AN191" s="602"/>
      <c r="AO191" s="602"/>
      <c r="AP191" s="602"/>
      <c r="AQ191" s="602"/>
      <c r="AR191" s="602"/>
      <c r="AS191" s="602"/>
      <c r="AT191" s="602"/>
      <c r="AU191" s="602"/>
      <c r="AV191" s="602"/>
      <c r="AW191" s="602"/>
      <c r="AX191" s="602"/>
      <c r="AY191" s="602"/>
      <c r="AZ191" s="216"/>
      <c r="BA191" s="39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307"/>
      <c r="CB191" s="307"/>
      <c r="CC191" s="307"/>
      <c r="CD191" s="307"/>
      <c r="CE191" s="307"/>
      <c r="CF191" s="307"/>
      <c r="CG191" s="307"/>
      <c r="CH191" s="1811"/>
      <c r="CI191" s="1811"/>
      <c r="CJ191" s="1811"/>
      <c r="CK191" s="1811"/>
      <c r="CL191" s="1811"/>
      <c r="CM191" s="1811"/>
      <c r="CN191" s="1811"/>
      <c r="CO191" s="1811"/>
      <c r="CP191" s="1811"/>
      <c r="CQ191" s="1811"/>
      <c r="CR191" s="1811"/>
      <c r="CS191" s="1811"/>
      <c r="CT191" s="1811"/>
      <c r="CU191" s="1811"/>
      <c r="CV191" s="1811"/>
      <c r="CW191" s="1811"/>
      <c r="CX191" s="1811"/>
      <c r="CY191" s="1811"/>
      <c r="CZ191" s="1811"/>
    </row>
    <row r="192" s="423" customFormat="true" ht="15" customHeight="true" x14ac:dyDescent="0.2">
      <c r="A192" s="770"/>
      <c r="B192" s="787"/>
      <c r="C192" s="929"/>
      <c r="D192" s="930"/>
      <c r="E192" s="930"/>
      <c r="F192" s="930"/>
      <c r="G192" s="931"/>
      <c r="H192" s="932"/>
      <c r="I192" s="930"/>
      <c r="J192" s="930"/>
      <c r="K192" s="930"/>
      <c r="L192" s="933"/>
      <c r="M192" s="934"/>
      <c r="N192" s="930"/>
      <c r="O192" s="930"/>
      <c r="P192" s="930"/>
      <c r="Q192" s="931"/>
      <c r="R192" s="932"/>
      <c r="S192" s="930"/>
      <c r="T192" s="930"/>
      <c r="U192" s="930"/>
      <c r="V192" s="930"/>
      <c r="W192" s="930"/>
      <c r="X192" s="930"/>
      <c r="Y192" s="930"/>
      <c r="Z192" s="930"/>
      <c r="AA192" s="930"/>
      <c r="AB192" s="935"/>
      <c r="AC192" s="855"/>
      <c r="AD192" s="855"/>
      <c r="AE192" s="855"/>
      <c r="AF192" s="855"/>
      <c r="AG192" s="866"/>
      <c r="AH192" s="602"/>
      <c r="AI192" s="602"/>
      <c r="AJ192" s="602"/>
      <c r="AK192" s="602"/>
      <c r="AL192" s="602"/>
      <c r="AM192" s="602"/>
      <c r="AN192" s="602"/>
      <c r="AO192" s="602"/>
      <c r="AP192" s="602"/>
      <c r="AQ192" s="602"/>
      <c r="AR192" s="602"/>
      <c r="AS192" s="602"/>
      <c r="AT192" s="602"/>
      <c r="AU192" s="602"/>
      <c r="AV192" s="602"/>
      <c r="AW192" s="602"/>
      <c r="AX192" s="602"/>
      <c r="AY192" s="602"/>
      <c r="AZ192" s="216"/>
      <c r="BA192" s="39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307"/>
      <c r="CB192" s="307"/>
      <c r="CC192" s="307"/>
      <c r="CD192" s="307"/>
      <c r="CE192" s="307"/>
      <c r="CF192" s="307"/>
      <c r="CG192" s="307"/>
      <c r="CH192" s="1811"/>
      <c r="CI192" s="1811"/>
      <c r="CJ192" s="1811"/>
      <c r="CK192" s="1811"/>
      <c r="CL192" s="1811"/>
      <c r="CM192" s="1811"/>
      <c r="CN192" s="1811"/>
      <c r="CO192" s="1811"/>
      <c r="CP192" s="1811"/>
      <c r="CQ192" s="1811"/>
      <c r="CR192" s="1811"/>
      <c r="CS192" s="1811"/>
      <c r="CT192" s="1811"/>
      <c r="CU192" s="1811"/>
      <c r="CV192" s="1811"/>
      <c r="CW192" s="1811"/>
      <c r="CX192" s="1811"/>
      <c r="CY192" s="1811"/>
      <c r="CZ192" s="1811"/>
    </row>
    <row r="193" s="423" customFormat="true" ht="15" customHeight="true" x14ac:dyDescent="0.2">
      <c r="A193" s="771"/>
      <c r="B193" s="788"/>
      <c r="C193" s="936"/>
      <c r="D193" s="937"/>
      <c r="E193" s="937"/>
      <c r="F193" s="937"/>
      <c r="G193" s="938"/>
      <c r="H193" s="939"/>
      <c r="I193" s="937"/>
      <c r="J193" s="937"/>
      <c r="K193" s="937"/>
      <c r="L193" s="940"/>
      <c r="M193" s="941"/>
      <c r="N193" s="937"/>
      <c r="O193" s="937"/>
      <c r="P193" s="937"/>
      <c r="Q193" s="938"/>
      <c r="R193" s="939"/>
      <c r="S193" s="937"/>
      <c r="T193" s="937"/>
      <c r="U193" s="937"/>
      <c r="V193" s="937"/>
      <c r="W193" s="937"/>
      <c r="X193" s="937"/>
      <c r="Y193" s="937"/>
      <c r="Z193" s="937"/>
      <c r="AA193" s="937"/>
      <c r="AB193" s="942"/>
      <c r="AC193" s="855"/>
      <c r="AD193" s="855"/>
      <c r="AE193" s="855"/>
      <c r="AF193" s="855"/>
      <c r="AG193" s="866"/>
      <c r="AH193" s="602"/>
      <c r="AI193" s="602"/>
      <c r="AJ193" s="602"/>
      <c r="AK193" s="602"/>
      <c r="AL193" s="602"/>
      <c r="AM193" s="602"/>
      <c r="AN193" s="602"/>
      <c r="AO193" s="602"/>
      <c r="AP193" s="602"/>
      <c r="AQ193" s="602"/>
      <c r="AR193" s="602"/>
      <c r="AS193" s="602"/>
      <c r="AT193" s="602"/>
      <c r="AU193" s="602"/>
      <c r="AV193" s="602"/>
      <c r="AW193" s="602"/>
      <c r="AX193" s="602"/>
      <c r="AY193" s="602"/>
      <c r="AZ193" s="216"/>
      <c r="BA193" s="39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307"/>
      <c r="CB193" s="307"/>
      <c r="CC193" s="307"/>
      <c r="CD193" s="307"/>
      <c r="CE193" s="307"/>
      <c r="CF193" s="307"/>
      <c r="CG193" s="307"/>
      <c r="CH193" s="1811"/>
      <c r="CI193" s="1811"/>
      <c r="CJ193" s="1811"/>
      <c r="CK193" s="1811"/>
      <c r="CL193" s="1811"/>
      <c r="CM193" s="1811"/>
      <c r="CN193" s="1811"/>
      <c r="CO193" s="1811"/>
      <c r="CP193" s="1811"/>
      <c r="CQ193" s="1811"/>
      <c r="CR193" s="1811"/>
      <c r="CS193" s="1811"/>
      <c r="CT193" s="1811"/>
      <c r="CU193" s="1811"/>
      <c r="CV193" s="1811"/>
      <c r="CW193" s="1811"/>
      <c r="CX193" s="1811"/>
      <c r="CY193" s="1811"/>
      <c r="CZ193" s="1811"/>
    </row>
    <row r="194" s="423" customFormat="true" ht="15" customHeight="true" x14ac:dyDescent="0.2">
      <c r="A194" s="694"/>
      <c r="B194" s="782"/>
      <c r="C194" s="864"/>
      <c r="D194" s="855"/>
      <c r="E194" s="855"/>
      <c r="F194" s="855"/>
      <c r="G194" s="856"/>
      <c r="H194" s="865"/>
      <c r="I194" s="855"/>
      <c r="J194" s="855"/>
      <c r="K194" s="855"/>
      <c r="L194" s="866"/>
      <c r="M194" s="864"/>
      <c r="N194" s="855"/>
      <c r="O194" s="855"/>
      <c r="P194" s="855"/>
      <c r="Q194" s="856"/>
      <c r="R194" s="865"/>
      <c r="S194" s="855"/>
      <c r="T194" s="855"/>
      <c r="U194" s="855"/>
      <c r="V194" s="855"/>
      <c r="W194" s="855"/>
      <c r="X194" s="855"/>
      <c r="Y194" s="855"/>
      <c r="Z194" s="855"/>
      <c r="AA194" s="855"/>
      <c r="AB194" s="855"/>
      <c r="AC194" s="855"/>
      <c r="AD194" s="855"/>
      <c r="AE194" s="855"/>
      <c r="AF194" s="855"/>
      <c r="AG194" s="866"/>
      <c r="AH194" s="602"/>
      <c r="AI194" s="602"/>
      <c r="AJ194" s="602"/>
      <c r="AK194" s="602"/>
      <c r="AL194" s="602"/>
      <c r="AM194" s="602"/>
      <c r="AN194" s="602"/>
      <c r="AO194" s="602"/>
      <c r="AP194" s="602"/>
      <c r="AQ194" s="602"/>
      <c r="AR194" s="602"/>
      <c r="AS194" s="602"/>
      <c r="AT194" s="602"/>
      <c r="AU194" s="602"/>
      <c r="AV194" s="602"/>
      <c r="AW194" s="602"/>
      <c r="AX194" s="602"/>
      <c r="AY194" s="602"/>
      <c r="AZ194" s="216"/>
      <c r="BA194" s="39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307"/>
      <c r="CB194" s="307"/>
      <c r="CC194" s="307"/>
      <c r="CD194" s="307"/>
      <c r="CE194" s="307"/>
      <c r="CF194" s="307"/>
      <c r="CG194" s="307"/>
      <c r="CH194" s="1811"/>
      <c r="CI194" s="1811"/>
      <c r="CJ194" s="1811"/>
      <c r="CK194" s="1811"/>
      <c r="CL194" s="1811"/>
      <c r="CM194" s="1811"/>
      <c r="CN194" s="1811"/>
      <c r="CO194" s="1811"/>
      <c r="CP194" s="1811"/>
      <c r="CQ194" s="1811"/>
      <c r="CR194" s="1811"/>
      <c r="CS194" s="1811"/>
      <c r="CT194" s="1811"/>
      <c r="CU194" s="1811"/>
      <c r="CV194" s="1811"/>
      <c r="CW194" s="1811"/>
      <c r="CX194" s="1811"/>
      <c r="CY194" s="1811"/>
      <c r="CZ194" s="1811"/>
    </row>
    <row r="195" s="131" customFormat="true" ht="15" customHeight="true" x14ac:dyDescent="0.2">
      <c r="A195" s="694"/>
      <c r="B195" s="782"/>
      <c r="C195" s="864"/>
      <c r="D195" s="855"/>
      <c r="E195" s="855"/>
      <c r="F195" s="855"/>
      <c r="G195" s="856"/>
      <c r="H195" s="865"/>
      <c r="I195" s="855"/>
      <c r="J195" s="855"/>
      <c r="K195" s="855"/>
      <c r="L195" s="866"/>
      <c r="M195" s="864"/>
      <c r="N195" s="855"/>
      <c r="O195" s="855"/>
      <c r="P195" s="855"/>
      <c r="Q195" s="856"/>
      <c r="R195" s="865"/>
      <c r="S195" s="855"/>
      <c r="T195" s="855"/>
      <c r="U195" s="855"/>
      <c r="V195" s="855"/>
      <c r="W195" s="855"/>
      <c r="X195" s="855"/>
      <c r="Y195" s="855"/>
      <c r="Z195" s="855"/>
      <c r="AA195" s="855"/>
      <c r="AB195" s="855"/>
      <c r="AC195" s="855"/>
      <c r="AD195" s="855"/>
      <c r="AE195" s="855"/>
      <c r="AF195" s="855"/>
      <c r="AG195" s="866"/>
      <c r="AH195" s="602"/>
      <c r="AI195" s="602"/>
      <c r="AJ195" s="602"/>
      <c r="AK195" s="602"/>
      <c r="AL195" s="602"/>
      <c r="AM195" s="602"/>
      <c r="AN195" s="602"/>
      <c r="AO195" s="602"/>
      <c r="AP195" s="602"/>
      <c r="AQ195" s="602"/>
      <c r="AR195" s="602"/>
      <c r="AS195" s="602"/>
      <c r="AT195" s="602"/>
      <c r="AU195" s="602"/>
      <c r="AV195" s="602"/>
      <c r="AW195" s="602"/>
      <c r="AX195" s="602"/>
      <c r="AY195" s="602"/>
      <c r="AZ195" s="216"/>
      <c r="BA195" s="39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307"/>
      <c r="CB195" s="307"/>
      <c r="CC195" s="307"/>
      <c r="CD195" s="307"/>
      <c r="CE195" s="307"/>
      <c r="CF195" s="307"/>
      <c r="CG195" s="307"/>
      <c r="CH195" s="1811"/>
      <c r="CI195" s="1811"/>
      <c r="CJ195" s="1811"/>
      <c r="CK195" s="1811"/>
      <c r="CL195" s="1811"/>
      <c r="CM195" s="1811"/>
      <c r="CN195" s="1811"/>
      <c r="CO195" s="1811"/>
      <c r="CP195" s="1811"/>
      <c r="CQ195" s="1811"/>
      <c r="CR195" s="1811"/>
      <c r="CS195" s="1811"/>
      <c r="CT195" s="1811"/>
      <c r="CU195" s="1811"/>
      <c r="CV195" s="1811"/>
      <c r="CW195" s="1811"/>
      <c r="CX195" s="1811"/>
      <c r="CY195" s="1811"/>
      <c r="CZ195" s="1811"/>
    </row>
    <row r="196" s="131" customFormat="true" ht="15" customHeight="true" x14ac:dyDescent="0.2">
      <c r="A196" s="694"/>
      <c r="B196" s="782"/>
      <c r="C196" s="864"/>
      <c r="D196" s="855"/>
      <c r="E196" s="855"/>
      <c r="F196" s="855"/>
      <c r="G196" s="856"/>
      <c r="H196" s="865"/>
      <c r="I196" s="855"/>
      <c r="J196" s="855"/>
      <c r="K196" s="855"/>
      <c r="L196" s="866"/>
      <c r="M196" s="864"/>
      <c r="N196" s="855"/>
      <c r="O196" s="855"/>
      <c r="P196" s="855"/>
      <c r="Q196" s="856"/>
      <c r="R196" s="865"/>
      <c r="S196" s="855"/>
      <c r="T196" s="855"/>
      <c r="U196" s="855"/>
      <c r="V196" s="855"/>
      <c r="W196" s="855"/>
      <c r="X196" s="855"/>
      <c r="Y196" s="855"/>
      <c r="Z196" s="855"/>
      <c r="AA196" s="855"/>
      <c r="AB196" s="855"/>
      <c r="AC196" s="855"/>
      <c r="AD196" s="855"/>
      <c r="AE196" s="855"/>
      <c r="AF196" s="855"/>
      <c r="AG196" s="866"/>
      <c r="AH196" s="602"/>
      <c r="AI196" s="602"/>
      <c r="AJ196" s="602"/>
      <c r="AK196" s="602"/>
      <c r="AL196" s="602"/>
      <c r="AM196" s="602"/>
      <c r="AN196" s="602"/>
      <c r="AO196" s="602"/>
      <c r="AP196" s="602"/>
      <c r="AQ196" s="602"/>
      <c r="AR196" s="602"/>
      <c r="AS196" s="602"/>
      <c r="AT196" s="602"/>
      <c r="AU196" s="602"/>
      <c r="AV196" s="602"/>
      <c r="AW196" s="602"/>
      <c r="AX196" s="602"/>
      <c r="AY196" s="602"/>
      <c r="AZ196" s="216"/>
      <c r="BA196" s="39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307"/>
      <c r="CB196" s="307"/>
      <c r="CC196" s="307"/>
      <c r="CD196" s="307"/>
      <c r="CE196" s="307"/>
      <c r="CF196" s="307"/>
      <c r="CG196" s="307"/>
      <c r="CH196" s="1811"/>
      <c r="CI196" s="1811"/>
      <c r="CJ196" s="1811"/>
      <c r="CK196" s="1811"/>
      <c r="CL196" s="1811"/>
      <c r="CM196" s="1811"/>
      <c r="CN196" s="1811"/>
      <c r="CO196" s="1811"/>
      <c r="CP196" s="1811"/>
      <c r="CQ196" s="1811"/>
      <c r="CR196" s="1811"/>
      <c r="CS196" s="1811"/>
      <c r="CT196" s="1811"/>
      <c r="CU196" s="1811"/>
      <c r="CV196" s="1811"/>
      <c r="CW196" s="1811"/>
      <c r="CX196" s="1811"/>
      <c r="CY196" s="1811"/>
      <c r="CZ196" s="1811"/>
    </row>
    <row r="197" s="131" customFormat="true" ht="15" customHeight="true" x14ac:dyDescent="0.2">
      <c r="A197" s="694"/>
      <c r="B197" s="782"/>
      <c r="C197" s="864"/>
      <c r="D197" s="855"/>
      <c r="E197" s="855"/>
      <c r="F197" s="855"/>
      <c r="G197" s="856"/>
      <c r="H197" s="865"/>
      <c r="I197" s="855"/>
      <c r="J197" s="855"/>
      <c r="K197" s="855"/>
      <c r="L197" s="866"/>
      <c r="M197" s="864"/>
      <c r="N197" s="855"/>
      <c r="O197" s="855"/>
      <c r="P197" s="855"/>
      <c r="Q197" s="856"/>
      <c r="R197" s="865"/>
      <c r="S197" s="855"/>
      <c r="T197" s="855"/>
      <c r="U197" s="855"/>
      <c r="V197" s="855"/>
      <c r="W197" s="855"/>
      <c r="X197" s="855"/>
      <c r="Y197" s="855"/>
      <c r="Z197" s="855"/>
      <c r="AA197" s="855"/>
      <c r="AB197" s="855"/>
      <c r="AC197" s="855"/>
      <c r="AD197" s="855"/>
      <c r="AE197" s="855"/>
      <c r="AF197" s="855"/>
      <c r="AG197" s="866"/>
      <c r="AH197" s="602"/>
      <c r="AI197" s="602"/>
      <c r="AJ197" s="602"/>
      <c r="AK197" s="602"/>
      <c r="AL197" s="602"/>
      <c r="AM197" s="602"/>
      <c r="AN197" s="602"/>
      <c r="AO197" s="602"/>
      <c r="AP197" s="602"/>
      <c r="AQ197" s="602"/>
      <c r="AR197" s="602"/>
      <c r="AS197" s="602"/>
      <c r="AT197" s="602"/>
      <c r="AU197" s="602"/>
      <c r="AV197" s="602"/>
      <c r="AW197" s="602"/>
      <c r="AX197" s="602"/>
      <c r="AY197" s="602"/>
      <c r="AZ197" s="216"/>
      <c r="BA197" s="39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307"/>
      <c r="CB197" s="307"/>
      <c r="CC197" s="307"/>
      <c r="CD197" s="307"/>
      <c r="CE197" s="307"/>
      <c r="CF197" s="307"/>
      <c r="CG197" s="307"/>
      <c r="CH197" s="1811"/>
      <c r="CI197" s="1811"/>
      <c r="CJ197" s="1811"/>
      <c r="CK197" s="1811"/>
      <c r="CL197" s="1811"/>
      <c r="CM197" s="1811"/>
      <c r="CN197" s="1811"/>
      <c r="CO197" s="1811"/>
      <c r="CP197" s="1811"/>
      <c r="CQ197" s="1811"/>
      <c r="CR197" s="1811"/>
      <c r="CS197" s="1811"/>
      <c r="CT197" s="1811"/>
      <c r="CU197" s="1811"/>
      <c r="CV197" s="1811"/>
      <c r="CW197" s="1811"/>
      <c r="CX197" s="1811"/>
      <c r="CY197" s="1811"/>
      <c r="CZ197" s="1811"/>
    </row>
    <row r="198" s="131" customFormat="true" ht="15" customHeight="true" x14ac:dyDescent="0.2">
      <c r="A198" s="694"/>
      <c r="B198" s="782"/>
      <c r="C198" s="864"/>
      <c r="D198" s="855"/>
      <c r="E198" s="855"/>
      <c r="F198" s="855"/>
      <c r="G198" s="856"/>
      <c r="H198" s="865"/>
      <c r="I198" s="855"/>
      <c r="J198" s="855"/>
      <c r="K198" s="855"/>
      <c r="L198" s="866"/>
      <c r="M198" s="864"/>
      <c r="N198" s="855"/>
      <c r="O198" s="855"/>
      <c r="P198" s="855"/>
      <c r="Q198" s="856"/>
      <c r="R198" s="865"/>
      <c r="S198" s="855"/>
      <c r="T198" s="855"/>
      <c r="U198" s="855"/>
      <c r="V198" s="855"/>
      <c r="W198" s="855"/>
      <c r="X198" s="855"/>
      <c r="Y198" s="855"/>
      <c r="Z198" s="855"/>
      <c r="AA198" s="855"/>
      <c r="AB198" s="855"/>
      <c r="AC198" s="855"/>
      <c r="AD198" s="855"/>
      <c r="AE198" s="855"/>
      <c r="AF198" s="855"/>
      <c r="AG198" s="866"/>
      <c r="AH198" s="602"/>
      <c r="AI198" s="602"/>
      <c r="AJ198" s="602"/>
      <c r="AK198" s="602"/>
      <c r="AL198" s="602"/>
      <c r="AM198" s="602"/>
      <c r="AN198" s="602"/>
      <c r="AO198" s="602"/>
      <c r="AP198" s="602"/>
      <c r="AQ198" s="602"/>
      <c r="AR198" s="602"/>
      <c r="AS198" s="602"/>
      <c r="AT198" s="602"/>
      <c r="AU198" s="602"/>
      <c r="AV198" s="602"/>
      <c r="AW198" s="602"/>
      <c r="AX198" s="602"/>
      <c r="AY198" s="602"/>
      <c r="AZ198" s="216"/>
      <c r="BA198" s="39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307"/>
      <c r="CB198" s="307"/>
      <c r="CC198" s="307"/>
      <c r="CD198" s="307"/>
      <c r="CE198" s="307"/>
      <c r="CF198" s="307"/>
      <c r="CG198" s="307"/>
      <c r="CH198" s="1811"/>
      <c r="CI198" s="1811"/>
      <c r="CJ198" s="1811"/>
      <c r="CK198" s="1811"/>
      <c r="CL198" s="1811"/>
      <c r="CM198" s="1811"/>
      <c r="CN198" s="1811"/>
      <c r="CO198" s="1811"/>
      <c r="CP198" s="1811"/>
      <c r="CQ198" s="1811"/>
      <c r="CR198" s="1811"/>
      <c r="CS198" s="1811"/>
      <c r="CT198" s="1811"/>
      <c r="CU198" s="1811"/>
      <c r="CV198" s="1811"/>
      <c r="CW198" s="1811"/>
      <c r="CX198" s="1811"/>
      <c r="CY198" s="1811"/>
      <c r="CZ198" s="1811"/>
    </row>
    <row r="199" s="131" customFormat="true" ht="15" customHeight="true" x14ac:dyDescent="0.2">
      <c r="A199" s="694"/>
      <c r="B199" s="782"/>
      <c r="C199" s="864"/>
      <c r="D199" s="855"/>
      <c r="E199" s="855"/>
      <c r="F199" s="855"/>
      <c r="G199" s="856"/>
      <c r="H199" s="865"/>
      <c r="I199" s="855"/>
      <c r="J199" s="855"/>
      <c r="K199" s="855"/>
      <c r="L199" s="866"/>
      <c r="M199" s="864"/>
      <c r="N199" s="855"/>
      <c r="O199" s="855"/>
      <c r="P199" s="855"/>
      <c r="Q199" s="856"/>
      <c r="R199" s="865"/>
      <c r="S199" s="855"/>
      <c r="T199" s="855"/>
      <c r="U199" s="855"/>
      <c r="V199" s="855"/>
      <c r="W199" s="855"/>
      <c r="X199" s="855"/>
      <c r="Y199" s="855"/>
      <c r="Z199" s="855"/>
      <c r="AA199" s="855"/>
      <c r="AB199" s="855"/>
      <c r="AC199" s="855"/>
      <c r="AD199" s="855"/>
      <c r="AE199" s="855"/>
      <c r="AF199" s="855"/>
      <c r="AG199" s="866"/>
      <c r="AH199" s="602"/>
      <c r="AI199" s="602"/>
      <c r="AJ199" s="602"/>
      <c r="AK199" s="602"/>
      <c r="AL199" s="602"/>
      <c r="AM199" s="602"/>
      <c r="AN199" s="602"/>
      <c r="AO199" s="602"/>
      <c r="AP199" s="602"/>
      <c r="AQ199" s="602"/>
      <c r="AR199" s="602"/>
      <c r="AS199" s="602"/>
      <c r="AT199" s="602"/>
      <c r="AU199" s="602"/>
      <c r="AV199" s="602"/>
      <c r="AW199" s="602"/>
      <c r="AX199" s="602"/>
      <c r="AY199" s="602"/>
      <c r="AZ199" s="216"/>
      <c r="BA199" s="39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307"/>
      <c r="CB199" s="307"/>
      <c r="CC199" s="307"/>
      <c r="CD199" s="307"/>
      <c r="CE199" s="307"/>
      <c r="CF199" s="307"/>
      <c r="CG199" s="307"/>
      <c r="CH199" s="1811"/>
      <c r="CI199" s="1811"/>
      <c r="CJ199" s="1811"/>
      <c r="CK199" s="1811"/>
      <c r="CL199" s="1811"/>
      <c r="CM199" s="1811"/>
      <c r="CN199" s="1811"/>
      <c r="CO199" s="1811"/>
      <c r="CP199" s="1811"/>
      <c r="CQ199" s="1811"/>
      <c r="CR199" s="1811"/>
      <c r="CS199" s="1811"/>
      <c r="CT199" s="1811"/>
      <c r="CU199" s="1811"/>
      <c r="CV199" s="1811"/>
      <c r="CW199" s="1811"/>
      <c r="CX199" s="1811"/>
      <c r="CY199" s="1811"/>
      <c r="CZ199" s="1811"/>
    </row>
    <row r="200" s="131" customFormat="true" ht="15" customHeight="true" x14ac:dyDescent="0.2">
      <c r="A200" s="694"/>
      <c r="B200" s="782"/>
      <c r="C200" s="864"/>
      <c r="D200" s="855"/>
      <c r="E200" s="855"/>
      <c r="F200" s="855"/>
      <c r="G200" s="856"/>
      <c r="H200" s="865"/>
      <c r="I200" s="855"/>
      <c r="J200" s="855"/>
      <c r="K200" s="855"/>
      <c r="L200" s="866"/>
      <c r="M200" s="864"/>
      <c r="N200" s="855"/>
      <c r="O200" s="855"/>
      <c r="P200" s="855"/>
      <c r="Q200" s="856"/>
      <c r="R200" s="865"/>
      <c r="S200" s="855"/>
      <c r="T200" s="855"/>
      <c r="U200" s="855"/>
      <c r="V200" s="855"/>
      <c r="W200" s="855"/>
      <c r="X200" s="855"/>
      <c r="Y200" s="855"/>
      <c r="Z200" s="855"/>
      <c r="AA200" s="855"/>
      <c r="AB200" s="855"/>
      <c r="AC200" s="855"/>
      <c r="AD200" s="855"/>
      <c r="AE200" s="855"/>
      <c r="AF200" s="855"/>
      <c r="AG200" s="866"/>
      <c r="AH200" s="602"/>
      <c r="AI200" s="602"/>
      <c r="AJ200" s="602"/>
      <c r="AK200" s="602"/>
      <c r="AL200" s="602"/>
      <c r="AM200" s="602"/>
      <c r="AN200" s="602"/>
      <c r="AO200" s="602"/>
      <c r="AP200" s="602"/>
      <c r="AQ200" s="602"/>
      <c r="AR200" s="602"/>
      <c r="AS200" s="602"/>
      <c r="AT200" s="602"/>
      <c r="AU200" s="602"/>
      <c r="AV200" s="602"/>
      <c r="AW200" s="602"/>
      <c r="AX200" s="602"/>
      <c r="AY200" s="602"/>
      <c r="AZ200" s="216"/>
      <c r="BA200" s="39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307"/>
      <c r="CB200" s="307"/>
      <c r="CC200" s="307"/>
      <c r="CD200" s="307"/>
      <c r="CE200" s="307"/>
      <c r="CF200" s="307"/>
      <c r="CG200" s="307"/>
      <c r="CH200" s="1811"/>
      <c r="CI200" s="1811"/>
      <c r="CJ200" s="1811"/>
      <c r="CK200" s="1811"/>
      <c r="CL200" s="1811"/>
      <c r="CM200" s="1811"/>
      <c r="CN200" s="1811"/>
      <c r="CO200" s="1811"/>
      <c r="CP200" s="1811"/>
      <c r="CQ200" s="1811"/>
      <c r="CR200" s="1811"/>
      <c r="CS200" s="1811"/>
      <c r="CT200" s="1811"/>
      <c r="CU200" s="1811"/>
      <c r="CV200" s="1811"/>
      <c r="CW200" s="1811"/>
      <c r="CX200" s="1811"/>
      <c r="CY200" s="1811"/>
      <c r="CZ200" s="1811"/>
    </row>
    <row r="201" s="131" customFormat="true" ht="15" customHeight="true" x14ac:dyDescent="0.2">
      <c r="A201" s="694"/>
      <c r="B201" s="782"/>
      <c r="C201" s="864"/>
      <c r="D201" s="855"/>
      <c r="E201" s="855"/>
      <c r="F201" s="855"/>
      <c r="G201" s="856"/>
      <c r="H201" s="865"/>
      <c r="I201" s="855"/>
      <c r="J201" s="855"/>
      <c r="K201" s="855"/>
      <c r="L201" s="866"/>
      <c r="M201" s="864"/>
      <c r="N201" s="855"/>
      <c r="O201" s="855"/>
      <c r="P201" s="855"/>
      <c r="Q201" s="856"/>
      <c r="R201" s="865"/>
      <c r="S201" s="855"/>
      <c r="T201" s="855"/>
      <c r="U201" s="855"/>
      <c r="V201" s="855"/>
      <c r="W201" s="855"/>
      <c r="X201" s="855"/>
      <c r="Y201" s="855"/>
      <c r="Z201" s="855"/>
      <c r="AA201" s="855"/>
      <c r="AB201" s="855"/>
      <c r="AC201" s="855"/>
      <c r="AD201" s="855"/>
      <c r="AE201" s="855"/>
      <c r="AF201" s="855"/>
      <c r="AG201" s="866"/>
      <c r="AH201" s="602"/>
      <c r="AI201" s="602"/>
      <c r="AJ201" s="602"/>
      <c r="AK201" s="602"/>
      <c r="AL201" s="602"/>
      <c r="AM201" s="602"/>
      <c r="AN201" s="602"/>
      <c r="AO201" s="602"/>
      <c r="AP201" s="602"/>
      <c r="AQ201" s="602"/>
      <c r="AR201" s="602"/>
      <c r="AS201" s="602"/>
      <c r="AT201" s="602"/>
      <c r="AU201" s="602"/>
      <c r="AV201" s="602"/>
      <c r="AW201" s="602"/>
      <c r="AX201" s="602"/>
      <c r="AY201" s="602"/>
      <c r="AZ201" s="216"/>
      <c r="BA201" s="39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307"/>
      <c r="CB201" s="307"/>
      <c r="CC201" s="307"/>
      <c r="CD201" s="307"/>
      <c r="CE201" s="307"/>
      <c r="CF201" s="307"/>
      <c r="CG201" s="307"/>
      <c r="CH201" s="1811"/>
      <c r="CI201" s="1811"/>
      <c r="CJ201" s="1811"/>
      <c r="CK201" s="1811"/>
      <c r="CL201" s="1811"/>
      <c r="CM201" s="1811"/>
      <c r="CN201" s="1811"/>
      <c r="CO201" s="1811"/>
      <c r="CP201" s="1811"/>
      <c r="CQ201" s="1811"/>
      <c r="CR201" s="1811"/>
      <c r="CS201" s="1811"/>
      <c r="CT201" s="1811"/>
      <c r="CU201" s="1811"/>
      <c r="CV201" s="1811"/>
      <c r="CW201" s="1811"/>
      <c r="CX201" s="1811"/>
      <c r="CY201" s="1811"/>
      <c r="CZ201" s="1811"/>
    </row>
    <row r="202" s="131" customFormat="true" ht="15" customHeight="true" x14ac:dyDescent="0.2">
      <c r="A202" s="694"/>
      <c r="B202" s="782"/>
      <c r="C202" s="864"/>
      <c r="D202" s="855"/>
      <c r="E202" s="855"/>
      <c r="F202" s="855"/>
      <c r="G202" s="856"/>
      <c r="H202" s="865"/>
      <c r="I202" s="855"/>
      <c r="J202" s="855"/>
      <c r="K202" s="855"/>
      <c r="L202" s="866"/>
      <c r="M202" s="864"/>
      <c r="N202" s="855"/>
      <c r="O202" s="855"/>
      <c r="P202" s="855"/>
      <c r="Q202" s="856"/>
      <c r="R202" s="865"/>
      <c r="S202" s="855"/>
      <c r="T202" s="855"/>
      <c r="U202" s="855"/>
      <c r="V202" s="855"/>
      <c r="W202" s="855"/>
      <c r="X202" s="855"/>
      <c r="Y202" s="855"/>
      <c r="Z202" s="855"/>
      <c r="AA202" s="855"/>
      <c r="AB202" s="855"/>
      <c r="AC202" s="855"/>
      <c r="AD202" s="855"/>
      <c r="AE202" s="855"/>
      <c r="AF202" s="855"/>
      <c r="AG202" s="866"/>
      <c r="AH202" s="602"/>
      <c r="AI202" s="602"/>
      <c r="AJ202" s="602"/>
      <c r="AK202" s="602"/>
      <c r="AL202" s="602"/>
      <c r="AM202" s="602"/>
      <c r="AN202" s="602"/>
      <c r="AO202" s="602"/>
      <c r="AP202" s="602"/>
      <c r="AQ202" s="602"/>
      <c r="AR202" s="602"/>
      <c r="AS202" s="602"/>
      <c r="AT202" s="602"/>
      <c r="AU202" s="602"/>
      <c r="AV202" s="602"/>
      <c r="AW202" s="602"/>
      <c r="AX202" s="602"/>
      <c r="AY202" s="602"/>
      <c r="AZ202" s="216"/>
      <c r="BA202" s="39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307"/>
      <c r="CB202" s="307"/>
      <c r="CC202" s="307"/>
      <c r="CD202" s="307"/>
      <c r="CE202" s="307"/>
      <c r="CF202" s="307"/>
      <c r="CG202" s="307"/>
      <c r="CH202" s="1811"/>
      <c r="CI202" s="1811"/>
      <c r="CJ202" s="1811"/>
      <c r="CK202" s="1811"/>
      <c r="CL202" s="1811"/>
      <c r="CM202" s="1811"/>
      <c r="CN202" s="1811"/>
      <c r="CO202" s="1811"/>
      <c r="CP202" s="1811"/>
      <c r="CQ202" s="1811"/>
      <c r="CR202" s="1811"/>
      <c r="CS202" s="1811"/>
      <c r="CT202" s="1811"/>
      <c r="CU202" s="1811"/>
      <c r="CV202" s="1811"/>
      <c r="CW202" s="1811"/>
      <c r="CX202" s="1811"/>
      <c r="CY202" s="1811"/>
      <c r="CZ202" s="1811"/>
    </row>
    <row r="203" s="621" customFormat="true" ht="15" customHeight="true" x14ac:dyDescent="0.2">
      <c r="A203" s="768"/>
      <c r="B203" s="991"/>
      <c r="C203" s="903"/>
      <c r="D203" s="904"/>
      <c r="E203" s="904"/>
      <c r="F203" s="904"/>
      <c r="G203" s="905"/>
      <c r="H203" s="906"/>
      <c r="I203" s="904"/>
      <c r="J203" s="904"/>
      <c r="K203" s="904"/>
      <c r="L203" s="907"/>
      <c r="M203" s="908"/>
      <c r="N203" s="904"/>
      <c r="O203" s="904"/>
      <c r="P203" s="904"/>
      <c r="Q203" s="905"/>
      <c r="R203" s="906"/>
      <c r="S203" s="904"/>
      <c r="T203" s="904"/>
      <c r="U203" s="904"/>
      <c r="V203" s="904"/>
      <c r="W203" s="904"/>
      <c r="X203" s="904"/>
      <c r="Y203" s="904"/>
      <c r="Z203" s="904"/>
      <c r="AA203" s="904"/>
      <c r="AB203" s="904"/>
      <c r="AC203" s="904"/>
      <c r="AD203" s="904"/>
      <c r="AE203" s="904"/>
      <c r="AF203" s="904"/>
      <c r="AG203" s="1773"/>
      <c r="AH203" s="311"/>
      <c r="AI203" s="311"/>
      <c r="AJ203" s="311"/>
      <c r="AK203" s="311"/>
      <c r="AL203" s="311"/>
      <c r="AM203" s="311"/>
      <c r="AN203" s="311"/>
      <c r="AO203" s="311"/>
      <c r="AP203" s="311"/>
      <c r="AQ203" s="311"/>
      <c r="AR203" s="311"/>
      <c r="AS203" s="311"/>
      <c r="AT203" s="311"/>
      <c r="AU203" s="311"/>
      <c r="AV203" s="311"/>
      <c r="AW203" s="311"/>
      <c r="AX203" s="311"/>
      <c r="AY203" s="311"/>
      <c r="AZ203" s="622"/>
      <c r="BA203" s="39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307"/>
      <c r="CB203" s="307"/>
      <c r="CC203" s="307"/>
      <c r="CD203" s="307"/>
      <c r="CE203" s="307"/>
      <c r="CF203" s="307"/>
      <c r="CG203" s="307"/>
      <c r="CH203" s="1811"/>
      <c r="CI203" s="1811"/>
      <c r="CJ203" s="1811"/>
      <c r="CK203" s="1811"/>
      <c r="CL203" s="1811"/>
      <c r="CM203" s="1811"/>
      <c r="CN203" s="1811"/>
      <c r="CO203" s="1811"/>
      <c r="CP203" s="1811"/>
      <c r="CQ203" s="1811"/>
      <c r="CR203" s="1811"/>
      <c r="CS203" s="1811"/>
      <c r="CT203" s="1811"/>
      <c r="CU203" s="1811"/>
      <c r="CV203" s="1811"/>
      <c r="CW203" s="1811"/>
      <c r="CX203" s="1811"/>
      <c r="CY203" s="1811"/>
      <c r="CZ203" s="1811"/>
    </row>
    <row r="204" s="621" customFormat="true" ht="15" customHeight="true" x14ac:dyDescent="0.2">
      <c r="A204" s="768"/>
      <c r="B204" s="991"/>
      <c r="C204" s="903"/>
      <c r="D204" s="904"/>
      <c r="E204" s="904"/>
      <c r="F204" s="904"/>
      <c r="G204" s="905"/>
      <c r="H204" s="906"/>
      <c r="I204" s="904"/>
      <c r="J204" s="904"/>
      <c r="K204" s="904"/>
      <c r="L204" s="907"/>
      <c r="M204" s="908"/>
      <c r="N204" s="904"/>
      <c r="O204" s="904"/>
      <c r="P204" s="904"/>
      <c r="Q204" s="905"/>
      <c r="R204" s="906"/>
      <c r="S204" s="904"/>
      <c r="T204" s="904"/>
      <c r="U204" s="904"/>
      <c r="V204" s="904"/>
      <c r="W204" s="904"/>
      <c r="X204" s="904"/>
      <c r="Y204" s="904"/>
      <c r="Z204" s="904"/>
      <c r="AA204" s="904"/>
      <c r="AB204" s="904"/>
      <c r="AC204" s="904"/>
      <c r="AD204" s="904"/>
      <c r="AE204" s="904"/>
      <c r="AF204" s="904"/>
      <c r="AG204" s="1773"/>
      <c r="AH204" s="311"/>
      <c r="AI204" s="311"/>
      <c r="AJ204" s="311"/>
      <c r="AK204" s="311"/>
      <c r="AL204" s="311"/>
      <c r="AM204" s="311"/>
      <c r="AN204" s="311"/>
      <c r="AO204" s="311"/>
      <c r="AP204" s="311"/>
      <c r="AQ204" s="311"/>
      <c r="AR204" s="311"/>
      <c r="AS204" s="311"/>
      <c r="AT204" s="311"/>
      <c r="AU204" s="311"/>
      <c r="AV204" s="311"/>
      <c r="AW204" s="311"/>
      <c r="AX204" s="311"/>
      <c r="AY204" s="311"/>
      <c r="AZ204" s="622"/>
      <c r="BA204" s="39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307"/>
      <c r="CB204" s="307"/>
      <c r="CC204" s="307"/>
      <c r="CD204" s="307"/>
      <c r="CE204" s="307"/>
      <c r="CF204" s="307"/>
      <c r="CG204" s="307"/>
      <c r="CH204" s="1811"/>
      <c r="CI204" s="1811"/>
      <c r="CJ204" s="1811"/>
      <c r="CK204" s="1811"/>
      <c r="CL204" s="1811"/>
      <c r="CM204" s="1811"/>
      <c r="CN204" s="1811"/>
      <c r="CO204" s="1811"/>
      <c r="CP204" s="1811"/>
      <c r="CQ204" s="1811"/>
      <c r="CR204" s="1811"/>
      <c r="CS204" s="1811"/>
      <c r="CT204" s="1811"/>
      <c r="CU204" s="1811"/>
      <c r="CV204" s="1811"/>
      <c r="CW204" s="1811"/>
      <c r="CX204" s="1811"/>
      <c r="CY204" s="1811"/>
      <c r="CZ204" s="1811"/>
    </row>
    <row r="205" s="621" customFormat="true" ht="15" customHeight="true" x14ac:dyDescent="0.2">
      <c r="A205" s="779"/>
      <c r="B205" s="993"/>
      <c r="C205" s="943"/>
      <c r="D205" s="944"/>
      <c r="E205" s="944"/>
      <c r="F205" s="944"/>
      <c r="G205" s="945"/>
      <c r="H205" s="946"/>
      <c r="I205" s="944"/>
      <c r="J205" s="944"/>
      <c r="K205" s="944"/>
      <c r="L205" s="947"/>
      <c r="M205" s="948"/>
      <c r="N205" s="944"/>
      <c r="O205" s="944"/>
      <c r="P205" s="944"/>
      <c r="Q205" s="945"/>
      <c r="R205" s="946"/>
      <c r="S205" s="944"/>
      <c r="T205" s="944"/>
      <c r="U205" s="944"/>
      <c r="V205" s="944"/>
      <c r="W205" s="944"/>
      <c r="X205" s="944"/>
      <c r="Y205" s="944"/>
      <c r="Z205" s="944"/>
      <c r="AA205" s="944"/>
      <c r="AB205" s="944"/>
      <c r="AC205" s="944"/>
      <c r="AD205" s="944"/>
      <c r="AE205" s="944"/>
      <c r="AF205" s="944"/>
      <c r="AG205" s="1782"/>
      <c r="AH205" s="311"/>
      <c r="AI205" s="311"/>
      <c r="AJ205" s="311"/>
      <c r="AK205" s="311"/>
      <c r="AL205" s="311"/>
      <c r="AM205" s="311"/>
      <c r="AN205" s="311"/>
      <c r="AO205" s="311"/>
      <c r="AP205" s="311"/>
      <c r="AQ205" s="311"/>
      <c r="AR205" s="311"/>
      <c r="AS205" s="311"/>
      <c r="AT205" s="311"/>
      <c r="AU205" s="311"/>
      <c r="AV205" s="311"/>
      <c r="AW205" s="311"/>
      <c r="AX205" s="311"/>
      <c r="AY205" s="311"/>
      <c r="AZ205" s="622"/>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357"/>
      <c r="CB205" s="357"/>
      <c r="CC205" s="357"/>
      <c r="CD205" s="357"/>
      <c r="CE205" s="357"/>
      <c r="CF205" s="357"/>
      <c r="CG205" s="357"/>
      <c r="CH205" s="1811"/>
      <c r="CI205" s="1811"/>
      <c r="CJ205" s="1811"/>
      <c r="CK205" s="1811"/>
      <c r="CL205" s="1811"/>
      <c r="CM205" s="1811"/>
      <c r="CN205" s="1811"/>
      <c r="CO205" s="1811"/>
      <c r="CP205" s="1811"/>
      <c r="CQ205" s="1811"/>
      <c r="CR205" s="1811"/>
      <c r="CS205" s="1811"/>
      <c r="CT205" s="1811"/>
      <c r="CU205" s="1811"/>
      <c r="CV205" s="1811"/>
      <c r="CW205" s="1811"/>
      <c r="CX205" s="1811"/>
      <c r="CY205" s="1811"/>
      <c r="CZ205" s="1811"/>
    </row>
    <row r="206" s="623" customFormat="true" ht="250.15" customHeight="true" x14ac:dyDescent="0.2">
      <c r="B206" s="621"/>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010" t="str">
        <f>A1026</f>
        <v>Kazakhstan</v>
      </c>
      <c r="B208" s="20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2006</v>
      </c>
      <c r="B209" s="139"/>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112</v>
      </c>
      <c r="B210" s="14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98</v>
      </c>
      <c r="B212" s="222"/>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MICS06</v>
      </c>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28"/>
      <c r="B216" s="626"/>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28"/>
      <c r="B217" s="627"/>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28"/>
      <c r="B218" s="626"/>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29"/>
      <c r="B219" s="630"/>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87</v>
      </c>
      <c r="B220" s="206"/>
      <c r="C220" s="2038" t="s">
        <v>115</v>
      </c>
      <c r="D220" s="2039"/>
      <c r="E220" s="2039"/>
      <c r="F220" s="2039"/>
      <c r="G220" s="2040"/>
      <c r="H220" s="2041" t="s">
        <v>39</v>
      </c>
      <c r="I220" s="2042"/>
      <c r="J220" s="2042"/>
      <c r="K220" s="2042"/>
      <c r="L220" s="2043"/>
      <c r="M220" s="2044" t="s">
        <v>38</v>
      </c>
      <c r="N220" s="2045"/>
      <c r="O220" s="2045"/>
      <c r="P220" s="2045"/>
      <c r="Q220" s="2046"/>
      <c r="R220" s="1716" t="s">
        <v>138</v>
      </c>
      <c r="S220" s="1756"/>
      <c r="T220" s="1756"/>
      <c r="U220" s="1756"/>
      <c r="V220" s="1756"/>
      <c r="W220" s="1756"/>
      <c r="X220" s="1756"/>
      <c r="Y220" s="1756"/>
      <c r="Z220" s="1756"/>
      <c r="AA220" s="1756"/>
      <c r="AB220" s="1756"/>
      <c r="AC220" s="1756"/>
      <c r="AD220" s="1756"/>
      <c r="AE220" s="1756"/>
      <c r="AF220" s="1756"/>
      <c r="AG220" s="1757"/>
      <c r="AH220" s="311"/>
      <c r="AI220" s="311"/>
      <c r="AJ220" s="311"/>
      <c r="AK220" s="311"/>
      <c r="AL220" s="311"/>
      <c r="AM220" s="311"/>
      <c r="AN220" s="311"/>
      <c r="AO220" s="311"/>
      <c r="AP220" s="311"/>
      <c r="AQ220" s="311"/>
      <c r="AR220" s="311"/>
      <c r="AS220" s="311"/>
      <c r="AT220" s="311"/>
      <c r="AU220" s="311"/>
      <c r="AV220" s="311"/>
      <c r="AW220" s="311"/>
      <c r="AX220" s="311"/>
      <c r="AY220" s="311"/>
      <c r="AZ220" s="622"/>
      <c r="BA220" s="217" t="s">
        <v>129</v>
      </c>
      <c r="BB220" s="114" t="s">
        <v>87</v>
      </c>
      <c r="BC220" s="2144" t="s">
        <v>115</v>
      </c>
      <c r="BD220" s="2145"/>
      <c r="BE220" s="2145"/>
      <c r="BF220" s="2145"/>
      <c r="BG220" s="2146"/>
      <c r="BH220" s="2147" t="s">
        <v>39</v>
      </c>
      <c r="BI220" s="2145"/>
      <c r="BJ220" s="2145"/>
      <c r="BK220" s="2145"/>
      <c r="BL220" s="2146"/>
      <c r="BM220" s="2147" t="s">
        <v>38</v>
      </c>
      <c r="BN220" s="2145"/>
      <c r="BO220" s="2145"/>
      <c r="BP220" s="2145"/>
      <c r="BQ220" s="2148"/>
      <c r="BR220" s="1737" t="s">
        <v>138</v>
      </c>
      <c r="BS220" s="1738"/>
      <c r="BT220" s="1738"/>
      <c r="BU220" s="1738"/>
      <c r="BV220" s="1738"/>
      <c r="BW220" s="1738"/>
      <c r="BX220" s="1738"/>
      <c r="BY220" s="1739"/>
      <c r="BZ220" s="312"/>
      <c r="CA220" s="312"/>
      <c r="CB220" s="312"/>
      <c r="CC220" s="312"/>
      <c r="CD220" s="312"/>
      <c r="CE220" s="312"/>
      <c r="CF220" s="312"/>
      <c r="CG220" s="312"/>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36" x14ac:dyDescent="0.2">
      <c r="A221" s="190" t="s">
        <v>88</v>
      </c>
      <c r="B221" s="247"/>
      <c r="C221" s="284" t="s">
        <v>0</v>
      </c>
      <c r="D221" s="285" t="s">
        <v>1</v>
      </c>
      <c r="E221" s="285" t="s">
        <v>2</v>
      </c>
      <c r="F221" s="285" t="s">
        <v>3</v>
      </c>
      <c r="G221" s="286" t="s">
        <v>4</v>
      </c>
      <c r="H221" s="743" t="s">
        <v>0</v>
      </c>
      <c r="I221" s="691" t="s">
        <v>1</v>
      </c>
      <c r="J221" s="691" t="s">
        <v>2</v>
      </c>
      <c r="K221" s="691" t="s">
        <v>3</v>
      </c>
      <c r="L221" s="692" t="s">
        <v>4</v>
      </c>
      <c r="M221" s="730" t="s">
        <v>0</v>
      </c>
      <c r="N221" s="691" t="s">
        <v>1</v>
      </c>
      <c r="O221" s="691" t="s">
        <v>2</v>
      </c>
      <c r="P221" s="691" t="s">
        <v>3</v>
      </c>
      <c r="Q221" s="759" t="s">
        <v>4</v>
      </c>
      <c r="R221" s="743" t="s">
        <v>147</v>
      </c>
      <c r="S221" s="691" t="s">
        <v>148</v>
      </c>
      <c r="T221" s="691" t="s">
        <v>149</v>
      </c>
      <c r="U221" s="691" t="s">
        <v>150</v>
      </c>
      <c r="V221" s="691" t="s">
        <v>151</v>
      </c>
      <c r="W221" s="691" t="s">
        <v>152</v>
      </c>
      <c r="X221" s="691" t="s">
        <v>153</v>
      </c>
      <c r="Y221" s="691" t="s">
        <v>154</v>
      </c>
      <c r="Z221" s="691" t="s">
        <v>155</v>
      </c>
      <c r="AA221" s="691" t="s">
        <v>156</v>
      </c>
      <c r="AB221" s="691" t="s">
        <v>157</v>
      </c>
      <c r="AC221" s="691" t="s">
        <v>158</v>
      </c>
      <c r="AD221" s="691" t="s">
        <v>159</v>
      </c>
      <c r="AE221" s="691" t="s">
        <v>160</v>
      </c>
      <c r="AF221" s="691" t="s">
        <v>161</v>
      </c>
      <c r="AG221" s="693" t="s">
        <v>162</v>
      </c>
      <c r="AH221" s="311"/>
      <c r="AI221" s="311"/>
      <c r="AJ221" s="311"/>
      <c r="AK221" s="311"/>
      <c r="AL221" s="311"/>
      <c r="AM221" s="311"/>
      <c r="AN221" s="311"/>
      <c r="AO221" s="311"/>
      <c r="AP221" s="311"/>
      <c r="AQ221" s="311"/>
      <c r="AR221" s="311"/>
      <c r="AS221" s="311"/>
      <c r="AT221" s="311"/>
      <c r="AU221" s="311"/>
      <c r="AV221" s="311"/>
      <c r="AW221" s="311"/>
      <c r="AX221" s="311"/>
      <c r="AY221" s="311"/>
      <c r="AZ221" s="622"/>
      <c r="BA221" s="202" t="s">
        <v>118</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147</v>
      </c>
      <c r="BS221" s="176" t="s">
        <v>148</v>
      </c>
      <c r="BT221" s="176" t="s">
        <v>149</v>
      </c>
      <c r="BU221" s="176" t="s">
        <v>150</v>
      </c>
      <c r="BV221" s="176" t="s">
        <v>151</v>
      </c>
      <c r="BW221" s="176" t="s">
        <v>152</v>
      </c>
      <c r="BX221" s="176" t="s">
        <v>153</v>
      </c>
      <c r="BY221" s="177" t="s">
        <v>154</v>
      </c>
      <c r="BZ221" s="177" t="s">
        <v>155</v>
      </c>
      <c r="CA221" s="177" t="s">
        <v>156</v>
      </c>
      <c r="CB221" s="177" t="s">
        <v>157</v>
      </c>
      <c r="CC221" s="177" t="s">
        <v>158</v>
      </c>
      <c r="CD221" s="177" t="s">
        <v>159</v>
      </c>
      <c r="CE221" s="177" t="s">
        <v>160</v>
      </c>
      <c r="CF221" s="177" t="s">
        <v>161</v>
      </c>
      <c r="CG221" s="177" t="s">
        <v>162</v>
      </c>
      <c r="CH221" s="1812"/>
      <c r="CI221" s="1812"/>
      <c r="CJ221" s="1812"/>
      <c r="CK221" s="1812"/>
      <c r="CL221" s="1812"/>
      <c r="CM221" s="1812"/>
      <c r="CN221" s="1812"/>
      <c r="CO221" s="1812"/>
      <c r="CP221" s="1812"/>
      <c r="CQ221" s="1812"/>
      <c r="CR221" s="1812"/>
      <c r="CS221" s="1812"/>
      <c r="CT221" s="1812"/>
      <c r="CU221" s="1812"/>
      <c r="CV221" s="1812"/>
      <c r="CW221" s="1812"/>
      <c r="CX221" s="1812"/>
      <c r="CY221" s="1812"/>
      <c r="CZ221" s="1812"/>
    </row>
    <row r="222" s="135" customFormat="true" ht="15" customHeight="true" x14ac:dyDescent="0.2">
      <c r="A222" s="2035" t="s">
        <v>37</v>
      </c>
      <c r="B222" s="994" t="s">
        <v>15</v>
      </c>
      <c r="C222" s="1006" t="s">
        <v>36</v>
      </c>
      <c r="D222" s="1013" t="s">
        <v>36</v>
      </c>
      <c r="E222" s="1013" t="s">
        <v>36</v>
      </c>
      <c r="F222" s="1013" t="s">
        <v>36</v>
      </c>
      <c r="G222" s="1020" t="s">
        <v>36</v>
      </c>
      <c r="H222" s="1027" t="s">
        <v>36</v>
      </c>
      <c r="I222" s="1013" t="s">
        <v>36</v>
      </c>
      <c r="J222" s="1013" t="s">
        <v>36</v>
      </c>
      <c r="K222" s="1013" t="s">
        <v>36</v>
      </c>
      <c r="L222" s="1034" t="s">
        <v>36</v>
      </c>
      <c r="M222" s="1006" t="s">
        <v>36</v>
      </c>
      <c r="N222" s="1013" t="s">
        <v>36</v>
      </c>
      <c r="O222" s="1013" t="s">
        <v>36</v>
      </c>
      <c r="P222" s="1013" t="s">
        <v>36</v>
      </c>
      <c r="Q222" s="1020" t="s">
        <v>36</v>
      </c>
      <c r="R222" s="1027" t="s">
        <v>36</v>
      </c>
      <c r="S222" s="1013" t="s">
        <v>36</v>
      </c>
      <c r="T222" s="1013" t="s">
        <v>36</v>
      </c>
      <c r="U222" s="1013" t="s">
        <v>36</v>
      </c>
      <c r="V222" s="1013" t="s">
        <v>36</v>
      </c>
      <c r="W222" s="1013" t="s">
        <v>36</v>
      </c>
      <c r="X222" s="1013" t="s">
        <v>36</v>
      </c>
      <c r="Y222" s="1013" t="s">
        <v>36</v>
      </c>
      <c r="Z222" s="1013" t="s">
        <v>36</v>
      </c>
      <c r="AA222" s="1013" t="s">
        <v>36</v>
      </c>
      <c r="AB222" s="1013" t="s">
        <v>36</v>
      </c>
      <c r="AC222" s="1013" t="s">
        <v>36</v>
      </c>
      <c r="AD222" s="1013" t="s">
        <v>36</v>
      </c>
      <c r="AE222" s="1013" t="s">
        <v>36</v>
      </c>
      <c r="AF222" s="1013" t="s">
        <v>36</v>
      </c>
      <c r="AG222" s="1034" t="s">
        <v>36</v>
      </c>
      <c r="AH222" s="311"/>
      <c r="AI222" s="311"/>
      <c r="AJ222" s="311"/>
      <c r="AK222" s="311"/>
      <c r="AL222" s="311"/>
      <c r="AM222" s="311"/>
      <c r="AN222" s="311"/>
      <c r="AO222" s="311"/>
      <c r="AP222" s="311"/>
      <c r="AQ222" s="311"/>
      <c r="AR222" s="311"/>
      <c r="AS222" s="311"/>
      <c r="AT222" s="311"/>
      <c r="AU222" s="311"/>
      <c r="AV222" s="311"/>
      <c r="AW222" s="311"/>
      <c r="AX222" s="311"/>
      <c r="AY222" s="311"/>
      <c r="AZ222" s="622"/>
      <c r="BA222" s="2149" t="s">
        <v>37</v>
      </c>
      <c r="BB222" s="160" t="s">
        <v>15</v>
      </c>
      <c r="BC222" s="1053" t="s">
        <v>36</v>
      </c>
      <c r="BD222" s="1072" t="s">
        <v>36</v>
      </c>
      <c r="BE222" s="1072" t="s">
        <v>36</v>
      </c>
      <c r="BF222" s="1072" t="s">
        <v>36</v>
      </c>
      <c r="BG222" s="1092" t="s">
        <v>36</v>
      </c>
      <c r="BH222" s="1112" t="s">
        <v>36</v>
      </c>
      <c r="BI222" s="1072" t="s">
        <v>36</v>
      </c>
      <c r="BJ222" s="1072" t="s">
        <v>36</v>
      </c>
      <c r="BK222" s="1072" t="s">
        <v>36</v>
      </c>
      <c r="BL222" s="1092" t="s">
        <v>36</v>
      </c>
      <c r="BM222" s="1112" t="s">
        <v>36</v>
      </c>
      <c r="BN222" s="1072" t="s">
        <v>36</v>
      </c>
      <c r="BO222" s="1072" t="s">
        <v>36</v>
      </c>
      <c r="BP222" s="1072" t="s">
        <v>36</v>
      </c>
      <c r="BQ222" s="1092" t="s">
        <v>36</v>
      </c>
      <c r="BR222" s="1112" t="s">
        <v>36</v>
      </c>
      <c r="BS222" s="1072" t="s">
        <v>36</v>
      </c>
      <c r="BT222" s="1072" t="s">
        <v>36</v>
      </c>
      <c r="BU222" s="1072" t="s">
        <v>36</v>
      </c>
      <c r="BV222" s="1072" t="s">
        <v>36</v>
      </c>
      <c r="BW222" s="1072" t="s">
        <v>36</v>
      </c>
      <c r="BX222" s="1072" t="s">
        <v>36</v>
      </c>
      <c r="BY222" s="1130" t="s">
        <v>36</v>
      </c>
      <c r="BZ222" s="1130" t="s">
        <v>36</v>
      </c>
      <c r="CA222" s="1130" t="s">
        <v>36</v>
      </c>
      <c r="CB222" s="1130" t="s">
        <v>36</v>
      </c>
      <c r="CC222" s="1130" t="s">
        <v>36</v>
      </c>
      <c r="CD222" s="1130" t="s">
        <v>36</v>
      </c>
      <c r="CE222" s="1130" t="s">
        <v>36</v>
      </c>
      <c r="CF222" s="1130" t="s">
        <v>36</v>
      </c>
      <c r="CG222" s="1130" t="s">
        <v>36</v>
      </c>
      <c r="CH222" s="1813"/>
      <c r="CI222" s="1813"/>
      <c r="CJ222" s="1813"/>
      <c r="CK222" s="1813"/>
      <c r="CL222" s="1813"/>
      <c r="CM222" s="1813"/>
      <c r="CN222" s="1813"/>
      <c r="CO222" s="1813"/>
      <c r="CP222" s="1813"/>
      <c r="CQ222" s="1813"/>
      <c r="CR222" s="1813"/>
      <c r="CS222" s="1813"/>
      <c r="CT222" s="1813"/>
      <c r="CU222" s="1813"/>
      <c r="CV222" s="1813"/>
      <c r="CW222" s="1813"/>
      <c r="CX222" s="1813"/>
      <c r="CY222" s="1813"/>
      <c r="CZ222" s="1814"/>
    </row>
    <row r="223" s="135" customFormat="true" ht="15" customHeight="true" x14ac:dyDescent="0.2">
      <c r="A223" s="2036"/>
      <c r="B223" s="995" t="s">
        <v>16</v>
      </c>
      <c r="C223" s="1007" t="s">
        <v>36</v>
      </c>
      <c r="D223" s="1014" t="s">
        <v>36</v>
      </c>
      <c r="E223" s="1014" t="s">
        <v>36</v>
      </c>
      <c r="F223" s="1014" t="s">
        <v>36</v>
      </c>
      <c r="G223" s="1021" t="s">
        <v>36</v>
      </c>
      <c r="H223" s="1028" t="s">
        <v>36</v>
      </c>
      <c r="I223" s="1014" t="s">
        <v>36</v>
      </c>
      <c r="J223" s="1014" t="s">
        <v>36</v>
      </c>
      <c r="K223" s="1014" t="s">
        <v>36</v>
      </c>
      <c r="L223" s="1035" t="s">
        <v>36</v>
      </c>
      <c r="M223" s="1007" t="s">
        <v>36</v>
      </c>
      <c r="N223" s="1014" t="s">
        <v>36</v>
      </c>
      <c r="O223" s="1014" t="s">
        <v>36</v>
      </c>
      <c r="P223" s="1014" t="s">
        <v>36</v>
      </c>
      <c r="Q223" s="1021" t="s">
        <v>36</v>
      </c>
      <c r="R223" s="1028" t="s">
        <v>36</v>
      </c>
      <c r="S223" s="1014" t="s">
        <v>36</v>
      </c>
      <c r="T223" s="1014" t="s">
        <v>36</v>
      </c>
      <c r="U223" s="1014" t="s">
        <v>36</v>
      </c>
      <c r="V223" s="1014" t="s">
        <v>36</v>
      </c>
      <c r="W223" s="1014" t="s">
        <v>36</v>
      </c>
      <c r="X223" s="1014" t="s">
        <v>36</v>
      </c>
      <c r="Y223" s="1014" t="s">
        <v>36</v>
      </c>
      <c r="Z223" s="1014" t="s">
        <v>36</v>
      </c>
      <c r="AA223" s="1014" t="s">
        <v>36</v>
      </c>
      <c r="AB223" s="1014" t="s">
        <v>36</v>
      </c>
      <c r="AC223" s="1014" t="s">
        <v>36</v>
      </c>
      <c r="AD223" s="1014" t="s">
        <v>36</v>
      </c>
      <c r="AE223" s="1014" t="s">
        <v>36</v>
      </c>
      <c r="AF223" s="1014" t="s">
        <v>36</v>
      </c>
      <c r="AG223" s="1035" t="s">
        <v>36</v>
      </c>
      <c r="AH223" s="311"/>
      <c r="AI223" s="311"/>
      <c r="AJ223" s="311"/>
      <c r="AK223" s="311"/>
      <c r="AL223" s="311"/>
      <c r="AM223" s="311"/>
      <c r="AN223" s="311"/>
      <c r="AO223" s="311"/>
      <c r="AP223" s="311"/>
      <c r="AQ223" s="311"/>
      <c r="AR223" s="311"/>
      <c r="AS223" s="311"/>
      <c r="AT223" s="311"/>
      <c r="AU223" s="311"/>
      <c r="AV223" s="311"/>
      <c r="AW223" s="311"/>
      <c r="AX223" s="311"/>
      <c r="AY223" s="311"/>
      <c r="AZ223" s="622"/>
      <c r="BA223" s="2150"/>
      <c r="BB223" s="161" t="s">
        <v>16</v>
      </c>
      <c r="BC223" s="1054" t="s">
        <v>36</v>
      </c>
      <c r="BD223" s="1073" t="s">
        <v>36</v>
      </c>
      <c r="BE223" s="1073" t="s">
        <v>36</v>
      </c>
      <c r="BF223" s="1073" t="s">
        <v>36</v>
      </c>
      <c r="BG223" s="1093" t="s">
        <v>36</v>
      </c>
      <c r="BH223" s="1113" t="s">
        <v>36</v>
      </c>
      <c r="BI223" s="1073" t="s">
        <v>36</v>
      </c>
      <c r="BJ223" s="1073" t="s">
        <v>36</v>
      </c>
      <c r="BK223" s="1073" t="s">
        <v>36</v>
      </c>
      <c r="BL223" s="1093" t="s">
        <v>36</v>
      </c>
      <c r="BM223" s="1113" t="s">
        <v>36</v>
      </c>
      <c r="BN223" s="1073" t="s">
        <v>36</v>
      </c>
      <c r="BO223" s="1073" t="s">
        <v>36</v>
      </c>
      <c r="BP223" s="1073" t="s">
        <v>36</v>
      </c>
      <c r="BQ223" s="1093" t="s">
        <v>36</v>
      </c>
      <c r="BR223" s="1113" t="s">
        <v>36</v>
      </c>
      <c r="BS223" s="1073" t="s">
        <v>36</v>
      </c>
      <c r="BT223" s="1073" t="s">
        <v>36</v>
      </c>
      <c r="BU223" s="1073" t="s">
        <v>36</v>
      </c>
      <c r="BV223" s="1073" t="s">
        <v>36</v>
      </c>
      <c r="BW223" s="1073" t="s">
        <v>36</v>
      </c>
      <c r="BX223" s="1073" t="s">
        <v>36</v>
      </c>
      <c r="BY223" s="1131" t="s">
        <v>36</v>
      </c>
      <c r="BZ223" s="1131" t="s">
        <v>36</v>
      </c>
      <c r="CA223" s="1131" t="s">
        <v>36</v>
      </c>
      <c r="CB223" s="1131" t="s">
        <v>36</v>
      </c>
      <c r="CC223" s="1131" t="s">
        <v>36</v>
      </c>
      <c r="CD223" s="1131" t="s">
        <v>36</v>
      </c>
      <c r="CE223" s="1131" t="s">
        <v>36</v>
      </c>
      <c r="CF223" s="1131" t="s">
        <v>36</v>
      </c>
      <c r="CG223" s="1131" t="s">
        <v>36</v>
      </c>
      <c r="CH223" s="1815"/>
      <c r="CI223" s="1815"/>
      <c r="CJ223" s="1815"/>
      <c r="CK223" s="1815"/>
      <c r="CL223" s="1815"/>
      <c r="CM223" s="1815"/>
      <c r="CN223" s="1815"/>
      <c r="CO223" s="1815"/>
      <c r="CP223" s="1815"/>
      <c r="CQ223" s="1815"/>
      <c r="CR223" s="1815"/>
      <c r="CS223" s="1815"/>
      <c r="CT223" s="1815"/>
      <c r="CU223" s="1815"/>
      <c r="CV223" s="1815"/>
      <c r="CW223" s="1815"/>
      <c r="CX223" s="1815"/>
      <c r="CY223" s="1815"/>
      <c r="CZ223" s="1816"/>
    </row>
    <row r="224" s="135" customFormat="true" ht="15" customHeight="true" x14ac:dyDescent="0.2">
      <c r="A224" s="2037"/>
      <c r="B224" s="996" t="s">
        <v>20</v>
      </c>
      <c r="C224" s="1008" t="s">
        <v>36</v>
      </c>
      <c r="D224" s="1015" t="s">
        <v>36</v>
      </c>
      <c r="E224" s="1015" t="s">
        <v>36</v>
      </c>
      <c r="F224" s="1015" t="s">
        <v>36</v>
      </c>
      <c r="G224" s="1022" t="s">
        <v>36</v>
      </c>
      <c r="H224" s="1029" t="s">
        <v>36</v>
      </c>
      <c r="I224" s="1015" t="s">
        <v>36</v>
      </c>
      <c r="J224" s="1015" t="s">
        <v>36</v>
      </c>
      <c r="K224" s="1015" t="s">
        <v>36</v>
      </c>
      <c r="L224" s="1036" t="s">
        <v>36</v>
      </c>
      <c r="M224" s="1008" t="s">
        <v>36</v>
      </c>
      <c r="N224" s="1015" t="s">
        <v>36</v>
      </c>
      <c r="O224" s="1015" t="s">
        <v>36</v>
      </c>
      <c r="P224" s="1015" t="s">
        <v>36</v>
      </c>
      <c r="Q224" s="1022" t="s">
        <v>36</v>
      </c>
      <c r="R224" s="1029" t="s">
        <v>36</v>
      </c>
      <c r="S224" s="1015" t="s">
        <v>36</v>
      </c>
      <c r="T224" s="1015" t="s">
        <v>36</v>
      </c>
      <c r="U224" s="1015" t="s">
        <v>36</v>
      </c>
      <c r="V224" s="1015" t="s">
        <v>36</v>
      </c>
      <c r="W224" s="1015" t="s">
        <v>36</v>
      </c>
      <c r="X224" s="1015" t="s">
        <v>36</v>
      </c>
      <c r="Y224" s="1015" t="s">
        <v>36</v>
      </c>
      <c r="Z224" s="1015" t="s">
        <v>36</v>
      </c>
      <c r="AA224" s="1015" t="s">
        <v>36</v>
      </c>
      <c r="AB224" s="1015" t="s">
        <v>36</v>
      </c>
      <c r="AC224" s="1015" t="s">
        <v>36</v>
      </c>
      <c r="AD224" s="1015" t="s">
        <v>36</v>
      </c>
      <c r="AE224" s="1015" t="s">
        <v>36</v>
      </c>
      <c r="AF224" s="1015" t="s">
        <v>36</v>
      </c>
      <c r="AG224" s="1036" t="s">
        <v>36</v>
      </c>
      <c r="AH224" s="311"/>
      <c r="AI224" s="311"/>
      <c r="AJ224" s="311"/>
      <c r="AK224" s="311"/>
      <c r="AL224" s="311"/>
      <c r="AM224" s="311"/>
      <c r="AN224" s="311"/>
      <c r="AO224" s="311"/>
      <c r="AP224" s="311"/>
      <c r="AQ224" s="311"/>
      <c r="AR224" s="311"/>
      <c r="AS224" s="311"/>
      <c r="AT224" s="311"/>
      <c r="AU224" s="311"/>
      <c r="AV224" s="311"/>
      <c r="AW224" s="311"/>
      <c r="AX224" s="311"/>
      <c r="AY224" s="311"/>
      <c r="AZ224" s="622"/>
      <c r="BA224" s="2150"/>
      <c r="BB224" s="161" t="s">
        <v>20</v>
      </c>
      <c r="BC224" s="1054" t="s">
        <v>36</v>
      </c>
      <c r="BD224" s="1073" t="s">
        <v>36</v>
      </c>
      <c r="BE224" s="1073" t="s">
        <v>36</v>
      </c>
      <c r="BF224" s="1073" t="s">
        <v>36</v>
      </c>
      <c r="BG224" s="1093" t="s">
        <v>36</v>
      </c>
      <c r="BH224" s="1113" t="s">
        <v>36</v>
      </c>
      <c r="BI224" s="1073" t="s">
        <v>36</v>
      </c>
      <c r="BJ224" s="1073" t="s">
        <v>36</v>
      </c>
      <c r="BK224" s="1073" t="s">
        <v>36</v>
      </c>
      <c r="BL224" s="1093" t="s">
        <v>36</v>
      </c>
      <c r="BM224" s="1113" t="s">
        <v>36</v>
      </c>
      <c r="BN224" s="1073" t="s">
        <v>36</v>
      </c>
      <c r="BO224" s="1073" t="s">
        <v>36</v>
      </c>
      <c r="BP224" s="1073" t="s">
        <v>36</v>
      </c>
      <c r="BQ224" s="1093" t="s">
        <v>36</v>
      </c>
      <c r="BR224" s="1113" t="s">
        <v>36</v>
      </c>
      <c r="BS224" s="1073" t="s">
        <v>36</v>
      </c>
      <c r="BT224" s="1073" t="s">
        <v>36</v>
      </c>
      <c r="BU224" s="1073" t="s">
        <v>36</v>
      </c>
      <c r="BV224" s="1073" t="s">
        <v>36</v>
      </c>
      <c r="BW224" s="1073" t="s">
        <v>36</v>
      </c>
      <c r="BX224" s="1073" t="s">
        <v>36</v>
      </c>
      <c r="BY224" s="1131" t="s">
        <v>36</v>
      </c>
      <c r="BZ224" s="1131" t="s">
        <v>36</v>
      </c>
      <c r="CA224" s="1131" t="s">
        <v>36</v>
      </c>
      <c r="CB224" s="1131" t="s">
        <v>36</v>
      </c>
      <c r="CC224" s="1131" t="s">
        <v>36</v>
      </c>
      <c r="CD224" s="1131" t="s">
        <v>36</v>
      </c>
      <c r="CE224" s="1131" t="s">
        <v>36</v>
      </c>
      <c r="CF224" s="1131" t="s">
        <v>36</v>
      </c>
      <c r="CG224" s="1131" t="s">
        <v>36</v>
      </c>
      <c r="CH224" s="1815"/>
      <c r="CI224" s="1815"/>
      <c r="CJ224" s="1815"/>
      <c r="CK224" s="1815"/>
      <c r="CL224" s="1815"/>
      <c r="CM224" s="1815"/>
      <c r="CN224" s="1815"/>
      <c r="CO224" s="1815"/>
      <c r="CP224" s="1815"/>
      <c r="CQ224" s="1815"/>
      <c r="CR224" s="1815"/>
      <c r="CS224" s="1815"/>
      <c r="CT224" s="1815"/>
      <c r="CU224" s="1815"/>
      <c r="CV224" s="1815"/>
      <c r="CW224" s="1815"/>
      <c r="CX224" s="1815"/>
      <c r="CY224" s="1815"/>
      <c r="CZ224" s="1816"/>
    </row>
    <row r="225" s="135" customFormat="true" ht="15" customHeight="true" x14ac:dyDescent="0.2">
      <c r="A225" s="967"/>
      <c r="B225" s="789"/>
      <c r="C225" s="909"/>
      <c r="D225" s="697"/>
      <c r="E225" s="697"/>
      <c r="F225" s="697"/>
      <c r="G225" s="746"/>
      <c r="H225" s="910"/>
      <c r="I225" s="697"/>
      <c r="J225" s="697"/>
      <c r="K225" s="697"/>
      <c r="L225" s="713"/>
      <c r="M225" s="909"/>
      <c r="N225" s="697"/>
      <c r="O225" s="697"/>
      <c r="P225" s="697"/>
      <c r="Q225" s="746"/>
      <c r="R225" s="910"/>
      <c r="S225" s="697"/>
      <c r="T225" s="697"/>
      <c r="U225" s="697"/>
      <c r="V225" s="697"/>
      <c r="W225" s="697"/>
      <c r="X225" s="697"/>
      <c r="Y225" s="697"/>
      <c r="Z225" s="697"/>
      <c r="AA225" s="697"/>
      <c r="AB225" s="697"/>
      <c r="AC225" s="697"/>
      <c r="AD225" s="697"/>
      <c r="AE225" s="697"/>
      <c r="AF225" s="697"/>
      <c r="AG225" s="713"/>
      <c r="AH225" s="311"/>
      <c r="AI225" s="311"/>
      <c r="AJ225" s="311"/>
      <c r="AK225" s="311"/>
      <c r="AL225" s="311"/>
      <c r="AM225" s="311"/>
      <c r="AN225" s="311"/>
      <c r="AO225" s="311"/>
      <c r="AP225" s="311"/>
      <c r="AQ225" s="311"/>
      <c r="AR225" s="311"/>
      <c r="AS225" s="311"/>
      <c r="AT225" s="311"/>
      <c r="AU225" s="311"/>
      <c r="AV225" s="311"/>
      <c r="AW225" s="311"/>
      <c r="AX225" s="311"/>
      <c r="AY225" s="311"/>
      <c r="AZ225" s="622"/>
      <c r="BA225" s="2150" t="s">
        <v>71</v>
      </c>
      <c r="BB225" s="161" t="s">
        <v>72</v>
      </c>
      <c r="BC225" s="1054" t="s">
        <v>36</v>
      </c>
      <c r="BD225" s="1073" t="s">
        <v>36</v>
      </c>
      <c r="BE225" s="1073" t="s">
        <v>36</v>
      </c>
      <c r="BF225" s="1073" t="s">
        <v>36</v>
      </c>
      <c r="BG225" s="1093" t="s">
        <v>36</v>
      </c>
      <c r="BH225" s="1113" t="s">
        <v>36</v>
      </c>
      <c r="BI225" s="1073" t="s">
        <v>36</v>
      </c>
      <c r="BJ225" s="1073" t="s">
        <v>36</v>
      </c>
      <c r="BK225" s="1073" t="s">
        <v>36</v>
      </c>
      <c r="BL225" s="1093" t="s">
        <v>36</v>
      </c>
      <c r="BM225" s="1113" t="s">
        <v>36</v>
      </c>
      <c r="BN225" s="1073" t="s">
        <v>36</v>
      </c>
      <c r="BO225" s="1073" t="s">
        <v>36</v>
      </c>
      <c r="BP225" s="1073" t="s">
        <v>36</v>
      </c>
      <c r="BQ225" s="1093" t="s">
        <v>36</v>
      </c>
      <c r="BR225" s="1113" t="s">
        <v>36</v>
      </c>
      <c r="BS225" s="1073" t="s">
        <v>36</v>
      </c>
      <c r="BT225" s="1073" t="s">
        <v>36</v>
      </c>
      <c r="BU225" s="1073" t="s">
        <v>36</v>
      </c>
      <c r="BV225" s="1073" t="s">
        <v>36</v>
      </c>
      <c r="BW225" s="1073" t="s">
        <v>36</v>
      </c>
      <c r="BX225" s="1073" t="s">
        <v>36</v>
      </c>
      <c r="BY225" s="1131" t="s">
        <v>36</v>
      </c>
      <c r="BZ225" s="1131" t="s">
        <v>36</v>
      </c>
      <c r="CA225" s="1131" t="s">
        <v>36</v>
      </c>
      <c r="CB225" s="1131" t="s">
        <v>36</v>
      </c>
      <c r="CC225" s="1131" t="s">
        <v>36</v>
      </c>
      <c r="CD225" s="1131" t="s">
        <v>36</v>
      </c>
      <c r="CE225" s="1131" t="s">
        <v>36</v>
      </c>
      <c r="CF225" s="1131" t="s">
        <v>36</v>
      </c>
      <c r="CG225" s="1131" t="s">
        <v>36</v>
      </c>
      <c r="CH225" s="1816"/>
      <c r="CI225" s="1816"/>
      <c r="CJ225" s="1816"/>
      <c r="CK225" s="1816"/>
      <c r="CL225" s="1816"/>
      <c r="CM225" s="1816"/>
      <c r="CN225" s="1816"/>
      <c r="CO225" s="1816"/>
      <c r="CP225" s="1816"/>
      <c r="CQ225" s="1816"/>
      <c r="CR225" s="1816"/>
      <c r="CS225" s="1816"/>
      <c r="CT225" s="1816"/>
      <c r="CU225" s="1816"/>
      <c r="CV225" s="1816"/>
      <c r="CW225" s="1816"/>
      <c r="CX225" s="1816"/>
      <c r="CY225" s="1816"/>
      <c r="CZ225" s="1816"/>
    </row>
    <row r="226" s="135" customFormat="true" ht="15" customHeight="true" x14ac:dyDescent="0.2">
      <c r="A226" s="772"/>
      <c r="B226" s="997"/>
      <c r="C226" s="709"/>
      <c r="D226" s="710"/>
      <c r="E226" s="710"/>
      <c r="F226" s="710"/>
      <c r="G226" s="757"/>
      <c r="H226" s="744"/>
      <c r="I226" s="710"/>
      <c r="J226" s="710"/>
      <c r="K226" s="710"/>
      <c r="L226" s="719"/>
      <c r="M226" s="731"/>
      <c r="N226" s="710"/>
      <c r="O226" s="710"/>
      <c r="P226" s="710"/>
      <c r="Q226" s="757"/>
      <c r="R226" s="744"/>
      <c r="S226" s="710"/>
      <c r="T226" s="710"/>
      <c r="U226" s="710"/>
      <c r="V226" s="710"/>
      <c r="W226" s="710"/>
      <c r="X226" s="710"/>
      <c r="Y226" s="710"/>
      <c r="Z226" s="710"/>
      <c r="AA226" s="710"/>
      <c r="AB226" s="710"/>
      <c r="AC226" s="710"/>
      <c r="AD226" s="710"/>
      <c r="AE226" s="710"/>
      <c r="AF226" s="710"/>
      <c r="AG226" s="1783"/>
      <c r="AH226" s="311"/>
      <c r="AI226" s="311"/>
      <c r="AJ226" s="311"/>
      <c r="AK226" s="311"/>
      <c r="AL226" s="311"/>
      <c r="AM226" s="311"/>
      <c r="AN226" s="311"/>
      <c r="AO226" s="311"/>
      <c r="AP226" s="311"/>
      <c r="AQ226" s="311"/>
      <c r="AR226" s="311"/>
      <c r="AS226" s="311"/>
      <c r="AT226" s="311"/>
      <c r="AU226" s="311"/>
      <c r="AV226" s="311"/>
      <c r="AW226" s="311"/>
      <c r="AX226" s="311"/>
      <c r="AY226" s="311"/>
      <c r="AZ226" s="622"/>
      <c r="BA226" s="2150"/>
      <c r="BB226" s="161" t="s">
        <v>73</v>
      </c>
      <c r="BC226" s="1054" t="s">
        <v>36</v>
      </c>
      <c r="BD226" s="1073" t="s">
        <v>36</v>
      </c>
      <c r="BE226" s="1073" t="s">
        <v>36</v>
      </c>
      <c r="BF226" s="1073" t="s">
        <v>36</v>
      </c>
      <c r="BG226" s="1093" t="s">
        <v>36</v>
      </c>
      <c r="BH226" s="1113" t="s">
        <v>36</v>
      </c>
      <c r="BI226" s="1073" t="s">
        <v>36</v>
      </c>
      <c r="BJ226" s="1073" t="s">
        <v>36</v>
      </c>
      <c r="BK226" s="1073" t="s">
        <v>36</v>
      </c>
      <c r="BL226" s="1093" t="s">
        <v>36</v>
      </c>
      <c r="BM226" s="1113" t="s">
        <v>36</v>
      </c>
      <c r="BN226" s="1073" t="s">
        <v>36</v>
      </c>
      <c r="BO226" s="1073" t="s">
        <v>36</v>
      </c>
      <c r="BP226" s="1073" t="s">
        <v>36</v>
      </c>
      <c r="BQ226" s="1093" t="s">
        <v>36</v>
      </c>
      <c r="BR226" s="1113" t="s">
        <v>36</v>
      </c>
      <c r="BS226" s="1073" t="s">
        <v>36</v>
      </c>
      <c r="BT226" s="1073" t="s">
        <v>36</v>
      </c>
      <c r="BU226" s="1073" t="s">
        <v>36</v>
      </c>
      <c r="BV226" s="1073" t="s">
        <v>36</v>
      </c>
      <c r="BW226" s="1073" t="s">
        <v>36</v>
      </c>
      <c r="BX226" s="1073" t="s">
        <v>36</v>
      </c>
      <c r="BY226" s="1131" t="s">
        <v>36</v>
      </c>
      <c r="BZ226" s="1131" t="s">
        <v>36</v>
      </c>
      <c r="CA226" s="1131" t="s">
        <v>36</v>
      </c>
      <c r="CB226" s="1131" t="s">
        <v>36</v>
      </c>
      <c r="CC226" s="1131" t="s">
        <v>36</v>
      </c>
      <c r="CD226" s="1131" t="s">
        <v>36</v>
      </c>
      <c r="CE226" s="1131" t="s">
        <v>36</v>
      </c>
      <c r="CF226" s="1131" t="s">
        <v>36</v>
      </c>
      <c r="CG226" s="1131" t="s">
        <v>36</v>
      </c>
      <c r="CH226" s="1816"/>
      <c r="CI226" s="1816"/>
      <c r="CJ226" s="1816"/>
      <c r="CK226" s="1816"/>
      <c r="CL226" s="1816"/>
      <c r="CM226" s="1816"/>
      <c r="CN226" s="1816"/>
      <c r="CO226" s="1816"/>
      <c r="CP226" s="1816"/>
      <c r="CQ226" s="1816"/>
      <c r="CR226" s="1816"/>
      <c r="CS226" s="1816"/>
      <c r="CT226" s="1816"/>
      <c r="CU226" s="1816"/>
      <c r="CV226" s="1816"/>
      <c r="CW226" s="1816"/>
      <c r="CX226" s="1816"/>
      <c r="CY226" s="1816"/>
      <c r="CZ226" s="1816"/>
    </row>
    <row r="227" s="135" customFormat="true" ht="15" customHeight="true" x14ac:dyDescent="0.2">
      <c r="A227" s="773"/>
      <c r="B227" s="998"/>
      <c r="C227" s="711"/>
      <c r="D227" s="712"/>
      <c r="E227" s="712"/>
      <c r="F227" s="712"/>
      <c r="G227" s="758"/>
      <c r="H227" s="745"/>
      <c r="I227" s="712"/>
      <c r="J227" s="712"/>
      <c r="K227" s="712"/>
      <c r="L227" s="720"/>
      <c r="M227" s="732"/>
      <c r="N227" s="712"/>
      <c r="O227" s="712"/>
      <c r="P227" s="712"/>
      <c r="Q227" s="758"/>
      <c r="R227" s="745"/>
      <c r="S227" s="712"/>
      <c r="T227" s="712"/>
      <c r="U227" s="712"/>
      <c r="V227" s="712"/>
      <c r="W227" s="712"/>
      <c r="X227" s="712"/>
      <c r="Y227" s="712"/>
      <c r="Z227" s="712"/>
      <c r="AA227" s="712"/>
      <c r="AB227" s="712"/>
      <c r="AC227" s="712"/>
      <c r="AD227" s="712"/>
      <c r="AE227" s="712"/>
      <c r="AF227" s="712"/>
      <c r="AG227" s="1784"/>
      <c r="AH227" s="311"/>
      <c r="AI227" s="311"/>
      <c r="AJ227" s="311"/>
      <c r="AK227" s="311"/>
      <c r="AL227" s="311"/>
      <c r="AM227" s="311"/>
      <c r="AN227" s="311"/>
      <c r="AO227" s="311"/>
      <c r="AP227" s="311"/>
      <c r="AQ227" s="311"/>
      <c r="AR227" s="311"/>
      <c r="AS227" s="311"/>
      <c r="AT227" s="311"/>
      <c r="AU227" s="311"/>
      <c r="AV227" s="311"/>
      <c r="AW227" s="311"/>
      <c r="AX227" s="311"/>
      <c r="AY227" s="311"/>
      <c r="AZ227" s="622"/>
      <c r="BA227" s="2150" t="s">
        <v>95</v>
      </c>
      <c r="BB227" s="161" t="s">
        <v>62</v>
      </c>
      <c r="BC227" s="1054" t="s">
        <v>36</v>
      </c>
      <c r="BD227" s="1073" t="s">
        <v>36</v>
      </c>
      <c r="BE227" s="1073" t="s">
        <v>36</v>
      </c>
      <c r="BF227" s="1073" t="s">
        <v>36</v>
      </c>
      <c r="BG227" s="1093" t="s">
        <v>36</v>
      </c>
      <c r="BH227" s="1113" t="s">
        <v>36</v>
      </c>
      <c r="BI227" s="1073" t="s">
        <v>36</v>
      </c>
      <c r="BJ227" s="1073" t="s">
        <v>36</v>
      </c>
      <c r="BK227" s="1073" t="s">
        <v>36</v>
      </c>
      <c r="BL227" s="1093" t="s">
        <v>36</v>
      </c>
      <c r="BM227" s="1113" t="s">
        <v>36</v>
      </c>
      <c r="BN227" s="1073" t="s">
        <v>36</v>
      </c>
      <c r="BO227" s="1073" t="s">
        <v>36</v>
      </c>
      <c r="BP227" s="1073" t="s">
        <v>36</v>
      </c>
      <c r="BQ227" s="1093" t="s">
        <v>36</v>
      </c>
      <c r="BR227" s="1113" t="s">
        <v>36</v>
      </c>
      <c r="BS227" s="1073" t="s">
        <v>36</v>
      </c>
      <c r="BT227" s="1073" t="s">
        <v>36</v>
      </c>
      <c r="BU227" s="1073" t="s">
        <v>36</v>
      </c>
      <c r="BV227" s="1073" t="s">
        <v>36</v>
      </c>
      <c r="BW227" s="1073" t="s">
        <v>36</v>
      </c>
      <c r="BX227" s="1073" t="s">
        <v>36</v>
      </c>
      <c r="BY227" s="1131" t="s">
        <v>36</v>
      </c>
      <c r="BZ227" s="1131" t="s">
        <v>36</v>
      </c>
      <c r="CA227" s="1131" t="s">
        <v>36</v>
      </c>
      <c r="CB227" s="1131" t="s">
        <v>36</v>
      </c>
      <c r="CC227" s="1131" t="s">
        <v>36</v>
      </c>
      <c r="CD227" s="1131" t="s">
        <v>36</v>
      </c>
      <c r="CE227" s="1131" t="s">
        <v>36</v>
      </c>
      <c r="CF227" s="1131" t="s">
        <v>36</v>
      </c>
      <c r="CG227" s="1131" t="s">
        <v>36</v>
      </c>
      <c r="CH227" s="1816"/>
      <c r="CI227" s="1816"/>
      <c r="CJ227" s="1816"/>
      <c r="CK227" s="1816"/>
      <c r="CL227" s="1816"/>
      <c r="CM227" s="1816"/>
      <c r="CN227" s="1816"/>
      <c r="CO227" s="1816"/>
      <c r="CP227" s="1816"/>
      <c r="CQ227" s="1816"/>
      <c r="CR227" s="1816"/>
      <c r="CS227" s="1816"/>
      <c r="CT227" s="1816"/>
      <c r="CU227" s="1816"/>
      <c r="CV227" s="1816"/>
      <c r="CW227" s="1816"/>
      <c r="CX227" s="1816"/>
      <c r="CY227" s="1816"/>
      <c r="CZ227" s="1816"/>
    </row>
    <row r="228" s="135" customFormat="true" ht="15" customHeight="true" x14ac:dyDescent="0.2">
      <c r="A228" s="774"/>
      <c r="B228" s="999"/>
      <c r="C228" s="959"/>
      <c r="D228" s="960"/>
      <c r="E228" s="960"/>
      <c r="F228" s="960"/>
      <c r="G228" s="961"/>
      <c r="H228" s="962"/>
      <c r="I228" s="960"/>
      <c r="J228" s="960"/>
      <c r="K228" s="960"/>
      <c r="L228" s="963"/>
      <c r="M228" s="959"/>
      <c r="N228" s="960"/>
      <c r="O228" s="960"/>
      <c r="P228" s="960"/>
      <c r="Q228" s="961"/>
      <c r="R228" s="962"/>
      <c r="S228" s="960"/>
      <c r="T228" s="960"/>
      <c r="U228" s="960"/>
      <c r="V228" s="960"/>
      <c r="W228" s="960"/>
      <c r="X228" s="960"/>
      <c r="Y228" s="960"/>
      <c r="Z228" s="960"/>
      <c r="AA228" s="960"/>
      <c r="AB228" s="960"/>
      <c r="AC228" s="960"/>
      <c r="AD228" s="960"/>
      <c r="AE228" s="960"/>
      <c r="AF228" s="960"/>
      <c r="AG228" s="963"/>
      <c r="AH228" s="311"/>
      <c r="AI228" s="311"/>
      <c r="AJ228" s="311"/>
      <c r="AK228" s="311"/>
      <c r="AL228" s="311"/>
      <c r="AM228" s="311"/>
      <c r="AN228" s="311"/>
      <c r="AO228" s="311"/>
      <c r="AP228" s="311"/>
      <c r="AQ228" s="311"/>
      <c r="AR228" s="311"/>
      <c r="AS228" s="311"/>
      <c r="AT228" s="311"/>
      <c r="AU228" s="311"/>
      <c r="AV228" s="311"/>
      <c r="AW228" s="311"/>
      <c r="AX228" s="311"/>
      <c r="AY228" s="311"/>
      <c r="AZ228" s="622"/>
      <c r="BA228" s="2150"/>
      <c r="BB228" s="161" t="s">
        <v>92</v>
      </c>
      <c r="BC228" s="1054" t="s">
        <v>36</v>
      </c>
      <c r="BD228" s="1073" t="s">
        <v>36</v>
      </c>
      <c r="BE228" s="1073" t="s">
        <v>36</v>
      </c>
      <c r="BF228" s="1073" t="s">
        <v>36</v>
      </c>
      <c r="BG228" s="1093" t="s">
        <v>36</v>
      </c>
      <c r="BH228" s="1113" t="s">
        <v>36</v>
      </c>
      <c r="BI228" s="1073" t="s">
        <v>36</v>
      </c>
      <c r="BJ228" s="1073" t="s">
        <v>36</v>
      </c>
      <c r="BK228" s="1073" t="s">
        <v>36</v>
      </c>
      <c r="BL228" s="1093" t="s">
        <v>36</v>
      </c>
      <c r="BM228" s="1113" t="s">
        <v>36</v>
      </c>
      <c r="BN228" s="1073" t="s">
        <v>36</v>
      </c>
      <c r="BO228" s="1073" t="s">
        <v>36</v>
      </c>
      <c r="BP228" s="1073" t="s">
        <v>36</v>
      </c>
      <c r="BQ228" s="1093" t="s">
        <v>36</v>
      </c>
      <c r="BR228" s="1113" t="s">
        <v>36</v>
      </c>
      <c r="BS228" s="1073" t="s">
        <v>36</v>
      </c>
      <c r="BT228" s="1073" t="s">
        <v>36</v>
      </c>
      <c r="BU228" s="1073" t="s">
        <v>36</v>
      </c>
      <c r="BV228" s="1073" t="s">
        <v>36</v>
      </c>
      <c r="BW228" s="1073" t="s">
        <v>36</v>
      </c>
      <c r="BX228" s="1073" t="s">
        <v>36</v>
      </c>
      <c r="BY228" s="1131" t="s">
        <v>36</v>
      </c>
      <c r="BZ228" s="1131" t="s">
        <v>36</v>
      </c>
      <c r="CA228" s="1131" t="s">
        <v>36</v>
      </c>
      <c r="CB228" s="1131" t="s">
        <v>36</v>
      </c>
      <c r="CC228" s="1131" t="s">
        <v>36</v>
      </c>
      <c r="CD228" s="1131" t="s">
        <v>36</v>
      </c>
      <c r="CE228" s="1131" t="s">
        <v>36</v>
      </c>
      <c r="CF228" s="1131" t="s">
        <v>36</v>
      </c>
      <c r="CG228" s="1131" t="s">
        <v>36</v>
      </c>
      <c r="CH228" s="1816"/>
      <c r="CI228" s="1816"/>
      <c r="CJ228" s="1816"/>
      <c r="CK228" s="1816"/>
      <c r="CL228" s="1816"/>
      <c r="CM228" s="1816"/>
      <c r="CN228" s="1816"/>
      <c r="CO228" s="1816"/>
      <c r="CP228" s="1816"/>
      <c r="CQ228" s="1816"/>
      <c r="CR228" s="1816"/>
      <c r="CS228" s="1816"/>
      <c r="CT228" s="1816"/>
      <c r="CU228" s="1816"/>
      <c r="CV228" s="1816"/>
      <c r="CW228" s="1816"/>
      <c r="CX228" s="1816"/>
      <c r="CY228" s="1816"/>
      <c r="CZ228" s="1816"/>
    </row>
    <row r="229" s="135" customFormat="true" ht="15" customHeight="true" x14ac:dyDescent="0.2">
      <c r="A229" s="775"/>
      <c r="B229" s="1000"/>
      <c r="C229" s="949"/>
      <c r="D229" s="950"/>
      <c r="E229" s="950"/>
      <c r="F229" s="950"/>
      <c r="G229" s="951"/>
      <c r="H229" s="952"/>
      <c r="I229" s="950"/>
      <c r="J229" s="950"/>
      <c r="K229" s="950"/>
      <c r="L229" s="953"/>
      <c r="M229" s="949"/>
      <c r="N229" s="950"/>
      <c r="O229" s="950"/>
      <c r="P229" s="950"/>
      <c r="Q229" s="951"/>
      <c r="R229" s="952"/>
      <c r="S229" s="950"/>
      <c r="T229" s="950"/>
      <c r="U229" s="950"/>
      <c r="V229" s="950"/>
      <c r="W229" s="950"/>
      <c r="X229" s="950"/>
      <c r="Y229" s="950"/>
      <c r="Z229" s="950"/>
      <c r="AA229" s="950"/>
      <c r="AB229" s="950"/>
      <c r="AC229" s="950"/>
      <c r="AD229" s="950"/>
      <c r="AE229" s="950"/>
      <c r="AF229" s="950"/>
      <c r="AG229" s="953"/>
      <c r="AH229" s="311"/>
      <c r="AI229" s="311"/>
      <c r="AJ229" s="311"/>
      <c r="AK229" s="311"/>
      <c r="AL229" s="311"/>
      <c r="AM229" s="311"/>
      <c r="AN229" s="311"/>
      <c r="AO229" s="311"/>
      <c r="AP229" s="311"/>
      <c r="AQ229" s="311"/>
      <c r="AR229" s="311"/>
      <c r="AS229" s="311"/>
      <c r="AT229" s="311"/>
      <c r="AU229" s="311"/>
      <c r="AV229" s="311"/>
      <c r="AW229" s="311"/>
      <c r="AX229" s="311"/>
      <c r="AY229" s="311"/>
      <c r="AZ229" s="622"/>
      <c r="BA229" s="2150"/>
      <c r="BB229" s="161" t="s">
        <v>93</v>
      </c>
      <c r="BC229" s="1054" t="s">
        <v>36</v>
      </c>
      <c r="BD229" s="1073" t="s">
        <v>36</v>
      </c>
      <c r="BE229" s="1073" t="s">
        <v>36</v>
      </c>
      <c r="BF229" s="1073" t="s">
        <v>36</v>
      </c>
      <c r="BG229" s="1093" t="s">
        <v>36</v>
      </c>
      <c r="BH229" s="1113" t="s">
        <v>36</v>
      </c>
      <c r="BI229" s="1073" t="s">
        <v>36</v>
      </c>
      <c r="BJ229" s="1073" t="s">
        <v>36</v>
      </c>
      <c r="BK229" s="1073" t="s">
        <v>36</v>
      </c>
      <c r="BL229" s="1093" t="s">
        <v>36</v>
      </c>
      <c r="BM229" s="1113" t="s">
        <v>36</v>
      </c>
      <c r="BN229" s="1073" t="s">
        <v>36</v>
      </c>
      <c r="BO229" s="1073" t="s">
        <v>36</v>
      </c>
      <c r="BP229" s="1073" t="s">
        <v>36</v>
      </c>
      <c r="BQ229" s="1093" t="s">
        <v>36</v>
      </c>
      <c r="BR229" s="1113" t="s">
        <v>36</v>
      </c>
      <c r="BS229" s="1073" t="s">
        <v>36</v>
      </c>
      <c r="BT229" s="1073" t="s">
        <v>36</v>
      </c>
      <c r="BU229" s="1073" t="s">
        <v>36</v>
      </c>
      <c r="BV229" s="1073" t="s">
        <v>36</v>
      </c>
      <c r="BW229" s="1073" t="s">
        <v>36</v>
      </c>
      <c r="BX229" s="1073" t="s">
        <v>36</v>
      </c>
      <c r="BY229" s="1131" t="s">
        <v>36</v>
      </c>
      <c r="BZ229" s="1131" t="s">
        <v>36</v>
      </c>
      <c r="CA229" s="1131" t="s">
        <v>36</v>
      </c>
      <c r="CB229" s="1131" t="s">
        <v>36</v>
      </c>
      <c r="CC229" s="1131" t="s">
        <v>36</v>
      </c>
      <c r="CD229" s="1131" t="s">
        <v>36</v>
      </c>
      <c r="CE229" s="1131" t="s">
        <v>36</v>
      </c>
      <c r="CF229" s="1131" t="s">
        <v>36</v>
      </c>
      <c r="CG229" s="1131" t="s">
        <v>36</v>
      </c>
      <c r="CH229" s="1816"/>
      <c r="CI229" s="1816"/>
      <c r="CJ229" s="1816"/>
      <c r="CK229" s="1816"/>
      <c r="CL229" s="1816"/>
      <c r="CM229" s="1816"/>
      <c r="CN229" s="1816"/>
      <c r="CO229" s="1816"/>
      <c r="CP229" s="1816"/>
      <c r="CQ229" s="1816"/>
      <c r="CR229" s="1816"/>
      <c r="CS229" s="1816"/>
      <c r="CT229" s="1816"/>
      <c r="CU229" s="1816"/>
      <c r="CV229" s="1816"/>
      <c r="CW229" s="1816"/>
      <c r="CX229" s="1816"/>
      <c r="CY229" s="1816"/>
      <c r="CZ229" s="1816"/>
    </row>
    <row r="230" s="135" customFormat="true" ht="15" customHeight="true" x14ac:dyDescent="0.2">
      <c r="A230" s="776"/>
      <c r="B230" s="1001"/>
      <c r="C230" s="954"/>
      <c r="D230" s="955"/>
      <c r="E230" s="955"/>
      <c r="F230" s="955"/>
      <c r="G230" s="956"/>
      <c r="H230" s="957"/>
      <c r="I230" s="955"/>
      <c r="J230" s="955"/>
      <c r="K230" s="955"/>
      <c r="L230" s="958"/>
      <c r="M230" s="954"/>
      <c r="N230" s="955"/>
      <c r="O230" s="955"/>
      <c r="P230" s="955"/>
      <c r="Q230" s="956"/>
      <c r="R230" s="957"/>
      <c r="S230" s="955"/>
      <c r="T230" s="955"/>
      <c r="U230" s="955"/>
      <c r="V230" s="955"/>
      <c r="W230" s="955"/>
      <c r="X230" s="955"/>
      <c r="Y230" s="955"/>
      <c r="Z230" s="955"/>
      <c r="AA230" s="955"/>
      <c r="AB230" s="955"/>
      <c r="AC230" s="955"/>
      <c r="AD230" s="955"/>
      <c r="AE230" s="955"/>
      <c r="AF230" s="955"/>
      <c r="AG230" s="958"/>
      <c r="AH230" s="311"/>
      <c r="AI230" s="311"/>
      <c r="AJ230" s="311"/>
      <c r="AK230" s="311"/>
      <c r="AL230" s="311"/>
      <c r="AM230" s="311"/>
      <c r="AN230" s="311"/>
      <c r="AO230" s="311"/>
      <c r="AP230" s="311"/>
      <c r="AQ230" s="311"/>
      <c r="AR230" s="311"/>
      <c r="AS230" s="311"/>
      <c r="AT230" s="311"/>
      <c r="AU230" s="311"/>
      <c r="AV230" s="311"/>
      <c r="AW230" s="311"/>
      <c r="AX230" s="311"/>
      <c r="AY230" s="311"/>
      <c r="AZ230" s="622"/>
      <c r="BA230" s="2150"/>
      <c r="BB230" s="161" t="s">
        <v>94</v>
      </c>
      <c r="BC230" s="1054" t="s">
        <v>36</v>
      </c>
      <c r="BD230" s="1073" t="s">
        <v>36</v>
      </c>
      <c r="BE230" s="1073" t="s">
        <v>36</v>
      </c>
      <c r="BF230" s="1073" t="s">
        <v>36</v>
      </c>
      <c r="BG230" s="1093" t="s">
        <v>36</v>
      </c>
      <c r="BH230" s="1113" t="s">
        <v>36</v>
      </c>
      <c r="BI230" s="1073" t="s">
        <v>36</v>
      </c>
      <c r="BJ230" s="1073" t="s">
        <v>36</v>
      </c>
      <c r="BK230" s="1073" t="s">
        <v>36</v>
      </c>
      <c r="BL230" s="1093" t="s">
        <v>36</v>
      </c>
      <c r="BM230" s="1113" t="s">
        <v>36</v>
      </c>
      <c r="BN230" s="1073" t="s">
        <v>36</v>
      </c>
      <c r="BO230" s="1073" t="s">
        <v>36</v>
      </c>
      <c r="BP230" s="1073" t="s">
        <v>36</v>
      </c>
      <c r="BQ230" s="1093" t="s">
        <v>36</v>
      </c>
      <c r="BR230" s="1113" t="s">
        <v>36</v>
      </c>
      <c r="BS230" s="1073" t="s">
        <v>36</v>
      </c>
      <c r="BT230" s="1073" t="s">
        <v>36</v>
      </c>
      <c r="BU230" s="1073" t="s">
        <v>36</v>
      </c>
      <c r="BV230" s="1073" t="s">
        <v>36</v>
      </c>
      <c r="BW230" s="1073" t="s">
        <v>36</v>
      </c>
      <c r="BX230" s="1073" t="s">
        <v>36</v>
      </c>
      <c r="BY230" s="1131" t="s">
        <v>36</v>
      </c>
      <c r="BZ230" s="1131" t="s">
        <v>36</v>
      </c>
      <c r="CA230" s="1131" t="s">
        <v>36</v>
      </c>
      <c r="CB230" s="1131" t="s">
        <v>36</v>
      </c>
      <c r="CC230" s="1131" t="s">
        <v>36</v>
      </c>
      <c r="CD230" s="1131" t="s">
        <v>36</v>
      </c>
      <c r="CE230" s="1131" t="s">
        <v>36</v>
      </c>
      <c r="CF230" s="1131" t="s">
        <v>36</v>
      </c>
      <c r="CG230" s="1131" t="s">
        <v>36</v>
      </c>
      <c r="CH230" s="1816"/>
      <c r="CI230" s="1816"/>
      <c r="CJ230" s="1816"/>
      <c r="CK230" s="1816"/>
      <c r="CL230" s="1816"/>
      <c r="CM230" s="1816"/>
      <c r="CN230" s="1816"/>
      <c r="CO230" s="1816"/>
      <c r="CP230" s="1816"/>
      <c r="CQ230" s="1816"/>
      <c r="CR230" s="1816"/>
      <c r="CS230" s="1816"/>
      <c r="CT230" s="1816"/>
      <c r="CU230" s="1816"/>
      <c r="CV230" s="1816"/>
      <c r="CW230" s="1816"/>
      <c r="CX230" s="1816"/>
      <c r="CY230" s="1816"/>
      <c r="CZ230" s="1816"/>
    </row>
    <row r="231" s="135" customFormat="true" ht="15" customHeight="true" x14ac:dyDescent="0.2">
      <c r="A231" s="694"/>
      <c r="B231" s="782"/>
      <c r="C231" s="909"/>
      <c r="D231" s="697"/>
      <c r="E231" s="697"/>
      <c r="F231" s="697"/>
      <c r="G231" s="746"/>
      <c r="H231" s="910"/>
      <c r="I231" s="697"/>
      <c r="J231" s="697"/>
      <c r="K231" s="697"/>
      <c r="L231" s="713"/>
      <c r="M231" s="909"/>
      <c r="N231" s="697"/>
      <c r="O231" s="697"/>
      <c r="P231" s="697"/>
      <c r="Q231" s="746"/>
      <c r="R231" s="910"/>
      <c r="S231" s="697"/>
      <c r="T231" s="697"/>
      <c r="U231" s="697"/>
      <c r="V231" s="697"/>
      <c r="W231" s="697"/>
      <c r="X231" s="697"/>
      <c r="Y231" s="697"/>
      <c r="Z231" s="697"/>
      <c r="AA231" s="697"/>
      <c r="AB231" s="697"/>
      <c r="AC231" s="697"/>
      <c r="AD231" s="697"/>
      <c r="AE231" s="697"/>
      <c r="AF231" s="697"/>
      <c r="AG231" s="713"/>
      <c r="AH231" s="311"/>
      <c r="AI231" s="311"/>
      <c r="AJ231" s="311"/>
      <c r="AK231" s="311"/>
      <c r="AL231" s="311"/>
      <c r="AM231" s="311"/>
      <c r="AN231" s="311"/>
      <c r="AO231" s="311"/>
      <c r="AP231" s="311"/>
      <c r="AQ231" s="311"/>
      <c r="AR231" s="311"/>
      <c r="AS231" s="311"/>
      <c r="AT231" s="311"/>
      <c r="AU231" s="311"/>
      <c r="AV231" s="311"/>
      <c r="AW231" s="311"/>
      <c r="AX231" s="311"/>
      <c r="AY231" s="311"/>
      <c r="AZ231" s="622"/>
      <c r="BA231" s="624"/>
      <c r="BB231" s="161"/>
      <c r="BC231" s="344"/>
      <c r="BD231" s="308"/>
      <c r="BE231" s="308"/>
      <c r="BF231" s="308"/>
      <c r="BG231" s="345"/>
      <c r="BH231" s="353"/>
      <c r="BI231" s="308"/>
      <c r="BJ231" s="308"/>
      <c r="BK231" s="308"/>
      <c r="BL231" s="345"/>
      <c r="BM231" s="353"/>
      <c r="BN231" s="308"/>
      <c r="BO231" s="308"/>
      <c r="BP231" s="308"/>
      <c r="BQ231" s="345"/>
      <c r="BR231" s="353"/>
      <c r="BS231" s="308"/>
      <c r="BT231" s="308"/>
      <c r="BU231" s="308"/>
      <c r="BV231" s="308"/>
      <c r="BW231" s="308"/>
      <c r="BX231" s="308"/>
      <c r="BY231" s="309"/>
      <c r="BZ231" s="309"/>
      <c r="CA231" s="309"/>
      <c r="CB231" s="309"/>
      <c r="CC231" s="309"/>
      <c r="CD231" s="309"/>
      <c r="CE231" s="309"/>
      <c r="CF231" s="309"/>
      <c r="CG231" s="309"/>
      <c r="CH231" s="1817"/>
      <c r="CI231" s="1817"/>
      <c r="CJ231" s="1817"/>
      <c r="CK231" s="1817"/>
      <c r="CL231" s="1817"/>
      <c r="CM231" s="1817"/>
      <c r="CN231" s="1817"/>
      <c r="CO231" s="1817"/>
      <c r="CP231" s="1817"/>
      <c r="CQ231" s="1817"/>
      <c r="CR231" s="1817"/>
      <c r="CS231" s="1817"/>
      <c r="CT231" s="1817"/>
      <c r="CU231" s="1817"/>
      <c r="CV231" s="1817"/>
      <c r="CW231" s="1817"/>
      <c r="CX231" s="1817"/>
      <c r="CY231" s="1817"/>
      <c r="CZ231" s="1817"/>
    </row>
    <row r="232" s="135" customFormat="true" ht="15" customHeight="true" x14ac:dyDescent="0.2">
      <c r="A232" s="694"/>
      <c r="B232" s="782"/>
      <c r="C232" s="909"/>
      <c r="D232" s="697"/>
      <c r="E232" s="697"/>
      <c r="F232" s="697"/>
      <c r="G232" s="746"/>
      <c r="H232" s="910"/>
      <c r="I232" s="697"/>
      <c r="J232" s="697"/>
      <c r="K232" s="697"/>
      <c r="L232" s="713"/>
      <c r="M232" s="909"/>
      <c r="N232" s="697"/>
      <c r="O232" s="697"/>
      <c r="P232" s="697"/>
      <c r="Q232" s="746"/>
      <c r="R232" s="910"/>
      <c r="S232" s="697"/>
      <c r="T232" s="697"/>
      <c r="U232" s="697"/>
      <c r="V232" s="697"/>
      <c r="W232" s="697"/>
      <c r="X232" s="697"/>
      <c r="Y232" s="697"/>
      <c r="Z232" s="697"/>
      <c r="AA232" s="697"/>
      <c r="AB232" s="697"/>
      <c r="AC232" s="697"/>
      <c r="AD232" s="697"/>
      <c r="AE232" s="697"/>
      <c r="AF232" s="697"/>
      <c r="AG232" s="713"/>
      <c r="AH232" s="311"/>
      <c r="AI232" s="311"/>
      <c r="AJ232" s="311"/>
      <c r="AK232" s="311"/>
      <c r="AL232" s="311"/>
      <c r="AM232" s="311"/>
      <c r="AN232" s="311"/>
      <c r="AO232" s="311"/>
      <c r="AP232" s="311"/>
      <c r="AQ232" s="311"/>
      <c r="AR232" s="311"/>
      <c r="AS232" s="311"/>
      <c r="AT232" s="311"/>
      <c r="AU232" s="311"/>
      <c r="AV232" s="311"/>
      <c r="AW232" s="311"/>
      <c r="AX232" s="311"/>
      <c r="AY232" s="311"/>
      <c r="AZ232" s="622"/>
      <c r="BA232" s="395"/>
      <c r="BB232" s="161"/>
      <c r="BC232" s="344"/>
      <c r="BD232" s="308"/>
      <c r="BE232" s="308"/>
      <c r="BF232" s="308"/>
      <c r="BG232" s="345"/>
      <c r="BH232" s="353"/>
      <c r="BI232" s="308"/>
      <c r="BJ232" s="308"/>
      <c r="BK232" s="308"/>
      <c r="BL232" s="345"/>
      <c r="BM232" s="353"/>
      <c r="BN232" s="308"/>
      <c r="BO232" s="308"/>
      <c r="BP232" s="308"/>
      <c r="BQ232" s="345"/>
      <c r="BR232" s="353"/>
      <c r="BS232" s="308"/>
      <c r="BT232" s="308"/>
      <c r="BU232" s="308"/>
      <c r="BV232" s="308"/>
      <c r="BW232" s="308"/>
      <c r="BX232" s="308"/>
      <c r="BY232" s="309"/>
      <c r="BZ232" s="309"/>
      <c r="CA232" s="309"/>
      <c r="CB232" s="309"/>
      <c r="CC232" s="309"/>
      <c r="CD232" s="309"/>
      <c r="CE232" s="309"/>
      <c r="CF232" s="309"/>
      <c r="CG232" s="309"/>
      <c r="CH232" s="1817"/>
      <c r="CI232" s="1817"/>
      <c r="CJ232" s="1817"/>
      <c r="CK232" s="1817"/>
      <c r="CL232" s="1817"/>
      <c r="CM232" s="1817"/>
      <c r="CN232" s="1817"/>
      <c r="CO232" s="1817"/>
      <c r="CP232" s="1817"/>
      <c r="CQ232" s="1817"/>
      <c r="CR232" s="1817"/>
      <c r="CS232" s="1817"/>
      <c r="CT232" s="1817"/>
      <c r="CU232" s="1817"/>
      <c r="CV232" s="1817"/>
      <c r="CW232" s="1817"/>
      <c r="CX232" s="1817"/>
      <c r="CY232" s="1817"/>
      <c r="CZ232" s="1817"/>
    </row>
    <row r="233" s="135" customFormat="true" ht="15" customHeight="true" x14ac:dyDescent="0.2">
      <c r="A233" s="694"/>
      <c r="B233" s="782"/>
      <c r="C233" s="909"/>
      <c r="D233" s="697"/>
      <c r="E233" s="697"/>
      <c r="F233" s="697"/>
      <c r="G233" s="746"/>
      <c r="H233" s="910"/>
      <c r="I233" s="697"/>
      <c r="J233" s="697"/>
      <c r="K233" s="697"/>
      <c r="L233" s="713"/>
      <c r="M233" s="909"/>
      <c r="N233" s="697"/>
      <c r="O233" s="697"/>
      <c r="P233" s="697"/>
      <c r="Q233" s="746"/>
      <c r="R233" s="910"/>
      <c r="S233" s="697"/>
      <c r="T233" s="697"/>
      <c r="U233" s="697"/>
      <c r="V233" s="697"/>
      <c r="W233" s="697"/>
      <c r="X233" s="697"/>
      <c r="Y233" s="697"/>
      <c r="Z233" s="697"/>
      <c r="AA233" s="697"/>
      <c r="AB233" s="697"/>
      <c r="AC233" s="697"/>
      <c r="AD233" s="697"/>
      <c r="AE233" s="697"/>
      <c r="AF233" s="697"/>
      <c r="AG233" s="713"/>
      <c r="AH233" s="311"/>
      <c r="AI233" s="311"/>
      <c r="AJ233" s="311"/>
      <c r="AK233" s="311"/>
      <c r="AL233" s="311"/>
      <c r="AM233" s="311"/>
      <c r="AN233" s="311"/>
      <c r="AO233" s="311"/>
      <c r="AP233" s="311"/>
      <c r="AQ233" s="311"/>
      <c r="AR233" s="311"/>
      <c r="AS233" s="311"/>
      <c r="AT233" s="311"/>
      <c r="AU233" s="311"/>
      <c r="AV233" s="311"/>
      <c r="AW233" s="311"/>
      <c r="AX233" s="311"/>
      <c r="AY233" s="311"/>
      <c r="AZ233" s="622"/>
      <c r="BA233" s="395"/>
      <c r="BB233" s="161"/>
      <c r="BC233" s="344"/>
      <c r="BD233" s="308"/>
      <c r="BE233" s="308"/>
      <c r="BF233" s="308"/>
      <c r="BG233" s="345"/>
      <c r="BH233" s="353"/>
      <c r="BI233" s="308"/>
      <c r="BJ233" s="308"/>
      <c r="BK233" s="308"/>
      <c r="BL233" s="345"/>
      <c r="BM233" s="353"/>
      <c r="BN233" s="308"/>
      <c r="BO233" s="308"/>
      <c r="BP233" s="308"/>
      <c r="BQ233" s="345"/>
      <c r="BR233" s="353"/>
      <c r="BS233" s="308"/>
      <c r="BT233" s="308"/>
      <c r="BU233" s="308"/>
      <c r="BV233" s="308"/>
      <c r="BW233" s="308"/>
      <c r="BX233" s="308"/>
      <c r="BY233" s="309"/>
      <c r="BZ233" s="309"/>
      <c r="CA233" s="309"/>
      <c r="CB233" s="309"/>
      <c r="CC233" s="309"/>
      <c r="CD233" s="309"/>
      <c r="CE233" s="309"/>
      <c r="CF233" s="309"/>
      <c r="CG233" s="309"/>
      <c r="CH233" s="1817"/>
      <c r="CI233" s="1817"/>
      <c r="CJ233" s="1817"/>
      <c r="CK233" s="1817"/>
      <c r="CL233" s="1817"/>
      <c r="CM233" s="1817"/>
      <c r="CN233" s="1817"/>
      <c r="CO233" s="1817"/>
      <c r="CP233" s="1817"/>
      <c r="CQ233" s="1817"/>
      <c r="CR233" s="1817"/>
      <c r="CS233" s="1817"/>
      <c r="CT233" s="1817"/>
      <c r="CU233" s="1817"/>
      <c r="CV233" s="1817"/>
      <c r="CW233" s="1817"/>
      <c r="CX233" s="1817"/>
      <c r="CY233" s="1817"/>
      <c r="CZ233" s="1817"/>
    </row>
    <row r="234" s="135" customFormat="true" ht="15" customHeight="true" x14ac:dyDescent="0.2">
      <c r="A234" s="694"/>
      <c r="B234" s="782"/>
      <c r="C234" s="909"/>
      <c r="D234" s="697"/>
      <c r="E234" s="697"/>
      <c r="F234" s="697"/>
      <c r="G234" s="746"/>
      <c r="H234" s="910"/>
      <c r="I234" s="697"/>
      <c r="J234" s="697"/>
      <c r="K234" s="697"/>
      <c r="L234" s="713"/>
      <c r="M234" s="909"/>
      <c r="N234" s="697"/>
      <c r="O234" s="697"/>
      <c r="P234" s="697"/>
      <c r="Q234" s="746"/>
      <c r="R234" s="910"/>
      <c r="S234" s="697"/>
      <c r="T234" s="697"/>
      <c r="U234" s="697"/>
      <c r="V234" s="697"/>
      <c r="W234" s="697"/>
      <c r="X234" s="697"/>
      <c r="Y234" s="697"/>
      <c r="Z234" s="697"/>
      <c r="AA234" s="697"/>
      <c r="AB234" s="697"/>
      <c r="AC234" s="697"/>
      <c r="AD234" s="697"/>
      <c r="AE234" s="697"/>
      <c r="AF234" s="697"/>
      <c r="AG234" s="713"/>
      <c r="AH234" s="311"/>
      <c r="AI234" s="311"/>
      <c r="AJ234" s="311"/>
      <c r="AK234" s="311"/>
      <c r="AL234" s="311"/>
      <c r="AM234" s="311"/>
      <c r="AN234" s="311"/>
      <c r="AO234" s="311"/>
      <c r="AP234" s="311"/>
      <c r="AQ234" s="311"/>
      <c r="AR234" s="311"/>
      <c r="AS234" s="311"/>
      <c r="AT234" s="311"/>
      <c r="AU234" s="311"/>
      <c r="AV234" s="311"/>
      <c r="AW234" s="311"/>
      <c r="AX234" s="311"/>
      <c r="AY234" s="311"/>
      <c r="AZ234" s="622"/>
      <c r="BA234" s="395"/>
      <c r="BB234" s="161"/>
      <c r="BC234" s="344"/>
      <c r="BD234" s="308"/>
      <c r="BE234" s="308"/>
      <c r="BF234" s="308"/>
      <c r="BG234" s="345"/>
      <c r="BH234" s="353"/>
      <c r="BI234" s="308"/>
      <c r="BJ234" s="308"/>
      <c r="BK234" s="308"/>
      <c r="BL234" s="345"/>
      <c r="BM234" s="353"/>
      <c r="BN234" s="308"/>
      <c r="BO234" s="308"/>
      <c r="BP234" s="308"/>
      <c r="BQ234" s="345"/>
      <c r="BR234" s="353"/>
      <c r="BS234" s="308"/>
      <c r="BT234" s="308"/>
      <c r="BU234" s="308"/>
      <c r="BV234" s="308"/>
      <c r="BW234" s="308"/>
      <c r="BX234" s="308"/>
      <c r="BY234" s="309"/>
      <c r="BZ234" s="309"/>
      <c r="CA234" s="309"/>
      <c r="CB234" s="309"/>
      <c r="CC234" s="309"/>
      <c r="CD234" s="309"/>
      <c r="CE234" s="309"/>
      <c r="CF234" s="309"/>
      <c r="CG234" s="309"/>
      <c r="CH234" s="1817"/>
      <c r="CI234" s="1817"/>
      <c r="CJ234" s="1817"/>
      <c r="CK234" s="1817"/>
      <c r="CL234" s="1817"/>
      <c r="CM234" s="1817"/>
      <c r="CN234" s="1817"/>
      <c r="CO234" s="1817"/>
      <c r="CP234" s="1817"/>
      <c r="CQ234" s="1817"/>
      <c r="CR234" s="1817"/>
      <c r="CS234" s="1817"/>
      <c r="CT234" s="1817"/>
      <c r="CU234" s="1817"/>
      <c r="CV234" s="1817"/>
      <c r="CW234" s="1817"/>
      <c r="CX234" s="1817"/>
      <c r="CY234" s="1817"/>
      <c r="CZ234" s="1817"/>
    </row>
    <row r="235" s="135" customFormat="true" ht="15" customHeight="true" x14ac:dyDescent="0.2">
      <c r="A235" s="694"/>
      <c r="B235" s="782"/>
      <c r="C235" s="909"/>
      <c r="D235" s="697"/>
      <c r="E235" s="697"/>
      <c r="F235" s="697"/>
      <c r="G235" s="746"/>
      <c r="H235" s="910"/>
      <c r="I235" s="697"/>
      <c r="J235" s="697"/>
      <c r="K235" s="697"/>
      <c r="L235" s="713"/>
      <c r="M235" s="909"/>
      <c r="N235" s="697"/>
      <c r="O235" s="697"/>
      <c r="P235" s="697"/>
      <c r="Q235" s="746"/>
      <c r="R235" s="910"/>
      <c r="S235" s="697"/>
      <c r="T235" s="697"/>
      <c r="U235" s="697"/>
      <c r="V235" s="697"/>
      <c r="W235" s="697"/>
      <c r="X235" s="697"/>
      <c r="Y235" s="697"/>
      <c r="Z235" s="697"/>
      <c r="AA235" s="697"/>
      <c r="AB235" s="697"/>
      <c r="AC235" s="697"/>
      <c r="AD235" s="697"/>
      <c r="AE235" s="697"/>
      <c r="AF235" s="697"/>
      <c r="AG235" s="713"/>
      <c r="AH235" s="311"/>
      <c r="AI235" s="311"/>
      <c r="AJ235" s="311"/>
      <c r="AK235" s="311"/>
      <c r="AL235" s="311"/>
      <c r="AM235" s="311"/>
      <c r="AN235" s="311"/>
      <c r="AO235" s="311"/>
      <c r="AP235" s="311"/>
      <c r="AQ235" s="311"/>
      <c r="AR235" s="311"/>
      <c r="AS235" s="311"/>
      <c r="AT235" s="311"/>
      <c r="AU235" s="311"/>
      <c r="AV235" s="311"/>
      <c r="AW235" s="311"/>
      <c r="AX235" s="311"/>
      <c r="AY235" s="311"/>
      <c r="AZ235" s="622"/>
      <c r="BA235" s="395"/>
      <c r="BB235" s="161"/>
      <c r="BC235" s="344"/>
      <c r="BD235" s="308"/>
      <c r="BE235" s="308"/>
      <c r="BF235" s="308"/>
      <c r="BG235" s="345"/>
      <c r="BH235" s="353"/>
      <c r="BI235" s="308"/>
      <c r="BJ235" s="308"/>
      <c r="BK235" s="308"/>
      <c r="BL235" s="345"/>
      <c r="BM235" s="353"/>
      <c r="BN235" s="308"/>
      <c r="BO235" s="308"/>
      <c r="BP235" s="308"/>
      <c r="BQ235" s="345"/>
      <c r="BR235" s="353"/>
      <c r="BS235" s="308"/>
      <c r="BT235" s="308"/>
      <c r="BU235" s="308"/>
      <c r="BV235" s="308"/>
      <c r="BW235" s="308"/>
      <c r="BX235" s="308"/>
      <c r="BY235" s="309"/>
      <c r="BZ235" s="309"/>
      <c r="CA235" s="309"/>
      <c r="CB235" s="309"/>
      <c r="CC235" s="309"/>
      <c r="CD235" s="309"/>
      <c r="CE235" s="309"/>
      <c r="CF235" s="309"/>
      <c r="CG235" s="309"/>
      <c r="CH235" s="1817"/>
      <c r="CI235" s="1817"/>
      <c r="CJ235" s="1817"/>
      <c r="CK235" s="1817"/>
      <c r="CL235" s="1817"/>
      <c r="CM235" s="1817"/>
      <c r="CN235" s="1817"/>
      <c r="CO235" s="1817"/>
      <c r="CP235" s="1817"/>
      <c r="CQ235" s="1817"/>
      <c r="CR235" s="1817"/>
      <c r="CS235" s="1817"/>
      <c r="CT235" s="1817"/>
      <c r="CU235" s="1817"/>
      <c r="CV235" s="1817"/>
      <c r="CW235" s="1817"/>
      <c r="CX235" s="1817"/>
      <c r="CY235" s="1817"/>
      <c r="CZ235" s="1817"/>
    </row>
    <row r="236" s="135" customFormat="true" ht="15" customHeight="true" x14ac:dyDescent="0.2">
      <c r="A236" s="694"/>
      <c r="B236" s="782"/>
      <c r="C236" s="909"/>
      <c r="D236" s="697"/>
      <c r="E236" s="697"/>
      <c r="F236" s="697"/>
      <c r="G236" s="746"/>
      <c r="H236" s="910"/>
      <c r="I236" s="697"/>
      <c r="J236" s="697"/>
      <c r="K236" s="697"/>
      <c r="L236" s="713"/>
      <c r="M236" s="909"/>
      <c r="N236" s="697"/>
      <c r="O236" s="697"/>
      <c r="P236" s="697"/>
      <c r="Q236" s="746"/>
      <c r="R236" s="910"/>
      <c r="S236" s="697"/>
      <c r="T236" s="697"/>
      <c r="U236" s="697"/>
      <c r="V236" s="697"/>
      <c r="W236" s="697"/>
      <c r="X236" s="697"/>
      <c r="Y236" s="697"/>
      <c r="Z236" s="697"/>
      <c r="AA236" s="697"/>
      <c r="AB236" s="697"/>
      <c r="AC236" s="697"/>
      <c r="AD236" s="697"/>
      <c r="AE236" s="697"/>
      <c r="AF236" s="697"/>
      <c r="AG236" s="713"/>
      <c r="AH236" s="311"/>
      <c r="AI236" s="311"/>
      <c r="AJ236" s="311"/>
      <c r="AK236" s="311"/>
      <c r="AL236" s="311"/>
      <c r="AM236" s="311"/>
      <c r="AN236" s="311"/>
      <c r="AO236" s="311"/>
      <c r="AP236" s="311"/>
      <c r="AQ236" s="311"/>
      <c r="AR236" s="311"/>
      <c r="AS236" s="311"/>
      <c r="AT236" s="311"/>
      <c r="AU236" s="311"/>
      <c r="AV236" s="311"/>
      <c r="AW236" s="311"/>
      <c r="AX236" s="311"/>
      <c r="AY236" s="311"/>
      <c r="AZ236" s="622"/>
      <c r="BA236" s="395"/>
      <c r="BB236" s="161"/>
      <c r="BC236" s="344"/>
      <c r="BD236" s="308"/>
      <c r="BE236" s="308"/>
      <c r="BF236" s="308"/>
      <c r="BG236" s="345"/>
      <c r="BH236" s="353"/>
      <c r="BI236" s="308"/>
      <c r="BJ236" s="308"/>
      <c r="BK236" s="308"/>
      <c r="BL236" s="345"/>
      <c r="BM236" s="353"/>
      <c r="BN236" s="308"/>
      <c r="BO236" s="308"/>
      <c r="BP236" s="308"/>
      <c r="BQ236" s="345"/>
      <c r="BR236" s="353"/>
      <c r="BS236" s="308"/>
      <c r="BT236" s="308"/>
      <c r="BU236" s="308"/>
      <c r="BV236" s="308"/>
      <c r="BW236" s="308"/>
      <c r="BX236" s="308"/>
      <c r="BY236" s="309"/>
      <c r="BZ236" s="309"/>
      <c r="CA236" s="309"/>
      <c r="CB236" s="309"/>
      <c r="CC236" s="309"/>
      <c r="CD236" s="309"/>
      <c r="CE236" s="309"/>
      <c r="CF236" s="309"/>
      <c r="CG236" s="309"/>
      <c r="CH236" s="1817"/>
      <c r="CI236" s="1817"/>
      <c r="CJ236" s="1817"/>
      <c r="CK236" s="1817"/>
      <c r="CL236" s="1817"/>
      <c r="CM236" s="1817"/>
      <c r="CN236" s="1817"/>
      <c r="CO236" s="1817"/>
      <c r="CP236" s="1817"/>
      <c r="CQ236" s="1817"/>
      <c r="CR236" s="1817"/>
      <c r="CS236" s="1817"/>
      <c r="CT236" s="1817"/>
      <c r="CU236" s="1817"/>
      <c r="CV236" s="1817"/>
      <c r="CW236" s="1817"/>
      <c r="CX236" s="1817"/>
      <c r="CY236" s="1817"/>
      <c r="CZ236" s="1817"/>
    </row>
    <row r="237" s="135" customFormat="true" ht="15" customHeight="true" x14ac:dyDescent="0.2">
      <c r="A237" s="694"/>
      <c r="B237" s="782"/>
      <c r="C237" s="909"/>
      <c r="D237" s="697"/>
      <c r="E237" s="697"/>
      <c r="F237" s="697"/>
      <c r="G237" s="746"/>
      <c r="H237" s="910"/>
      <c r="I237" s="697"/>
      <c r="J237" s="697"/>
      <c r="K237" s="697"/>
      <c r="L237" s="713"/>
      <c r="M237" s="909"/>
      <c r="N237" s="697"/>
      <c r="O237" s="697"/>
      <c r="P237" s="697"/>
      <c r="Q237" s="746"/>
      <c r="R237" s="910"/>
      <c r="S237" s="697"/>
      <c r="T237" s="697"/>
      <c r="U237" s="697"/>
      <c r="V237" s="697"/>
      <c r="W237" s="697"/>
      <c r="X237" s="697"/>
      <c r="Y237" s="697"/>
      <c r="Z237" s="697"/>
      <c r="AA237" s="697"/>
      <c r="AB237" s="697"/>
      <c r="AC237" s="697"/>
      <c r="AD237" s="697"/>
      <c r="AE237" s="697"/>
      <c r="AF237" s="697"/>
      <c r="AG237" s="713"/>
      <c r="AH237" s="311"/>
      <c r="AI237" s="311"/>
      <c r="AJ237" s="311"/>
      <c r="AK237" s="311"/>
      <c r="AL237" s="311"/>
      <c r="AM237" s="311"/>
      <c r="AN237" s="311"/>
      <c r="AO237" s="311"/>
      <c r="AP237" s="311"/>
      <c r="AQ237" s="311"/>
      <c r="AR237" s="311"/>
      <c r="AS237" s="311"/>
      <c r="AT237" s="311"/>
      <c r="AU237" s="311"/>
      <c r="AV237" s="311"/>
      <c r="AW237" s="311"/>
      <c r="AX237" s="311"/>
      <c r="AY237" s="311"/>
      <c r="AZ237" s="622"/>
      <c r="BA237" s="39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309"/>
      <c r="CB237" s="309"/>
      <c r="CC237" s="309"/>
      <c r="CD237" s="309"/>
      <c r="CE237" s="309"/>
      <c r="CF237" s="309"/>
      <c r="CG237" s="309"/>
      <c r="CH237" s="1817"/>
      <c r="CI237" s="1817"/>
      <c r="CJ237" s="1817"/>
      <c r="CK237" s="1817"/>
      <c r="CL237" s="1817"/>
      <c r="CM237" s="1817"/>
      <c r="CN237" s="1817"/>
      <c r="CO237" s="1817"/>
      <c r="CP237" s="1817"/>
      <c r="CQ237" s="1817"/>
      <c r="CR237" s="1817"/>
      <c r="CS237" s="1817"/>
      <c r="CT237" s="1817"/>
      <c r="CU237" s="1817"/>
      <c r="CV237" s="1817"/>
      <c r="CW237" s="1817"/>
      <c r="CX237" s="1817"/>
      <c r="CY237" s="1817"/>
      <c r="CZ237" s="1817"/>
    </row>
    <row r="238" s="135" customFormat="true" ht="15" customHeight="true" x14ac:dyDescent="0.2">
      <c r="A238" s="694"/>
      <c r="B238" s="782"/>
      <c r="C238" s="909"/>
      <c r="D238" s="697"/>
      <c r="E238" s="697"/>
      <c r="F238" s="697"/>
      <c r="G238" s="746"/>
      <c r="H238" s="910"/>
      <c r="I238" s="697"/>
      <c r="J238" s="697"/>
      <c r="K238" s="697"/>
      <c r="L238" s="713"/>
      <c r="M238" s="909"/>
      <c r="N238" s="697"/>
      <c r="O238" s="697"/>
      <c r="P238" s="697"/>
      <c r="Q238" s="746"/>
      <c r="R238" s="910"/>
      <c r="S238" s="697"/>
      <c r="T238" s="697"/>
      <c r="U238" s="697"/>
      <c r="V238" s="697"/>
      <c r="W238" s="697"/>
      <c r="X238" s="697"/>
      <c r="Y238" s="697"/>
      <c r="Z238" s="697"/>
      <c r="AA238" s="697"/>
      <c r="AB238" s="697"/>
      <c r="AC238" s="697"/>
      <c r="AD238" s="697"/>
      <c r="AE238" s="697"/>
      <c r="AF238" s="697"/>
      <c r="AG238" s="713"/>
      <c r="AH238" s="311"/>
      <c r="AI238" s="311"/>
      <c r="AJ238" s="311"/>
      <c r="AK238" s="311"/>
      <c r="AL238" s="311"/>
      <c r="AM238" s="311"/>
      <c r="AN238" s="311"/>
      <c r="AO238" s="311"/>
      <c r="AP238" s="311"/>
      <c r="AQ238" s="311"/>
      <c r="AR238" s="311"/>
      <c r="AS238" s="311"/>
      <c r="AT238" s="311"/>
      <c r="AU238" s="311"/>
      <c r="AV238" s="311"/>
      <c r="AW238" s="311"/>
      <c r="AX238" s="311"/>
      <c r="AY238" s="311"/>
      <c r="AZ238" s="622"/>
      <c r="BA238" s="39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309"/>
      <c r="CB238" s="309"/>
      <c r="CC238" s="309"/>
      <c r="CD238" s="309"/>
      <c r="CE238" s="309"/>
      <c r="CF238" s="309"/>
      <c r="CG238" s="309"/>
      <c r="CH238" s="1817"/>
      <c r="CI238" s="1817"/>
      <c r="CJ238" s="1817"/>
      <c r="CK238" s="1817"/>
      <c r="CL238" s="1817"/>
      <c r="CM238" s="1817"/>
      <c r="CN238" s="1817"/>
      <c r="CO238" s="1817"/>
      <c r="CP238" s="1817"/>
      <c r="CQ238" s="1817"/>
      <c r="CR238" s="1817"/>
      <c r="CS238" s="1817"/>
      <c r="CT238" s="1817"/>
      <c r="CU238" s="1817"/>
      <c r="CV238" s="1817"/>
      <c r="CW238" s="1817"/>
      <c r="CX238" s="1817"/>
      <c r="CY238" s="1817"/>
      <c r="CZ238" s="1817"/>
    </row>
    <row r="239" s="135" customFormat="true" ht="15" customHeight="true" x14ac:dyDescent="0.2">
      <c r="A239" s="694"/>
      <c r="B239" s="782"/>
      <c r="C239" s="909"/>
      <c r="D239" s="697"/>
      <c r="E239" s="697"/>
      <c r="F239" s="697"/>
      <c r="G239" s="746"/>
      <c r="H239" s="910"/>
      <c r="I239" s="697"/>
      <c r="J239" s="697"/>
      <c r="K239" s="697"/>
      <c r="L239" s="713"/>
      <c r="M239" s="909"/>
      <c r="N239" s="697"/>
      <c r="O239" s="697"/>
      <c r="P239" s="697"/>
      <c r="Q239" s="746"/>
      <c r="R239" s="910"/>
      <c r="S239" s="697"/>
      <c r="T239" s="697"/>
      <c r="U239" s="697"/>
      <c r="V239" s="697"/>
      <c r="W239" s="697"/>
      <c r="X239" s="697"/>
      <c r="Y239" s="697"/>
      <c r="Z239" s="697"/>
      <c r="AA239" s="697"/>
      <c r="AB239" s="697"/>
      <c r="AC239" s="697"/>
      <c r="AD239" s="697"/>
      <c r="AE239" s="697"/>
      <c r="AF239" s="697"/>
      <c r="AG239" s="713"/>
      <c r="AH239" s="311"/>
      <c r="AI239" s="311"/>
      <c r="AJ239" s="311"/>
      <c r="AK239" s="311"/>
      <c r="AL239" s="311"/>
      <c r="AM239" s="311"/>
      <c r="AN239" s="311"/>
      <c r="AO239" s="311"/>
      <c r="AP239" s="311"/>
      <c r="AQ239" s="311"/>
      <c r="AR239" s="311"/>
      <c r="AS239" s="311"/>
      <c r="AT239" s="311"/>
      <c r="AU239" s="311"/>
      <c r="AV239" s="311"/>
      <c r="AW239" s="311"/>
      <c r="AX239" s="311"/>
      <c r="AY239" s="311"/>
      <c r="AZ239" s="622"/>
      <c r="BA239" s="39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309"/>
      <c r="CB239" s="309"/>
      <c r="CC239" s="309"/>
      <c r="CD239" s="309"/>
      <c r="CE239" s="309"/>
      <c r="CF239" s="309"/>
      <c r="CG239" s="309"/>
      <c r="CH239" s="1817"/>
      <c r="CI239" s="1817"/>
      <c r="CJ239" s="1817"/>
      <c r="CK239" s="1817"/>
      <c r="CL239" s="1817"/>
      <c r="CM239" s="1817"/>
      <c r="CN239" s="1817"/>
      <c r="CO239" s="1817"/>
      <c r="CP239" s="1817"/>
      <c r="CQ239" s="1817"/>
      <c r="CR239" s="1817"/>
      <c r="CS239" s="1817"/>
      <c r="CT239" s="1817"/>
      <c r="CU239" s="1817"/>
      <c r="CV239" s="1817"/>
      <c r="CW239" s="1817"/>
      <c r="CX239" s="1817"/>
      <c r="CY239" s="1817"/>
      <c r="CZ239" s="1817"/>
    </row>
    <row r="240" s="135" customFormat="true" ht="15" customHeight="true" x14ac:dyDescent="0.2">
      <c r="A240" s="694"/>
      <c r="B240" s="782"/>
      <c r="C240" s="909"/>
      <c r="D240" s="697"/>
      <c r="E240" s="697"/>
      <c r="F240" s="697"/>
      <c r="G240" s="746"/>
      <c r="H240" s="910"/>
      <c r="I240" s="697"/>
      <c r="J240" s="697"/>
      <c r="K240" s="697"/>
      <c r="L240" s="713"/>
      <c r="M240" s="909"/>
      <c r="N240" s="697"/>
      <c r="O240" s="697"/>
      <c r="P240" s="697"/>
      <c r="Q240" s="746"/>
      <c r="R240" s="910"/>
      <c r="S240" s="697"/>
      <c r="T240" s="697"/>
      <c r="U240" s="697"/>
      <c r="V240" s="697"/>
      <c r="W240" s="697"/>
      <c r="X240" s="697"/>
      <c r="Y240" s="697"/>
      <c r="Z240" s="697"/>
      <c r="AA240" s="697"/>
      <c r="AB240" s="697"/>
      <c r="AC240" s="697"/>
      <c r="AD240" s="697"/>
      <c r="AE240" s="697"/>
      <c r="AF240" s="697"/>
      <c r="AG240" s="713"/>
      <c r="AH240" s="311"/>
      <c r="AI240" s="311"/>
      <c r="AJ240" s="311"/>
      <c r="AK240" s="311"/>
      <c r="AL240" s="311"/>
      <c r="AM240" s="311"/>
      <c r="AN240" s="311"/>
      <c r="AO240" s="311"/>
      <c r="AP240" s="311"/>
      <c r="AQ240" s="311"/>
      <c r="AR240" s="311"/>
      <c r="AS240" s="311"/>
      <c r="AT240" s="311"/>
      <c r="AU240" s="311"/>
      <c r="AV240" s="311"/>
      <c r="AW240" s="311"/>
      <c r="AX240" s="311"/>
      <c r="AY240" s="311"/>
      <c r="AZ240" s="622"/>
      <c r="BA240" s="39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309"/>
      <c r="CB240" s="309"/>
      <c r="CC240" s="309"/>
      <c r="CD240" s="309"/>
      <c r="CE240" s="309"/>
      <c r="CF240" s="309"/>
      <c r="CG240" s="309"/>
      <c r="CH240" s="1817"/>
      <c r="CI240" s="1817"/>
      <c r="CJ240" s="1817"/>
      <c r="CK240" s="1817"/>
      <c r="CL240" s="1817"/>
      <c r="CM240" s="1817"/>
      <c r="CN240" s="1817"/>
      <c r="CO240" s="1817"/>
      <c r="CP240" s="1817"/>
      <c r="CQ240" s="1817"/>
      <c r="CR240" s="1817"/>
      <c r="CS240" s="1817"/>
      <c r="CT240" s="1817"/>
      <c r="CU240" s="1817"/>
      <c r="CV240" s="1817"/>
      <c r="CW240" s="1817"/>
      <c r="CX240" s="1817"/>
      <c r="CY240" s="1817"/>
      <c r="CZ240" s="1817"/>
    </row>
    <row r="241" s="135" customFormat="true" ht="15" customHeight="true" x14ac:dyDescent="0.2">
      <c r="A241" s="694"/>
      <c r="B241" s="782"/>
      <c r="C241" s="909"/>
      <c r="D241" s="697"/>
      <c r="E241" s="697"/>
      <c r="F241" s="697"/>
      <c r="G241" s="746"/>
      <c r="H241" s="910"/>
      <c r="I241" s="697"/>
      <c r="J241" s="697"/>
      <c r="K241" s="697"/>
      <c r="L241" s="713"/>
      <c r="M241" s="909"/>
      <c r="N241" s="697"/>
      <c r="O241" s="697"/>
      <c r="P241" s="697"/>
      <c r="Q241" s="746"/>
      <c r="R241" s="910"/>
      <c r="S241" s="697"/>
      <c r="T241" s="697"/>
      <c r="U241" s="697"/>
      <c r="V241" s="697"/>
      <c r="W241" s="697"/>
      <c r="X241" s="697"/>
      <c r="Y241" s="697"/>
      <c r="Z241" s="697"/>
      <c r="AA241" s="697"/>
      <c r="AB241" s="697"/>
      <c r="AC241" s="697"/>
      <c r="AD241" s="697"/>
      <c r="AE241" s="697"/>
      <c r="AF241" s="697"/>
      <c r="AG241" s="713"/>
      <c r="AH241" s="311"/>
      <c r="AI241" s="311"/>
      <c r="AJ241" s="311"/>
      <c r="AK241" s="311"/>
      <c r="AL241" s="311"/>
      <c r="AM241" s="311"/>
      <c r="AN241" s="311"/>
      <c r="AO241" s="311"/>
      <c r="AP241" s="311"/>
      <c r="AQ241" s="311"/>
      <c r="AR241" s="311"/>
      <c r="AS241" s="311"/>
      <c r="AT241" s="311"/>
      <c r="AU241" s="311"/>
      <c r="AV241" s="311"/>
      <c r="AW241" s="311"/>
      <c r="AX241" s="311"/>
      <c r="AY241" s="311"/>
      <c r="AZ241" s="622"/>
      <c r="BA241" s="39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309"/>
      <c r="CB241" s="309"/>
      <c r="CC241" s="309"/>
      <c r="CD241" s="309"/>
      <c r="CE241" s="309"/>
      <c r="CF241" s="309"/>
      <c r="CG241" s="309"/>
      <c r="CH241" s="1817"/>
      <c r="CI241" s="1817"/>
      <c r="CJ241" s="1817"/>
      <c r="CK241" s="1817"/>
      <c r="CL241" s="1817"/>
      <c r="CM241" s="1817"/>
      <c r="CN241" s="1817"/>
      <c r="CO241" s="1817"/>
      <c r="CP241" s="1817"/>
      <c r="CQ241" s="1817"/>
      <c r="CR241" s="1817"/>
      <c r="CS241" s="1817"/>
      <c r="CT241" s="1817"/>
      <c r="CU241" s="1817"/>
      <c r="CV241" s="1817"/>
      <c r="CW241" s="1817"/>
      <c r="CX241" s="1817"/>
      <c r="CY241" s="1817"/>
      <c r="CZ241" s="1817"/>
    </row>
    <row r="242" s="135" customFormat="true" ht="15" customHeight="true" x14ac:dyDescent="0.2">
      <c r="A242" s="694"/>
      <c r="B242" s="782"/>
      <c r="C242" s="909"/>
      <c r="D242" s="697"/>
      <c r="E242" s="697"/>
      <c r="F242" s="697"/>
      <c r="G242" s="746"/>
      <c r="H242" s="910"/>
      <c r="I242" s="697"/>
      <c r="J242" s="697"/>
      <c r="K242" s="697"/>
      <c r="L242" s="713"/>
      <c r="M242" s="909"/>
      <c r="N242" s="697"/>
      <c r="O242" s="697"/>
      <c r="P242" s="697"/>
      <c r="Q242" s="746"/>
      <c r="R242" s="910"/>
      <c r="S242" s="697"/>
      <c r="T242" s="697"/>
      <c r="U242" s="697"/>
      <c r="V242" s="697"/>
      <c r="W242" s="697"/>
      <c r="X242" s="697"/>
      <c r="Y242" s="697"/>
      <c r="Z242" s="697"/>
      <c r="AA242" s="697"/>
      <c r="AB242" s="697"/>
      <c r="AC242" s="697"/>
      <c r="AD242" s="697"/>
      <c r="AE242" s="697"/>
      <c r="AF242" s="697"/>
      <c r="AG242" s="713"/>
      <c r="AH242" s="311"/>
      <c r="AI242" s="311"/>
      <c r="AJ242" s="311"/>
      <c r="AK242" s="311"/>
      <c r="AL242" s="311"/>
      <c r="AM242" s="311"/>
      <c r="AN242" s="311"/>
      <c r="AO242" s="311"/>
      <c r="AP242" s="311"/>
      <c r="AQ242" s="311"/>
      <c r="AR242" s="311"/>
      <c r="AS242" s="311"/>
      <c r="AT242" s="311"/>
      <c r="AU242" s="311"/>
      <c r="AV242" s="311"/>
      <c r="AW242" s="311"/>
      <c r="AX242" s="311"/>
      <c r="AY242" s="311"/>
      <c r="AZ242" s="622"/>
      <c r="BA242" s="39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309"/>
      <c r="CB242" s="309"/>
      <c r="CC242" s="309"/>
      <c r="CD242" s="309"/>
      <c r="CE242" s="309"/>
      <c r="CF242" s="309"/>
      <c r="CG242" s="309"/>
      <c r="CH242" s="1817"/>
      <c r="CI242" s="1817"/>
      <c r="CJ242" s="1817"/>
      <c r="CK242" s="1817"/>
      <c r="CL242" s="1817"/>
      <c r="CM242" s="1817"/>
      <c r="CN242" s="1817"/>
      <c r="CO242" s="1817"/>
      <c r="CP242" s="1817"/>
      <c r="CQ242" s="1817"/>
      <c r="CR242" s="1817"/>
      <c r="CS242" s="1817"/>
      <c r="CT242" s="1817"/>
      <c r="CU242" s="1817"/>
      <c r="CV242" s="1817"/>
      <c r="CW242" s="1817"/>
      <c r="CX242" s="1817"/>
      <c r="CY242" s="1817"/>
      <c r="CZ242" s="1817"/>
    </row>
    <row r="243" s="135" customFormat="true" ht="15" customHeight="true" x14ac:dyDescent="0.2">
      <c r="A243" s="694"/>
      <c r="B243" s="782"/>
      <c r="C243" s="909"/>
      <c r="D243" s="697"/>
      <c r="E243" s="697"/>
      <c r="F243" s="697"/>
      <c r="G243" s="746"/>
      <c r="H243" s="910"/>
      <c r="I243" s="697"/>
      <c r="J243" s="697"/>
      <c r="K243" s="697"/>
      <c r="L243" s="713"/>
      <c r="M243" s="909"/>
      <c r="N243" s="697"/>
      <c r="O243" s="697"/>
      <c r="P243" s="697"/>
      <c r="Q243" s="746"/>
      <c r="R243" s="910"/>
      <c r="S243" s="697"/>
      <c r="T243" s="697"/>
      <c r="U243" s="697"/>
      <c r="V243" s="697"/>
      <c r="W243" s="697"/>
      <c r="X243" s="697"/>
      <c r="Y243" s="697"/>
      <c r="Z243" s="697"/>
      <c r="AA243" s="697"/>
      <c r="AB243" s="697"/>
      <c r="AC243" s="697"/>
      <c r="AD243" s="697"/>
      <c r="AE243" s="697"/>
      <c r="AF243" s="697"/>
      <c r="AG243" s="713"/>
      <c r="AH243" s="311"/>
      <c r="AI243" s="311"/>
      <c r="AJ243" s="311"/>
      <c r="AK243" s="311"/>
      <c r="AL243" s="311"/>
      <c r="AM243" s="311"/>
      <c r="AN243" s="311"/>
      <c r="AO243" s="311"/>
      <c r="AP243" s="311"/>
      <c r="AQ243" s="311"/>
      <c r="AR243" s="311"/>
      <c r="AS243" s="311"/>
      <c r="AT243" s="311"/>
      <c r="AU243" s="311"/>
      <c r="AV243" s="311"/>
      <c r="AW243" s="311"/>
      <c r="AX243" s="311"/>
      <c r="AY243" s="311"/>
      <c r="AZ243" s="622"/>
      <c r="BA243" s="39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309"/>
      <c r="CB243" s="309"/>
      <c r="CC243" s="309"/>
      <c r="CD243" s="309"/>
      <c r="CE243" s="309"/>
      <c r="CF243" s="309"/>
      <c r="CG243" s="309"/>
      <c r="CH243" s="1817"/>
      <c r="CI243" s="1817"/>
      <c r="CJ243" s="1817"/>
      <c r="CK243" s="1817"/>
      <c r="CL243" s="1817"/>
      <c r="CM243" s="1817"/>
      <c r="CN243" s="1817"/>
      <c r="CO243" s="1817"/>
      <c r="CP243" s="1817"/>
      <c r="CQ243" s="1817"/>
      <c r="CR243" s="1817"/>
      <c r="CS243" s="1817"/>
      <c r="CT243" s="1817"/>
      <c r="CU243" s="1817"/>
      <c r="CV243" s="1817"/>
      <c r="CW243" s="1817"/>
      <c r="CX243" s="1817"/>
      <c r="CY243" s="1817"/>
      <c r="CZ243" s="1817"/>
    </row>
    <row r="244" s="135" customFormat="true" ht="15" customHeight="true" x14ac:dyDescent="0.2">
      <c r="A244" s="694"/>
      <c r="B244" s="782"/>
      <c r="C244" s="909"/>
      <c r="D244" s="697"/>
      <c r="E244" s="697"/>
      <c r="F244" s="697"/>
      <c r="G244" s="746"/>
      <c r="H244" s="910"/>
      <c r="I244" s="697"/>
      <c r="J244" s="697"/>
      <c r="K244" s="697"/>
      <c r="L244" s="713"/>
      <c r="M244" s="909"/>
      <c r="N244" s="697"/>
      <c r="O244" s="697"/>
      <c r="P244" s="697"/>
      <c r="Q244" s="746"/>
      <c r="R244" s="910"/>
      <c r="S244" s="697"/>
      <c r="T244" s="697"/>
      <c r="U244" s="697"/>
      <c r="V244" s="697"/>
      <c r="W244" s="697"/>
      <c r="X244" s="697"/>
      <c r="Y244" s="697"/>
      <c r="Z244" s="697"/>
      <c r="AA244" s="697"/>
      <c r="AB244" s="697"/>
      <c r="AC244" s="697"/>
      <c r="AD244" s="697"/>
      <c r="AE244" s="697"/>
      <c r="AF244" s="697"/>
      <c r="AG244" s="713"/>
      <c r="AH244" s="311"/>
      <c r="AI244" s="311"/>
      <c r="AJ244" s="311"/>
      <c r="AK244" s="311"/>
      <c r="AL244" s="311"/>
      <c r="AM244" s="311"/>
      <c r="AN244" s="311"/>
      <c r="AO244" s="311"/>
      <c r="AP244" s="311"/>
      <c r="AQ244" s="311"/>
      <c r="AR244" s="311"/>
      <c r="AS244" s="311"/>
      <c r="AT244" s="311"/>
      <c r="AU244" s="311"/>
      <c r="AV244" s="311"/>
      <c r="AW244" s="311"/>
      <c r="AX244" s="311"/>
      <c r="AY244" s="311"/>
      <c r="AZ244" s="622"/>
      <c r="BA244" s="39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309"/>
      <c r="CB244" s="309"/>
      <c r="CC244" s="309"/>
      <c r="CD244" s="309"/>
      <c r="CE244" s="309"/>
      <c r="CF244" s="309"/>
      <c r="CG244" s="309"/>
      <c r="CH244" s="1817"/>
      <c r="CI244" s="1817"/>
      <c r="CJ244" s="1817"/>
      <c r="CK244" s="1817"/>
      <c r="CL244" s="1817"/>
      <c r="CM244" s="1817"/>
      <c r="CN244" s="1817"/>
      <c r="CO244" s="1817"/>
      <c r="CP244" s="1817"/>
      <c r="CQ244" s="1817"/>
      <c r="CR244" s="1817"/>
      <c r="CS244" s="1817"/>
      <c r="CT244" s="1817"/>
      <c r="CU244" s="1817"/>
      <c r="CV244" s="1817"/>
      <c r="CW244" s="1817"/>
      <c r="CX244" s="1817"/>
      <c r="CY244" s="1817"/>
      <c r="CZ244" s="1817"/>
    </row>
    <row r="245" s="135" customFormat="true" ht="15" customHeight="true" x14ac:dyDescent="0.2">
      <c r="A245" s="694"/>
      <c r="B245" s="782"/>
      <c r="C245" s="909"/>
      <c r="D245" s="697"/>
      <c r="E245" s="697"/>
      <c r="F245" s="697"/>
      <c r="G245" s="746"/>
      <c r="H245" s="910"/>
      <c r="I245" s="697"/>
      <c r="J245" s="697"/>
      <c r="K245" s="697"/>
      <c r="L245" s="713"/>
      <c r="M245" s="909"/>
      <c r="N245" s="697"/>
      <c r="O245" s="697"/>
      <c r="P245" s="697"/>
      <c r="Q245" s="746"/>
      <c r="R245" s="910"/>
      <c r="S245" s="697"/>
      <c r="T245" s="697"/>
      <c r="U245" s="697"/>
      <c r="V245" s="697"/>
      <c r="W245" s="697"/>
      <c r="X245" s="697"/>
      <c r="Y245" s="697"/>
      <c r="Z245" s="697"/>
      <c r="AA245" s="697"/>
      <c r="AB245" s="697"/>
      <c r="AC245" s="697"/>
      <c r="AD245" s="697"/>
      <c r="AE245" s="697"/>
      <c r="AF245" s="697"/>
      <c r="AG245" s="713"/>
      <c r="AH245" s="311"/>
      <c r="AI245" s="311"/>
      <c r="AJ245" s="311"/>
      <c r="AK245" s="311"/>
      <c r="AL245" s="311"/>
      <c r="AM245" s="311"/>
      <c r="AN245" s="311"/>
      <c r="AO245" s="311"/>
      <c r="AP245" s="311"/>
      <c r="AQ245" s="311"/>
      <c r="AR245" s="311"/>
      <c r="AS245" s="311"/>
      <c r="AT245" s="311"/>
      <c r="AU245" s="311"/>
      <c r="AV245" s="311"/>
      <c r="AW245" s="311"/>
      <c r="AX245" s="311"/>
      <c r="AY245" s="311"/>
      <c r="AZ245" s="622"/>
      <c r="BA245" s="39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309"/>
      <c r="CB245" s="309"/>
      <c r="CC245" s="309"/>
      <c r="CD245" s="309"/>
      <c r="CE245" s="309"/>
      <c r="CF245" s="309"/>
      <c r="CG245" s="309"/>
      <c r="CH245" s="1817"/>
      <c r="CI245" s="1817"/>
      <c r="CJ245" s="1817"/>
      <c r="CK245" s="1817"/>
      <c r="CL245" s="1817"/>
      <c r="CM245" s="1817"/>
      <c r="CN245" s="1817"/>
      <c r="CO245" s="1817"/>
      <c r="CP245" s="1817"/>
      <c r="CQ245" s="1817"/>
      <c r="CR245" s="1817"/>
      <c r="CS245" s="1817"/>
      <c r="CT245" s="1817"/>
      <c r="CU245" s="1817"/>
      <c r="CV245" s="1817"/>
      <c r="CW245" s="1817"/>
      <c r="CX245" s="1817"/>
      <c r="CY245" s="1817"/>
      <c r="CZ245" s="1817"/>
    </row>
    <row r="246" s="135" customFormat="true" ht="15" customHeight="true" x14ac:dyDescent="0.2">
      <c r="A246" s="694"/>
      <c r="B246" s="782"/>
      <c r="C246" s="909"/>
      <c r="D246" s="697"/>
      <c r="E246" s="697"/>
      <c r="F246" s="697"/>
      <c r="G246" s="746"/>
      <c r="H246" s="910"/>
      <c r="I246" s="697"/>
      <c r="J246" s="697"/>
      <c r="K246" s="697"/>
      <c r="L246" s="713"/>
      <c r="M246" s="909"/>
      <c r="N246" s="697"/>
      <c r="O246" s="697"/>
      <c r="P246" s="697"/>
      <c r="Q246" s="746"/>
      <c r="R246" s="910"/>
      <c r="S246" s="697"/>
      <c r="T246" s="697"/>
      <c r="U246" s="697"/>
      <c r="V246" s="697"/>
      <c r="W246" s="697"/>
      <c r="X246" s="697"/>
      <c r="Y246" s="697"/>
      <c r="Z246" s="697"/>
      <c r="AA246" s="697"/>
      <c r="AB246" s="697"/>
      <c r="AC246" s="697"/>
      <c r="AD246" s="697"/>
      <c r="AE246" s="697"/>
      <c r="AF246" s="697"/>
      <c r="AG246" s="713"/>
      <c r="AH246" s="311"/>
      <c r="AI246" s="311"/>
      <c r="AJ246" s="311"/>
      <c r="AK246" s="311"/>
      <c r="AL246" s="311"/>
      <c r="AM246" s="311"/>
      <c r="AN246" s="311"/>
      <c r="AO246" s="311"/>
      <c r="AP246" s="311"/>
      <c r="AQ246" s="311"/>
      <c r="AR246" s="311"/>
      <c r="AS246" s="311"/>
      <c r="AT246" s="311"/>
      <c r="AU246" s="311"/>
      <c r="AV246" s="311"/>
      <c r="AW246" s="311"/>
      <c r="AX246" s="311"/>
      <c r="AY246" s="311"/>
      <c r="AZ246" s="622"/>
      <c r="BA246" s="39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309"/>
      <c r="CB246" s="309"/>
      <c r="CC246" s="309"/>
      <c r="CD246" s="309"/>
      <c r="CE246" s="309"/>
      <c r="CF246" s="309"/>
      <c r="CG246" s="309"/>
      <c r="CH246" s="1817"/>
      <c r="CI246" s="1817"/>
      <c r="CJ246" s="1817"/>
      <c r="CK246" s="1817"/>
      <c r="CL246" s="1817"/>
      <c r="CM246" s="1817"/>
      <c r="CN246" s="1817"/>
      <c r="CO246" s="1817"/>
      <c r="CP246" s="1817"/>
      <c r="CQ246" s="1817"/>
      <c r="CR246" s="1817"/>
      <c r="CS246" s="1817"/>
      <c r="CT246" s="1817"/>
      <c r="CU246" s="1817"/>
      <c r="CV246" s="1817"/>
      <c r="CW246" s="1817"/>
      <c r="CX246" s="1817"/>
      <c r="CY246" s="1817"/>
      <c r="CZ246" s="1817"/>
    </row>
    <row r="247" s="135" customFormat="true" ht="15" customHeight="true" x14ac:dyDescent="0.2">
      <c r="A247" s="694"/>
      <c r="B247" s="782"/>
      <c r="C247" s="909"/>
      <c r="D247" s="697"/>
      <c r="E247" s="697"/>
      <c r="F247" s="697"/>
      <c r="G247" s="746"/>
      <c r="H247" s="910"/>
      <c r="I247" s="697"/>
      <c r="J247" s="697"/>
      <c r="K247" s="697"/>
      <c r="L247" s="713"/>
      <c r="M247" s="909"/>
      <c r="N247" s="697"/>
      <c r="O247" s="697"/>
      <c r="P247" s="697"/>
      <c r="Q247" s="746"/>
      <c r="R247" s="910"/>
      <c r="S247" s="697"/>
      <c r="T247" s="697"/>
      <c r="U247" s="697"/>
      <c r="V247" s="697"/>
      <c r="W247" s="697"/>
      <c r="X247" s="697"/>
      <c r="Y247" s="697"/>
      <c r="Z247" s="697"/>
      <c r="AA247" s="697"/>
      <c r="AB247" s="697"/>
      <c r="AC247" s="697"/>
      <c r="AD247" s="697"/>
      <c r="AE247" s="697"/>
      <c r="AF247" s="697"/>
      <c r="AG247" s="713"/>
      <c r="AH247" s="311"/>
      <c r="AI247" s="311"/>
      <c r="AJ247" s="311"/>
      <c r="AK247" s="311"/>
      <c r="AL247" s="311"/>
      <c r="AM247" s="311"/>
      <c r="AN247" s="311"/>
      <c r="AO247" s="311"/>
      <c r="AP247" s="311"/>
      <c r="AQ247" s="311"/>
      <c r="AR247" s="311"/>
      <c r="AS247" s="311"/>
      <c r="AT247" s="311"/>
      <c r="AU247" s="311"/>
      <c r="AV247" s="311"/>
      <c r="AW247" s="311"/>
      <c r="AX247" s="311"/>
      <c r="AY247" s="311"/>
      <c r="AZ247" s="622"/>
      <c r="BA247" s="39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309"/>
      <c r="CB247" s="309"/>
      <c r="CC247" s="309"/>
      <c r="CD247" s="309"/>
      <c r="CE247" s="309"/>
      <c r="CF247" s="309"/>
      <c r="CG247" s="309"/>
      <c r="CH247" s="1817"/>
      <c r="CI247" s="1817"/>
      <c r="CJ247" s="1817"/>
      <c r="CK247" s="1817"/>
      <c r="CL247" s="1817"/>
      <c r="CM247" s="1817"/>
      <c r="CN247" s="1817"/>
      <c r="CO247" s="1817"/>
      <c r="CP247" s="1817"/>
      <c r="CQ247" s="1817"/>
      <c r="CR247" s="1817"/>
      <c r="CS247" s="1817"/>
      <c r="CT247" s="1817"/>
      <c r="CU247" s="1817"/>
      <c r="CV247" s="1817"/>
      <c r="CW247" s="1817"/>
      <c r="CX247" s="1817"/>
      <c r="CY247" s="1817"/>
      <c r="CZ247" s="1817"/>
    </row>
    <row r="248" s="135" customFormat="true" ht="15" customHeight="true" x14ac:dyDescent="0.2">
      <c r="A248" s="968"/>
      <c r="B248" s="790"/>
      <c r="C248" s="964"/>
      <c r="D248" s="809"/>
      <c r="E248" s="809"/>
      <c r="F248" s="809"/>
      <c r="G248" s="810"/>
      <c r="H248" s="965"/>
      <c r="I248" s="809"/>
      <c r="J248" s="809"/>
      <c r="K248" s="809"/>
      <c r="L248" s="966"/>
      <c r="M248" s="964"/>
      <c r="N248" s="809"/>
      <c r="O248" s="809"/>
      <c r="P248" s="809"/>
      <c r="Q248" s="810"/>
      <c r="R248" s="965"/>
      <c r="S248" s="809"/>
      <c r="T248" s="809"/>
      <c r="U248" s="809"/>
      <c r="V248" s="809"/>
      <c r="W248" s="809"/>
      <c r="X248" s="809"/>
      <c r="Y248" s="809"/>
      <c r="Z248" s="809"/>
      <c r="AA248" s="809"/>
      <c r="AB248" s="809"/>
      <c r="AC248" s="809"/>
      <c r="AD248" s="809"/>
      <c r="AE248" s="809"/>
      <c r="AF248" s="809"/>
      <c r="AG248" s="966"/>
      <c r="AH248" s="311"/>
      <c r="AI248" s="311"/>
      <c r="AJ248" s="311"/>
      <c r="AK248" s="311"/>
      <c r="AL248" s="311"/>
      <c r="AM248" s="311"/>
      <c r="AN248" s="311"/>
      <c r="AO248" s="311"/>
      <c r="AP248" s="311"/>
      <c r="AQ248" s="311"/>
      <c r="AR248" s="311"/>
      <c r="AS248" s="311"/>
      <c r="AT248" s="311"/>
      <c r="AU248" s="311"/>
      <c r="AV248" s="311"/>
      <c r="AW248" s="311"/>
      <c r="AX248" s="311"/>
      <c r="AY248" s="311"/>
      <c r="AZ248" s="622"/>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360"/>
      <c r="CB248" s="360"/>
      <c r="CC248" s="360"/>
      <c r="CD248" s="360"/>
      <c r="CE248" s="360"/>
      <c r="CF248" s="360"/>
      <c r="CG248" s="360"/>
      <c r="CH248" s="1817"/>
      <c r="CI248" s="1817"/>
      <c r="CJ248" s="1817"/>
      <c r="CK248" s="1817"/>
      <c r="CL248" s="1817"/>
      <c r="CM248" s="1817"/>
      <c r="CN248" s="1817"/>
      <c r="CO248" s="1817"/>
      <c r="CP248" s="1817"/>
      <c r="CQ248" s="1817"/>
      <c r="CR248" s="1817"/>
      <c r="CS248" s="1817"/>
      <c r="CT248" s="1817"/>
      <c r="CU248" s="1817"/>
      <c r="CV248" s="1817"/>
      <c r="CW248" s="1817"/>
      <c r="CX248" s="1817"/>
      <c r="CY248" s="1817"/>
      <c r="CZ248" s="1817"/>
    </row>
    <row r="249" s="135" customFormat="true" ht="250.15" customHeight="true" x14ac:dyDescent="0.2">
      <c r="AH249" s="622"/>
      <c r="AI249" s="622"/>
      <c r="AJ249" s="622"/>
      <c r="AK249" s="622"/>
      <c r="AL249" s="622"/>
      <c r="AM249" s="622"/>
      <c r="AN249" s="622"/>
      <c r="AO249" s="622"/>
      <c r="AP249" s="622"/>
      <c r="AQ249" s="622"/>
      <c r="AR249" s="622"/>
      <c r="AS249" s="622"/>
      <c r="AT249" s="622"/>
      <c r="AU249" s="622"/>
      <c r="AV249" s="622"/>
      <c r="AW249" s="622"/>
      <c r="AX249" s="622"/>
      <c r="AY249" s="622"/>
      <c r="AZ249" s="622"/>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6" customFormat="true" ht="19.15" customHeight="true" x14ac:dyDescent="0.2">
      <c r="AH250" s="593"/>
      <c r="AI250" s="593"/>
      <c r="AJ250" s="593"/>
      <c r="AK250" s="593"/>
      <c r="AL250" s="593"/>
      <c r="AM250" s="593"/>
      <c r="AN250" s="593"/>
      <c r="AO250" s="593"/>
      <c r="AP250" s="593"/>
      <c r="AQ250" s="593"/>
      <c r="AR250" s="593"/>
      <c r="AS250" s="593"/>
      <c r="AT250" s="593"/>
      <c r="AU250" s="593"/>
      <c r="AV250" s="593"/>
      <c r="AW250" s="593"/>
      <c r="AX250" s="593"/>
      <c r="AY250" s="593"/>
      <c r="AZ250" s="593"/>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6" customFormat="true" ht="12.75" x14ac:dyDescent="0.2">
      <c r="AH251" s="593"/>
      <c r="AI251" s="593"/>
      <c r="AJ251" s="593"/>
      <c r="AK251" s="593"/>
      <c r="AL251" s="593"/>
      <c r="AM251" s="593"/>
      <c r="AN251" s="593"/>
      <c r="AO251" s="593"/>
      <c r="AP251" s="593"/>
      <c r="AQ251" s="593"/>
      <c r="AR251" s="593"/>
      <c r="AS251" s="593"/>
      <c r="AT251" s="593"/>
      <c r="AU251" s="593"/>
      <c r="AV251" s="593"/>
      <c r="AW251" s="593"/>
      <c r="AX251" s="593"/>
      <c r="AY251" s="593"/>
      <c r="AZ251" s="593"/>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6" customFormat="true" ht="12.75" x14ac:dyDescent="0.2">
      <c r="AH252" s="593"/>
      <c r="AI252" s="593"/>
      <c r="AJ252" s="593"/>
      <c r="AK252" s="593"/>
      <c r="AL252" s="593"/>
      <c r="AM252" s="593"/>
      <c r="AN252" s="593"/>
      <c r="AO252" s="593"/>
      <c r="AP252" s="593"/>
      <c r="AQ252" s="593"/>
      <c r="AR252" s="593"/>
      <c r="AS252" s="593"/>
      <c r="AT252" s="593"/>
      <c r="AU252" s="593"/>
      <c r="AV252" s="593"/>
      <c r="AW252" s="593"/>
      <c r="AX252" s="593"/>
      <c r="AY252" s="593"/>
      <c r="AZ252" s="593"/>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6" customFormat="true" ht="12.75" x14ac:dyDescent="0.2">
      <c r="AH253" s="593"/>
      <c r="AI253" s="593"/>
      <c r="AJ253" s="593"/>
      <c r="AK253" s="593"/>
      <c r="AL253" s="593"/>
      <c r="AM253" s="593"/>
      <c r="AN253" s="593"/>
      <c r="AO253" s="593"/>
      <c r="AP253" s="593"/>
      <c r="AQ253" s="593"/>
      <c r="AR253" s="593"/>
      <c r="AS253" s="593"/>
      <c r="AT253" s="593"/>
      <c r="AU253" s="593"/>
      <c r="AV253" s="593"/>
      <c r="AW253" s="593"/>
      <c r="AX253" s="593"/>
      <c r="AY253" s="593"/>
      <c r="AZ253" s="593"/>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6" customFormat="true" ht="12.75" x14ac:dyDescent="0.2">
      <c r="AH254" s="593"/>
      <c r="AI254" s="593"/>
      <c r="AJ254" s="593"/>
      <c r="AK254" s="593"/>
      <c r="AL254" s="593"/>
      <c r="AM254" s="593"/>
      <c r="AN254" s="593"/>
      <c r="AO254" s="593"/>
      <c r="AP254" s="593"/>
      <c r="AQ254" s="593"/>
      <c r="AR254" s="593"/>
      <c r="AS254" s="593"/>
      <c r="AT254" s="593"/>
      <c r="AU254" s="593"/>
      <c r="AV254" s="593"/>
      <c r="AW254" s="593"/>
      <c r="AX254" s="593"/>
      <c r="AY254" s="593"/>
      <c r="AZ254" s="593"/>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6" customFormat="true" ht="12.75" x14ac:dyDescent="0.2">
      <c r="AH255" s="593"/>
      <c r="AI255" s="593"/>
      <c r="AJ255" s="593"/>
      <c r="AK255" s="593"/>
      <c r="AL255" s="593"/>
      <c r="AM255" s="593"/>
      <c r="AN255" s="593"/>
      <c r="AO255" s="593"/>
      <c r="AP255" s="593"/>
      <c r="AQ255" s="593"/>
      <c r="AR255" s="593"/>
      <c r="AS255" s="593"/>
      <c r="AT255" s="593"/>
      <c r="AU255" s="593"/>
      <c r="AV255" s="593"/>
      <c r="AW255" s="593"/>
      <c r="AX255" s="593"/>
      <c r="AY255" s="593"/>
      <c r="AZ255" s="593"/>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6" customFormat="true" ht="12.75" x14ac:dyDescent="0.2">
      <c r="AH256" s="593"/>
      <c r="AI256" s="593"/>
      <c r="AJ256" s="593"/>
      <c r="AK256" s="593"/>
      <c r="AL256" s="593"/>
      <c r="AM256" s="593"/>
      <c r="AN256" s="593"/>
      <c r="AO256" s="593"/>
      <c r="AP256" s="593"/>
      <c r="AQ256" s="593"/>
      <c r="AR256" s="593"/>
      <c r="AS256" s="593"/>
      <c r="AT256" s="593"/>
      <c r="AU256" s="593"/>
      <c r="AV256" s="593"/>
      <c r="AW256" s="593"/>
      <c r="AX256" s="593"/>
      <c r="AY256" s="593"/>
      <c r="AZ256" s="593"/>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6" customFormat="true" ht="18" customHeight="true" x14ac:dyDescent="0.2">
      <c r="AH257" s="593"/>
      <c r="AI257" s="593"/>
      <c r="AJ257" s="593"/>
      <c r="AK257" s="593"/>
      <c r="AL257" s="593"/>
      <c r="AM257" s="593"/>
      <c r="AN257" s="593"/>
      <c r="AO257" s="593"/>
      <c r="AP257" s="593"/>
      <c r="AQ257" s="593"/>
      <c r="AR257" s="593"/>
      <c r="AS257" s="593"/>
      <c r="AT257" s="593"/>
      <c r="AU257" s="593"/>
      <c r="AV257" s="593"/>
      <c r="AW257" s="593"/>
      <c r="AX257" s="593"/>
      <c r="AY257" s="593"/>
      <c r="AZ257" s="593"/>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6" customFormat="true" ht="18" customHeight="true" x14ac:dyDescent="0.2">
      <c r="AH258" s="593"/>
      <c r="AI258" s="593"/>
      <c r="AJ258" s="593"/>
      <c r="AK258" s="593"/>
      <c r="AL258" s="593"/>
      <c r="AM258" s="593"/>
      <c r="AN258" s="593"/>
      <c r="AO258" s="593"/>
      <c r="AP258" s="593"/>
      <c r="AQ258" s="593"/>
      <c r="AR258" s="593"/>
      <c r="AS258" s="593"/>
      <c r="AT258" s="593"/>
      <c r="AU258" s="593"/>
      <c r="AV258" s="593"/>
      <c r="AW258" s="593"/>
      <c r="AX258" s="593"/>
      <c r="AY258" s="593"/>
      <c r="AZ258" s="593"/>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AH259" s="622"/>
      <c r="AI259" s="622"/>
      <c r="AJ259" s="622"/>
      <c r="AK259" s="622"/>
      <c r="AL259" s="622"/>
      <c r="AM259" s="622"/>
      <c r="AN259" s="622"/>
      <c r="AO259" s="622"/>
      <c r="AP259" s="622"/>
      <c r="AQ259" s="622"/>
      <c r="AR259" s="622"/>
      <c r="AS259" s="622"/>
      <c r="AT259" s="622"/>
      <c r="AU259" s="622"/>
      <c r="AV259" s="622"/>
      <c r="AW259" s="622"/>
      <c r="AX259" s="622"/>
      <c r="AY259" s="622"/>
      <c r="AZ259" s="622"/>
      <c r="BA259" s="217" t="s">
        <v>129</v>
      </c>
      <c r="BB259" s="137" t="s">
        <v>86</v>
      </c>
      <c r="BC259" s="2151" t="s">
        <v>115</v>
      </c>
      <c r="BD259" s="2152"/>
      <c r="BE259" s="2152"/>
      <c r="BF259" s="2152"/>
      <c r="BG259" s="2153"/>
      <c r="BH259" s="2154" t="s">
        <v>39</v>
      </c>
      <c r="BI259" s="2152"/>
      <c r="BJ259" s="2152"/>
      <c r="BK259" s="2152"/>
      <c r="BL259" s="2153"/>
      <c r="BM259" s="2154" t="s">
        <v>38</v>
      </c>
      <c r="BN259" s="2152"/>
      <c r="BO259" s="2152"/>
      <c r="BP259" s="2152"/>
      <c r="BQ259" s="2155"/>
      <c r="BR259" s="1740" t="s">
        <v>138</v>
      </c>
      <c r="BS259" s="1741"/>
      <c r="BT259" s="1741"/>
      <c r="BU259" s="1741"/>
      <c r="BV259" s="1741"/>
      <c r="BW259" s="1741"/>
      <c r="BX259" s="1741"/>
      <c r="BY259" s="1742"/>
      <c r="BZ259" s="312"/>
      <c r="CA259" s="312"/>
      <c r="CB259" s="312"/>
      <c r="CC259" s="312"/>
      <c r="CD259" s="312"/>
      <c r="CE259" s="312"/>
      <c r="CF259" s="312"/>
      <c r="CG259" s="312"/>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36" x14ac:dyDescent="0.2">
      <c r="AH260" s="622"/>
      <c r="AI260" s="622"/>
      <c r="AJ260" s="622"/>
      <c r="AK260" s="622"/>
      <c r="AL260" s="622"/>
      <c r="AM260" s="622"/>
      <c r="AN260" s="622"/>
      <c r="AO260" s="622"/>
      <c r="AP260" s="622"/>
      <c r="AQ260" s="622"/>
      <c r="AR260" s="622"/>
      <c r="AS260" s="622"/>
      <c r="AT260" s="622"/>
      <c r="AU260" s="622"/>
      <c r="AV260" s="622"/>
      <c r="AW260" s="622"/>
      <c r="AX260" s="622"/>
      <c r="AY260" s="622"/>
      <c r="AZ260" s="622"/>
      <c r="BA260" s="204" t="s">
        <v>119</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147</v>
      </c>
      <c r="BS260" s="178" t="s">
        <v>148</v>
      </c>
      <c r="BT260" s="178" t="s">
        <v>149</v>
      </c>
      <c r="BU260" s="178" t="s">
        <v>150</v>
      </c>
      <c r="BV260" s="178" t="s">
        <v>151</v>
      </c>
      <c r="BW260" s="178" t="s">
        <v>152</v>
      </c>
      <c r="BX260" s="178" t="s">
        <v>153</v>
      </c>
      <c r="BY260" s="179" t="s">
        <v>154</v>
      </c>
      <c r="BZ260" s="179" t="s">
        <v>155</v>
      </c>
      <c r="CA260" s="179" t="s">
        <v>156</v>
      </c>
      <c r="CB260" s="179" t="s">
        <v>157</v>
      </c>
      <c r="CC260" s="179" t="s">
        <v>158</v>
      </c>
      <c r="CD260" s="179" t="s">
        <v>159</v>
      </c>
      <c r="CE260" s="179" t="s">
        <v>160</v>
      </c>
      <c r="CF260" s="179" t="s">
        <v>161</v>
      </c>
      <c r="CG260" s="179" t="s">
        <v>162</v>
      </c>
      <c r="CH260" s="1818"/>
      <c r="CI260" s="1818"/>
      <c r="CJ260" s="1818"/>
      <c r="CK260" s="1818"/>
      <c r="CL260" s="1818"/>
      <c r="CM260" s="1818"/>
      <c r="CN260" s="1818"/>
      <c r="CO260" s="1818"/>
      <c r="CP260" s="1818"/>
      <c r="CQ260" s="1818"/>
      <c r="CR260" s="1818"/>
      <c r="CS260" s="1818"/>
      <c r="CT260" s="1818"/>
      <c r="CU260" s="1818"/>
      <c r="CV260" s="1818"/>
      <c r="CW260" s="1818"/>
      <c r="CX260" s="1818"/>
      <c r="CY260" s="1818"/>
      <c r="CZ260" s="1818"/>
    </row>
    <row r="261" s="135" customFormat="true" ht="15" customHeight="true" x14ac:dyDescent="0.2">
      <c r="AH261" s="622"/>
      <c r="AI261" s="622"/>
      <c r="AJ261" s="622"/>
      <c r="AK261" s="622"/>
      <c r="AL261" s="622"/>
      <c r="AM261" s="622"/>
      <c r="AN261" s="622"/>
      <c r="AO261" s="622"/>
      <c r="AP261" s="622"/>
      <c r="AQ261" s="622"/>
      <c r="AR261" s="622"/>
      <c r="AS261" s="622"/>
      <c r="AT261" s="622"/>
      <c r="AU261" s="622"/>
      <c r="AV261" s="622"/>
      <c r="AW261" s="622"/>
      <c r="AX261" s="622"/>
      <c r="AY261" s="622"/>
      <c r="AZ261" s="622"/>
      <c r="BA261" s="2156" t="s">
        <v>74</v>
      </c>
      <c r="BB261" s="293" t="s">
        <v>50</v>
      </c>
      <c r="BC261" s="1055" t="s">
        <v>36</v>
      </c>
      <c r="BD261" s="1074" t="s">
        <v>36</v>
      </c>
      <c r="BE261" s="1074" t="s">
        <v>36</v>
      </c>
      <c r="BF261" s="1074" t="s">
        <v>36</v>
      </c>
      <c r="BG261" s="1094" t="s">
        <v>36</v>
      </c>
      <c r="BH261" s="1114" t="s">
        <v>36</v>
      </c>
      <c r="BI261" s="1074" t="s">
        <v>36</v>
      </c>
      <c r="BJ261" s="1074" t="s">
        <v>36</v>
      </c>
      <c r="BK261" s="1074" t="s">
        <v>36</v>
      </c>
      <c r="BL261" s="1094" t="s">
        <v>36</v>
      </c>
      <c r="BM261" s="1114" t="s">
        <v>36</v>
      </c>
      <c r="BN261" s="1074" t="s">
        <v>36</v>
      </c>
      <c r="BO261" s="1074" t="s">
        <v>36</v>
      </c>
      <c r="BP261" s="1074" t="s">
        <v>36</v>
      </c>
      <c r="BQ261" s="1094" t="s">
        <v>36</v>
      </c>
      <c r="BR261" s="1114" t="s">
        <v>36</v>
      </c>
      <c r="BS261" s="1074" t="s">
        <v>36</v>
      </c>
      <c r="BT261" s="1074" t="s">
        <v>36</v>
      </c>
      <c r="BU261" s="1074" t="s">
        <v>36</v>
      </c>
      <c r="BV261" s="1074" t="s">
        <v>36</v>
      </c>
      <c r="BW261" s="1074" t="s">
        <v>36</v>
      </c>
      <c r="BX261" s="1074" t="s">
        <v>36</v>
      </c>
      <c r="BY261" s="1132" t="s">
        <v>36</v>
      </c>
      <c r="BZ261" s="1132" t="s">
        <v>36</v>
      </c>
      <c r="CA261" s="1132" t="s">
        <v>36</v>
      </c>
      <c r="CB261" s="1132" t="s">
        <v>36</v>
      </c>
      <c r="CC261" s="1132" t="s">
        <v>36</v>
      </c>
      <c r="CD261" s="1132" t="s">
        <v>36</v>
      </c>
      <c r="CE261" s="1132" t="s">
        <v>36</v>
      </c>
      <c r="CF261" s="1132" t="s">
        <v>36</v>
      </c>
      <c r="CG261" s="1132" t="s">
        <v>36</v>
      </c>
      <c r="CH261" s="1819"/>
      <c r="CI261" s="1819"/>
      <c r="CJ261" s="1819"/>
      <c r="CK261" s="1819"/>
      <c r="CL261" s="1819"/>
      <c r="CM261" s="1819"/>
      <c r="CN261" s="1819"/>
      <c r="CO261" s="1819"/>
      <c r="CP261" s="1819"/>
      <c r="CQ261" s="1819"/>
      <c r="CR261" s="1819"/>
      <c r="CS261" s="1819"/>
      <c r="CT261" s="1819"/>
      <c r="CU261" s="1819"/>
      <c r="CV261" s="1819"/>
      <c r="CW261" s="1819"/>
      <c r="CX261" s="1819"/>
      <c r="CY261" s="1819"/>
      <c r="CZ261" s="1819"/>
    </row>
    <row r="262" s="135" customFormat="true" ht="15" customHeight="true" x14ac:dyDescent="0.2">
      <c r="AH262" s="622"/>
      <c r="AI262" s="622"/>
      <c r="AJ262" s="622"/>
      <c r="AK262" s="622"/>
      <c r="AL262" s="622"/>
      <c r="AM262" s="622"/>
      <c r="AN262" s="622"/>
      <c r="AO262" s="622"/>
      <c r="AP262" s="622"/>
      <c r="AQ262" s="622"/>
      <c r="AR262" s="622"/>
      <c r="AS262" s="622"/>
      <c r="AT262" s="622"/>
      <c r="AU262" s="622"/>
      <c r="AV262" s="622"/>
      <c r="AW262" s="622"/>
      <c r="AX262" s="622"/>
      <c r="AY262" s="622"/>
      <c r="AZ262" s="622"/>
      <c r="BA262" s="2157"/>
      <c r="BB262" s="294" t="s">
        <v>49</v>
      </c>
      <c r="BC262" s="1056" t="s">
        <v>36</v>
      </c>
      <c r="BD262" s="1075" t="s">
        <v>36</v>
      </c>
      <c r="BE262" s="1075" t="s">
        <v>36</v>
      </c>
      <c r="BF262" s="1075" t="s">
        <v>36</v>
      </c>
      <c r="BG262" s="1095" t="s">
        <v>36</v>
      </c>
      <c r="BH262" s="1115" t="s">
        <v>36</v>
      </c>
      <c r="BI262" s="1075" t="s">
        <v>36</v>
      </c>
      <c r="BJ262" s="1075" t="s">
        <v>36</v>
      </c>
      <c r="BK262" s="1075" t="s">
        <v>36</v>
      </c>
      <c r="BL262" s="1095" t="s">
        <v>36</v>
      </c>
      <c r="BM262" s="1115" t="s">
        <v>36</v>
      </c>
      <c r="BN262" s="1075" t="s">
        <v>36</v>
      </c>
      <c r="BO262" s="1075" t="s">
        <v>36</v>
      </c>
      <c r="BP262" s="1075" t="s">
        <v>36</v>
      </c>
      <c r="BQ262" s="1095" t="s">
        <v>36</v>
      </c>
      <c r="BR262" s="1115" t="s">
        <v>36</v>
      </c>
      <c r="BS262" s="1075" t="s">
        <v>36</v>
      </c>
      <c r="BT262" s="1075" t="s">
        <v>36</v>
      </c>
      <c r="BU262" s="1075" t="s">
        <v>36</v>
      </c>
      <c r="BV262" s="1075" t="s">
        <v>36</v>
      </c>
      <c r="BW262" s="1075" t="s">
        <v>36</v>
      </c>
      <c r="BX262" s="1075" t="s">
        <v>36</v>
      </c>
      <c r="BY262" s="1133" t="s">
        <v>36</v>
      </c>
      <c r="BZ262" s="1133" t="s">
        <v>36</v>
      </c>
      <c r="CA262" s="1133" t="s">
        <v>36</v>
      </c>
      <c r="CB262" s="1133" t="s">
        <v>36</v>
      </c>
      <c r="CC262" s="1133" t="s">
        <v>36</v>
      </c>
      <c r="CD262" s="1133" t="s">
        <v>36</v>
      </c>
      <c r="CE262" s="1133" t="s">
        <v>36</v>
      </c>
      <c r="CF262" s="1133" t="s">
        <v>36</v>
      </c>
      <c r="CG262" s="1133" t="s">
        <v>36</v>
      </c>
      <c r="CH262" s="1820"/>
      <c r="CI262" s="1820"/>
      <c r="CJ262" s="1820"/>
      <c r="CK262" s="1820"/>
      <c r="CL262" s="1820"/>
      <c r="CM262" s="1820"/>
      <c r="CN262" s="1820"/>
      <c r="CO262" s="1820"/>
      <c r="CP262" s="1820"/>
      <c r="CQ262" s="1820"/>
      <c r="CR262" s="1820"/>
      <c r="CS262" s="1820"/>
      <c r="CT262" s="1820"/>
      <c r="CU262" s="1820"/>
      <c r="CV262" s="1820"/>
      <c r="CW262" s="1820"/>
      <c r="CX262" s="1820"/>
      <c r="CY262" s="1820"/>
      <c r="CZ262" s="1820"/>
    </row>
    <row r="263" s="135" customFormat="true" ht="15" customHeight="true" x14ac:dyDescent="0.2">
      <c r="AH263" s="622"/>
      <c r="AI263" s="622"/>
      <c r="AJ263" s="622"/>
      <c r="AK263" s="622"/>
      <c r="AL263" s="622"/>
      <c r="AM263" s="622"/>
      <c r="AN263" s="622"/>
      <c r="AO263" s="622"/>
      <c r="AP263" s="622"/>
      <c r="AQ263" s="622"/>
      <c r="AR263" s="622"/>
      <c r="AS263" s="622"/>
      <c r="AT263" s="622"/>
      <c r="AU263" s="622"/>
      <c r="AV263" s="622"/>
      <c r="AW263" s="622"/>
      <c r="AX263" s="622"/>
      <c r="AY263" s="622"/>
      <c r="AZ263" s="622"/>
      <c r="BA263" s="2157"/>
      <c r="BB263" s="294" t="s">
        <v>113</v>
      </c>
      <c r="BC263" s="1056" t="s">
        <v>36</v>
      </c>
      <c r="BD263" s="1075" t="s">
        <v>36</v>
      </c>
      <c r="BE263" s="1075" t="s">
        <v>36</v>
      </c>
      <c r="BF263" s="1075" t="s">
        <v>36</v>
      </c>
      <c r="BG263" s="1095" t="s">
        <v>36</v>
      </c>
      <c r="BH263" s="1115" t="s">
        <v>36</v>
      </c>
      <c r="BI263" s="1075" t="s">
        <v>36</v>
      </c>
      <c r="BJ263" s="1075" t="s">
        <v>36</v>
      </c>
      <c r="BK263" s="1075" t="s">
        <v>36</v>
      </c>
      <c r="BL263" s="1095" t="s">
        <v>36</v>
      </c>
      <c r="BM263" s="1115" t="s">
        <v>36</v>
      </c>
      <c r="BN263" s="1075" t="s">
        <v>36</v>
      </c>
      <c r="BO263" s="1075" t="s">
        <v>36</v>
      </c>
      <c r="BP263" s="1075" t="s">
        <v>36</v>
      </c>
      <c r="BQ263" s="1095" t="s">
        <v>36</v>
      </c>
      <c r="BR263" s="1115" t="s">
        <v>36</v>
      </c>
      <c r="BS263" s="1075" t="s">
        <v>36</v>
      </c>
      <c r="BT263" s="1075" t="s">
        <v>36</v>
      </c>
      <c r="BU263" s="1075" t="s">
        <v>36</v>
      </c>
      <c r="BV263" s="1075" t="s">
        <v>36</v>
      </c>
      <c r="BW263" s="1075" t="s">
        <v>36</v>
      </c>
      <c r="BX263" s="1075" t="s">
        <v>36</v>
      </c>
      <c r="BY263" s="1133" t="s">
        <v>36</v>
      </c>
      <c r="BZ263" s="1133" t="s">
        <v>36</v>
      </c>
      <c r="CA263" s="1133" t="s">
        <v>36</v>
      </c>
      <c r="CB263" s="1133" t="s">
        <v>36</v>
      </c>
      <c r="CC263" s="1133" t="s">
        <v>36</v>
      </c>
      <c r="CD263" s="1133" t="s">
        <v>36</v>
      </c>
      <c r="CE263" s="1133" t="s">
        <v>36</v>
      </c>
      <c r="CF263" s="1133" t="s">
        <v>36</v>
      </c>
      <c r="CG263" s="1133" t="s">
        <v>36</v>
      </c>
      <c r="CH263" s="1820"/>
      <c r="CI263" s="1820"/>
      <c r="CJ263" s="1820"/>
      <c r="CK263" s="1820"/>
      <c r="CL263" s="1820"/>
      <c r="CM263" s="1820"/>
      <c r="CN263" s="1820"/>
      <c r="CO263" s="1820"/>
      <c r="CP263" s="1820"/>
      <c r="CQ263" s="1820"/>
      <c r="CR263" s="1820"/>
      <c r="CS263" s="1820"/>
      <c r="CT263" s="1820"/>
      <c r="CU263" s="1820"/>
      <c r="CV263" s="1820"/>
      <c r="CW263" s="1820"/>
      <c r="CX263" s="1820"/>
      <c r="CY263" s="1820"/>
      <c r="CZ263" s="1820"/>
    </row>
    <row r="264" s="135" customFormat="true" ht="15" customHeight="true" x14ac:dyDescent="0.2">
      <c r="AH264" s="622"/>
      <c r="AI264" s="622"/>
      <c r="AJ264" s="622"/>
      <c r="AK264" s="622"/>
      <c r="AL264" s="622"/>
      <c r="AM264" s="622"/>
      <c r="AN264" s="622"/>
      <c r="AO264" s="622"/>
      <c r="AP264" s="622"/>
      <c r="AQ264" s="622"/>
      <c r="AR264" s="622"/>
      <c r="AS264" s="622"/>
      <c r="AT264" s="622"/>
      <c r="AU264" s="622"/>
      <c r="AV264" s="622"/>
      <c r="AW264" s="622"/>
      <c r="AX264" s="622"/>
      <c r="AY264" s="622"/>
      <c r="AZ264" s="622"/>
      <c r="BA264" s="2157" t="s">
        <v>75</v>
      </c>
      <c r="BB264" s="294" t="s">
        <v>89</v>
      </c>
      <c r="BC264" s="1056" t="s">
        <v>36</v>
      </c>
      <c r="BD264" s="1075" t="s">
        <v>36</v>
      </c>
      <c r="BE264" s="1075" t="s">
        <v>36</v>
      </c>
      <c r="BF264" s="1075" t="s">
        <v>36</v>
      </c>
      <c r="BG264" s="1095" t="s">
        <v>36</v>
      </c>
      <c r="BH264" s="1115" t="s">
        <v>36</v>
      </c>
      <c r="BI264" s="1075" t="s">
        <v>36</v>
      </c>
      <c r="BJ264" s="1075" t="s">
        <v>36</v>
      </c>
      <c r="BK264" s="1075" t="s">
        <v>36</v>
      </c>
      <c r="BL264" s="1095" t="s">
        <v>36</v>
      </c>
      <c r="BM264" s="1115" t="s">
        <v>36</v>
      </c>
      <c r="BN264" s="1075" t="s">
        <v>36</v>
      </c>
      <c r="BO264" s="1075" t="s">
        <v>36</v>
      </c>
      <c r="BP264" s="1075" t="s">
        <v>36</v>
      </c>
      <c r="BQ264" s="1095" t="s">
        <v>36</v>
      </c>
      <c r="BR264" s="1115" t="s">
        <v>36</v>
      </c>
      <c r="BS264" s="1075" t="s">
        <v>36</v>
      </c>
      <c r="BT264" s="1075" t="s">
        <v>36</v>
      </c>
      <c r="BU264" s="1075" t="s">
        <v>36</v>
      </c>
      <c r="BV264" s="1075" t="s">
        <v>36</v>
      </c>
      <c r="BW264" s="1075" t="s">
        <v>36</v>
      </c>
      <c r="BX264" s="1075" t="s">
        <v>36</v>
      </c>
      <c r="BY264" s="1133" t="s">
        <v>36</v>
      </c>
      <c r="BZ264" s="1133" t="s">
        <v>36</v>
      </c>
      <c r="CA264" s="1133" t="s">
        <v>36</v>
      </c>
      <c r="CB264" s="1133" t="s">
        <v>36</v>
      </c>
      <c r="CC264" s="1133" t="s">
        <v>36</v>
      </c>
      <c r="CD264" s="1133" t="s">
        <v>36</v>
      </c>
      <c r="CE264" s="1133" t="s">
        <v>36</v>
      </c>
      <c r="CF264" s="1133" t="s">
        <v>36</v>
      </c>
      <c r="CG264" s="1133" t="s">
        <v>36</v>
      </c>
      <c r="CH264" s="1820"/>
      <c r="CI264" s="1820"/>
      <c r="CJ264" s="1820"/>
      <c r="CK264" s="1820"/>
      <c r="CL264" s="1820"/>
      <c r="CM264" s="1820"/>
      <c r="CN264" s="1820"/>
      <c r="CO264" s="1820"/>
      <c r="CP264" s="1820"/>
      <c r="CQ264" s="1820"/>
      <c r="CR264" s="1820"/>
      <c r="CS264" s="1820"/>
      <c r="CT264" s="1820"/>
      <c r="CU264" s="1820"/>
      <c r="CV264" s="1820"/>
      <c r="CW264" s="1820"/>
      <c r="CX264" s="1820"/>
      <c r="CY264" s="1820"/>
      <c r="CZ264" s="1820"/>
    </row>
    <row r="265" s="135" customFormat="true" ht="15" customHeight="true" x14ac:dyDescent="0.2">
      <c r="AH265" s="622"/>
      <c r="AI265" s="622"/>
      <c r="AJ265" s="622"/>
      <c r="AK265" s="622"/>
      <c r="AL265" s="622"/>
      <c r="AM265" s="622"/>
      <c r="AN265" s="622"/>
      <c r="AO265" s="622"/>
      <c r="AP265" s="622"/>
      <c r="AQ265" s="622"/>
      <c r="AR265" s="622"/>
      <c r="AS265" s="622"/>
      <c r="AT265" s="622"/>
      <c r="AU265" s="622"/>
      <c r="AV265" s="622"/>
      <c r="AW265" s="622"/>
      <c r="AX265" s="622"/>
      <c r="AY265" s="622"/>
      <c r="AZ265" s="622"/>
      <c r="BA265" s="2157"/>
      <c r="BB265" s="294" t="s">
        <v>90</v>
      </c>
      <c r="BC265" s="1056" t="s">
        <v>36</v>
      </c>
      <c r="BD265" s="1075" t="s">
        <v>36</v>
      </c>
      <c r="BE265" s="1075" t="s">
        <v>36</v>
      </c>
      <c r="BF265" s="1075" t="s">
        <v>36</v>
      </c>
      <c r="BG265" s="1095" t="s">
        <v>36</v>
      </c>
      <c r="BH265" s="1115" t="s">
        <v>36</v>
      </c>
      <c r="BI265" s="1075" t="s">
        <v>36</v>
      </c>
      <c r="BJ265" s="1075" t="s">
        <v>36</v>
      </c>
      <c r="BK265" s="1075" t="s">
        <v>36</v>
      </c>
      <c r="BL265" s="1095" t="s">
        <v>36</v>
      </c>
      <c r="BM265" s="1115" t="s">
        <v>36</v>
      </c>
      <c r="BN265" s="1075" t="s">
        <v>36</v>
      </c>
      <c r="BO265" s="1075" t="s">
        <v>36</v>
      </c>
      <c r="BP265" s="1075" t="s">
        <v>36</v>
      </c>
      <c r="BQ265" s="1095" t="s">
        <v>36</v>
      </c>
      <c r="BR265" s="1115" t="s">
        <v>36</v>
      </c>
      <c r="BS265" s="1075" t="s">
        <v>36</v>
      </c>
      <c r="BT265" s="1075" t="s">
        <v>36</v>
      </c>
      <c r="BU265" s="1075" t="s">
        <v>36</v>
      </c>
      <c r="BV265" s="1075" t="s">
        <v>36</v>
      </c>
      <c r="BW265" s="1075" t="s">
        <v>36</v>
      </c>
      <c r="BX265" s="1075" t="s">
        <v>36</v>
      </c>
      <c r="BY265" s="1133" t="s">
        <v>36</v>
      </c>
      <c r="BZ265" s="1133" t="s">
        <v>36</v>
      </c>
      <c r="CA265" s="1133" t="s">
        <v>36</v>
      </c>
      <c r="CB265" s="1133" t="s">
        <v>36</v>
      </c>
      <c r="CC265" s="1133" t="s">
        <v>36</v>
      </c>
      <c r="CD265" s="1133" t="s">
        <v>36</v>
      </c>
      <c r="CE265" s="1133" t="s">
        <v>36</v>
      </c>
      <c r="CF265" s="1133" t="s">
        <v>36</v>
      </c>
      <c r="CG265" s="1133" t="s">
        <v>36</v>
      </c>
      <c r="CH265" s="1820"/>
      <c r="CI265" s="1820"/>
      <c r="CJ265" s="1820"/>
      <c r="CK265" s="1820"/>
      <c r="CL265" s="1820"/>
      <c r="CM265" s="1820"/>
      <c r="CN265" s="1820"/>
      <c r="CO265" s="1820"/>
      <c r="CP265" s="1820"/>
      <c r="CQ265" s="1820"/>
      <c r="CR265" s="1820"/>
      <c r="CS265" s="1820"/>
      <c r="CT265" s="1820"/>
      <c r="CU265" s="1820"/>
      <c r="CV265" s="1820"/>
      <c r="CW265" s="1820"/>
      <c r="CX265" s="1820"/>
      <c r="CY265" s="1820"/>
      <c r="CZ265" s="1820"/>
    </row>
    <row r="266" s="135" customFormat="true" ht="15" customHeight="true" x14ac:dyDescent="0.2">
      <c r="AH266" s="622"/>
      <c r="AI266" s="622"/>
      <c r="AJ266" s="622"/>
      <c r="AK266" s="622"/>
      <c r="AL266" s="622"/>
      <c r="AM266" s="622"/>
      <c r="AN266" s="622"/>
      <c r="AO266" s="622"/>
      <c r="AP266" s="622"/>
      <c r="AQ266" s="622"/>
      <c r="AR266" s="622"/>
      <c r="AS266" s="622"/>
      <c r="AT266" s="622"/>
      <c r="AU266" s="622"/>
      <c r="AV266" s="622"/>
      <c r="AW266" s="622"/>
      <c r="AX266" s="622"/>
      <c r="AY266" s="622"/>
      <c r="AZ266" s="622"/>
      <c r="BA266" s="2157"/>
      <c r="BB266" s="294" t="s">
        <v>91</v>
      </c>
      <c r="BC266" s="1056" t="s">
        <v>36</v>
      </c>
      <c r="BD266" s="1075" t="s">
        <v>36</v>
      </c>
      <c r="BE266" s="1075" t="s">
        <v>36</v>
      </c>
      <c r="BF266" s="1075" t="s">
        <v>36</v>
      </c>
      <c r="BG266" s="1095" t="s">
        <v>36</v>
      </c>
      <c r="BH266" s="1115" t="s">
        <v>36</v>
      </c>
      <c r="BI266" s="1075" t="s">
        <v>36</v>
      </c>
      <c r="BJ266" s="1075" t="s">
        <v>36</v>
      </c>
      <c r="BK266" s="1075" t="s">
        <v>36</v>
      </c>
      <c r="BL266" s="1095" t="s">
        <v>36</v>
      </c>
      <c r="BM266" s="1115" t="s">
        <v>36</v>
      </c>
      <c r="BN266" s="1075" t="s">
        <v>36</v>
      </c>
      <c r="BO266" s="1075" t="s">
        <v>36</v>
      </c>
      <c r="BP266" s="1075" t="s">
        <v>36</v>
      </c>
      <c r="BQ266" s="1095" t="s">
        <v>36</v>
      </c>
      <c r="BR266" s="1115" t="s">
        <v>36</v>
      </c>
      <c r="BS266" s="1075" t="s">
        <v>36</v>
      </c>
      <c r="BT266" s="1075" t="s">
        <v>36</v>
      </c>
      <c r="BU266" s="1075" t="s">
        <v>36</v>
      </c>
      <c r="BV266" s="1075" t="s">
        <v>36</v>
      </c>
      <c r="BW266" s="1075" t="s">
        <v>36</v>
      </c>
      <c r="BX266" s="1075" t="s">
        <v>36</v>
      </c>
      <c r="BY266" s="1133" t="s">
        <v>36</v>
      </c>
      <c r="BZ266" s="1133" t="s">
        <v>36</v>
      </c>
      <c r="CA266" s="1133" t="s">
        <v>36</v>
      </c>
      <c r="CB266" s="1133" t="s">
        <v>36</v>
      </c>
      <c r="CC266" s="1133" t="s">
        <v>36</v>
      </c>
      <c r="CD266" s="1133" t="s">
        <v>36</v>
      </c>
      <c r="CE266" s="1133" t="s">
        <v>36</v>
      </c>
      <c r="CF266" s="1133" t="s">
        <v>36</v>
      </c>
      <c r="CG266" s="1133" t="s">
        <v>36</v>
      </c>
      <c r="CH266" s="1820"/>
      <c r="CI266" s="1820"/>
      <c r="CJ266" s="1820"/>
      <c r="CK266" s="1820"/>
      <c r="CL266" s="1820"/>
      <c r="CM266" s="1820"/>
      <c r="CN266" s="1820"/>
      <c r="CO266" s="1820"/>
      <c r="CP266" s="1820"/>
      <c r="CQ266" s="1820"/>
      <c r="CR266" s="1820"/>
      <c r="CS266" s="1820"/>
      <c r="CT266" s="1820"/>
      <c r="CU266" s="1820"/>
      <c r="CV266" s="1820"/>
      <c r="CW266" s="1820"/>
      <c r="CX266" s="1820"/>
      <c r="CY266" s="1820"/>
      <c r="CZ266" s="1820"/>
    </row>
    <row r="267" s="135" customFormat="true" ht="15" customHeight="true" x14ac:dyDescent="0.2">
      <c r="AH267" s="622"/>
      <c r="AI267" s="622"/>
      <c r="AJ267" s="622"/>
      <c r="AK267" s="622"/>
      <c r="AL267" s="622"/>
      <c r="AM267" s="622"/>
      <c r="AN267" s="622"/>
      <c r="AO267" s="622"/>
      <c r="AP267" s="622"/>
      <c r="AQ267" s="622"/>
      <c r="AR267" s="622"/>
      <c r="AS267" s="622"/>
      <c r="AT267" s="622"/>
      <c r="AU267" s="622"/>
      <c r="AV267" s="622"/>
      <c r="AW267" s="622"/>
      <c r="AX267" s="622"/>
      <c r="AY267" s="622"/>
      <c r="AZ267" s="622"/>
      <c r="BA267" s="2157"/>
      <c r="BB267" s="294" t="s">
        <v>113</v>
      </c>
      <c r="BC267" s="1056" t="s">
        <v>36</v>
      </c>
      <c r="BD267" s="1075" t="s">
        <v>36</v>
      </c>
      <c r="BE267" s="1075" t="s">
        <v>36</v>
      </c>
      <c r="BF267" s="1075" t="s">
        <v>36</v>
      </c>
      <c r="BG267" s="1095" t="s">
        <v>36</v>
      </c>
      <c r="BH267" s="1115" t="s">
        <v>36</v>
      </c>
      <c r="BI267" s="1075" t="s">
        <v>36</v>
      </c>
      <c r="BJ267" s="1075" t="s">
        <v>36</v>
      </c>
      <c r="BK267" s="1075" t="s">
        <v>36</v>
      </c>
      <c r="BL267" s="1095" t="s">
        <v>36</v>
      </c>
      <c r="BM267" s="1115" t="s">
        <v>36</v>
      </c>
      <c r="BN267" s="1075" t="s">
        <v>36</v>
      </c>
      <c r="BO267" s="1075" t="s">
        <v>36</v>
      </c>
      <c r="BP267" s="1075" t="s">
        <v>36</v>
      </c>
      <c r="BQ267" s="1095" t="s">
        <v>36</v>
      </c>
      <c r="BR267" s="1115" t="s">
        <v>36</v>
      </c>
      <c r="BS267" s="1075" t="s">
        <v>36</v>
      </c>
      <c r="BT267" s="1075" t="s">
        <v>36</v>
      </c>
      <c r="BU267" s="1075" t="s">
        <v>36</v>
      </c>
      <c r="BV267" s="1075" t="s">
        <v>36</v>
      </c>
      <c r="BW267" s="1075" t="s">
        <v>36</v>
      </c>
      <c r="BX267" s="1075" t="s">
        <v>36</v>
      </c>
      <c r="BY267" s="1133" t="s">
        <v>36</v>
      </c>
      <c r="BZ267" s="1133" t="s">
        <v>36</v>
      </c>
      <c r="CA267" s="1133" t="s">
        <v>36</v>
      </c>
      <c r="CB267" s="1133" t="s">
        <v>36</v>
      </c>
      <c r="CC267" s="1133" t="s">
        <v>36</v>
      </c>
      <c r="CD267" s="1133" t="s">
        <v>36</v>
      </c>
      <c r="CE267" s="1133" t="s">
        <v>36</v>
      </c>
      <c r="CF267" s="1133" t="s">
        <v>36</v>
      </c>
      <c r="CG267" s="1133" t="s">
        <v>36</v>
      </c>
      <c r="CH267" s="1820"/>
      <c r="CI267" s="1820"/>
      <c r="CJ267" s="1820"/>
      <c r="CK267" s="1820"/>
      <c r="CL267" s="1820"/>
      <c r="CM267" s="1820"/>
      <c r="CN267" s="1820"/>
      <c r="CO267" s="1820"/>
      <c r="CP267" s="1820"/>
      <c r="CQ267" s="1820"/>
      <c r="CR267" s="1820"/>
      <c r="CS267" s="1820"/>
      <c r="CT267" s="1820"/>
      <c r="CU267" s="1820"/>
      <c r="CV267" s="1820"/>
      <c r="CW267" s="1820"/>
      <c r="CX267" s="1820"/>
      <c r="CY267" s="1820"/>
      <c r="CZ267" s="1820"/>
    </row>
    <row r="268" s="135" customFormat="true" ht="15" customHeight="true" x14ac:dyDescent="0.2">
      <c r="AH268" s="622"/>
      <c r="AI268" s="622"/>
      <c r="AJ268" s="622"/>
      <c r="AK268" s="622"/>
      <c r="AL268" s="622"/>
      <c r="AM268" s="622"/>
      <c r="AN268" s="622"/>
      <c r="AO268" s="622"/>
      <c r="AP268" s="622"/>
      <c r="AQ268" s="622"/>
      <c r="AR268" s="622"/>
      <c r="AS268" s="622"/>
      <c r="AT268" s="622"/>
      <c r="AU268" s="622"/>
      <c r="AV268" s="622"/>
      <c r="AW268" s="622"/>
      <c r="AX268" s="622"/>
      <c r="AY268" s="622"/>
      <c r="AZ268" s="622"/>
      <c r="BA268" s="2157" t="s">
        <v>116</v>
      </c>
      <c r="BB268" s="294" t="s">
        <v>89</v>
      </c>
      <c r="BC268" s="1056" t="s">
        <v>36</v>
      </c>
      <c r="BD268" s="1075" t="s">
        <v>36</v>
      </c>
      <c r="BE268" s="1075" t="s">
        <v>36</v>
      </c>
      <c r="BF268" s="1075" t="s">
        <v>36</v>
      </c>
      <c r="BG268" s="1095" t="s">
        <v>36</v>
      </c>
      <c r="BH268" s="1115" t="s">
        <v>36</v>
      </c>
      <c r="BI268" s="1075" t="s">
        <v>36</v>
      </c>
      <c r="BJ268" s="1075" t="s">
        <v>36</v>
      </c>
      <c r="BK268" s="1075" t="s">
        <v>36</v>
      </c>
      <c r="BL268" s="1095" t="s">
        <v>36</v>
      </c>
      <c r="BM268" s="1115" t="s">
        <v>36</v>
      </c>
      <c r="BN268" s="1075" t="s">
        <v>36</v>
      </c>
      <c r="BO268" s="1075" t="s">
        <v>36</v>
      </c>
      <c r="BP268" s="1075" t="s">
        <v>36</v>
      </c>
      <c r="BQ268" s="1095" t="s">
        <v>36</v>
      </c>
      <c r="BR268" s="1115" t="s">
        <v>36</v>
      </c>
      <c r="BS268" s="1075" t="s">
        <v>36</v>
      </c>
      <c r="BT268" s="1075" t="s">
        <v>36</v>
      </c>
      <c r="BU268" s="1075" t="s">
        <v>36</v>
      </c>
      <c r="BV268" s="1075" t="s">
        <v>36</v>
      </c>
      <c r="BW268" s="1075" t="s">
        <v>36</v>
      </c>
      <c r="BX268" s="1075" t="s">
        <v>36</v>
      </c>
      <c r="BY268" s="1133" t="s">
        <v>36</v>
      </c>
      <c r="BZ268" s="1133" t="s">
        <v>36</v>
      </c>
      <c r="CA268" s="1133" t="s">
        <v>36</v>
      </c>
      <c r="CB268" s="1133" t="s">
        <v>36</v>
      </c>
      <c r="CC268" s="1133" t="s">
        <v>36</v>
      </c>
      <c r="CD268" s="1133" t="s">
        <v>36</v>
      </c>
      <c r="CE268" s="1133" t="s">
        <v>36</v>
      </c>
      <c r="CF268" s="1133" t="s">
        <v>36</v>
      </c>
      <c r="CG268" s="1133" t="s">
        <v>36</v>
      </c>
      <c r="CH268" s="1820"/>
      <c r="CI268" s="1820"/>
      <c r="CJ268" s="1820"/>
      <c r="CK268" s="1820"/>
      <c r="CL268" s="1820"/>
      <c r="CM268" s="1820"/>
      <c r="CN268" s="1820"/>
      <c r="CO268" s="1820"/>
      <c r="CP268" s="1820"/>
      <c r="CQ268" s="1820"/>
      <c r="CR268" s="1820"/>
      <c r="CS268" s="1820"/>
      <c r="CT268" s="1820"/>
      <c r="CU268" s="1820"/>
      <c r="CV268" s="1820"/>
      <c r="CW268" s="1820"/>
      <c r="CX268" s="1820"/>
      <c r="CY268" s="1820"/>
      <c r="CZ268" s="1820"/>
    </row>
    <row r="269" s="135" customFormat="true" ht="15" customHeight="true" x14ac:dyDescent="0.2">
      <c r="AH269" s="622"/>
      <c r="AI269" s="622"/>
      <c r="AJ269" s="622"/>
      <c r="AK269" s="622"/>
      <c r="AL269" s="622"/>
      <c r="AM269" s="622"/>
      <c r="AN269" s="622"/>
      <c r="AO269" s="622"/>
      <c r="AP269" s="622"/>
      <c r="AQ269" s="622"/>
      <c r="AR269" s="622"/>
      <c r="AS269" s="622"/>
      <c r="AT269" s="622"/>
      <c r="AU269" s="622"/>
      <c r="AV269" s="622"/>
      <c r="AW269" s="622"/>
      <c r="AX269" s="622"/>
      <c r="AY269" s="622"/>
      <c r="AZ269" s="622"/>
      <c r="BA269" s="2157"/>
      <c r="BB269" s="294" t="s">
        <v>90</v>
      </c>
      <c r="BC269" s="1056" t="s">
        <v>36</v>
      </c>
      <c r="BD269" s="1075" t="s">
        <v>36</v>
      </c>
      <c r="BE269" s="1075" t="s">
        <v>36</v>
      </c>
      <c r="BF269" s="1075" t="s">
        <v>36</v>
      </c>
      <c r="BG269" s="1095" t="s">
        <v>36</v>
      </c>
      <c r="BH269" s="1115" t="s">
        <v>36</v>
      </c>
      <c r="BI269" s="1075" t="s">
        <v>36</v>
      </c>
      <c r="BJ269" s="1075" t="s">
        <v>36</v>
      </c>
      <c r="BK269" s="1075" t="s">
        <v>36</v>
      </c>
      <c r="BL269" s="1095" t="s">
        <v>36</v>
      </c>
      <c r="BM269" s="1115" t="s">
        <v>36</v>
      </c>
      <c r="BN269" s="1075" t="s">
        <v>36</v>
      </c>
      <c r="BO269" s="1075" t="s">
        <v>36</v>
      </c>
      <c r="BP269" s="1075" t="s">
        <v>36</v>
      </c>
      <c r="BQ269" s="1095" t="s">
        <v>36</v>
      </c>
      <c r="BR269" s="1115" t="s">
        <v>36</v>
      </c>
      <c r="BS269" s="1075" t="s">
        <v>36</v>
      </c>
      <c r="BT269" s="1075" t="s">
        <v>36</v>
      </c>
      <c r="BU269" s="1075" t="s">
        <v>36</v>
      </c>
      <c r="BV269" s="1075" t="s">
        <v>36</v>
      </c>
      <c r="BW269" s="1075" t="s">
        <v>36</v>
      </c>
      <c r="BX269" s="1075" t="s">
        <v>36</v>
      </c>
      <c r="BY269" s="1133" t="s">
        <v>36</v>
      </c>
      <c r="BZ269" s="1133" t="s">
        <v>36</v>
      </c>
      <c r="CA269" s="1133" t="s">
        <v>36</v>
      </c>
      <c r="CB269" s="1133" t="s">
        <v>36</v>
      </c>
      <c r="CC269" s="1133" t="s">
        <v>36</v>
      </c>
      <c r="CD269" s="1133" t="s">
        <v>36</v>
      </c>
      <c r="CE269" s="1133" t="s">
        <v>36</v>
      </c>
      <c r="CF269" s="1133" t="s">
        <v>36</v>
      </c>
      <c r="CG269" s="1133" t="s">
        <v>36</v>
      </c>
      <c r="CH269" s="1820"/>
      <c r="CI269" s="1820"/>
      <c r="CJ269" s="1820"/>
      <c r="CK269" s="1820"/>
      <c r="CL269" s="1820"/>
      <c r="CM269" s="1820"/>
      <c r="CN269" s="1820"/>
      <c r="CO269" s="1820"/>
      <c r="CP269" s="1820"/>
      <c r="CQ269" s="1820"/>
      <c r="CR269" s="1820"/>
      <c r="CS269" s="1820"/>
      <c r="CT269" s="1820"/>
      <c r="CU269" s="1820"/>
      <c r="CV269" s="1820"/>
      <c r="CW269" s="1820"/>
      <c r="CX269" s="1820"/>
      <c r="CY269" s="1820"/>
      <c r="CZ269" s="1820"/>
    </row>
    <row r="270" s="135" customFormat="true" ht="15" customHeight="true" x14ac:dyDescent="0.2">
      <c r="AH270" s="622"/>
      <c r="AI270" s="622"/>
      <c r="AJ270" s="622"/>
      <c r="AK270" s="622"/>
      <c r="AL270" s="622"/>
      <c r="AM270" s="622"/>
      <c r="AN270" s="622"/>
      <c r="AO270" s="622"/>
      <c r="AP270" s="622"/>
      <c r="AQ270" s="622"/>
      <c r="AR270" s="622"/>
      <c r="AS270" s="622"/>
      <c r="AT270" s="622"/>
      <c r="AU270" s="622"/>
      <c r="AV270" s="622"/>
      <c r="AW270" s="622"/>
      <c r="AX270" s="622"/>
      <c r="AY270" s="622"/>
      <c r="AZ270" s="622"/>
      <c r="BA270" s="2157"/>
      <c r="BB270" s="294" t="s">
        <v>91</v>
      </c>
      <c r="BC270" s="1056" t="s">
        <v>36</v>
      </c>
      <c r="BD270" s="1075" t="s">
        <v>36</v>
      </c>
      <c r="BE270" s="1075" t="s">
        <v>36</v>
      </c>
      <c r="BF270" s="1075" t="s">
        <v>36</v>
      </c>
      <c r="BG270" s="1095" t="s">
        <v>36</v>
      </c>
      <c r="BH270" s="1115" t="s">
        <v>36</v>
      </c>
      <c r="BI270" s="1075" t="s">
        <v>36</v>
      </c>
      <c r="BJ270" s="1075" t="s">
        <v>36</v>
      </c>
      <c r="BK270" s="1075" t="s">
        <v>36</v>
      </c>
      <c r="BL270" s="1095" t="s">
        <v>36</v>
      </c>
      <c r="BM270" s="1115" t="s">
        <v>36</v>
      </c>
      <c r="BN270" s="1075" t="s">
        <v>36</v>
      </c>
      <c r="BO270" s="1075" t="s">
        <v>36</v>
      </c>
      <c r="BP270" s="1075" t="s">
        <v>36</v>
      </c>
      <c r="BQ270" s="1095" t="s">
        <v>36</v>
      </c>
      <c r="BR270" s="1115" t="s">
        <v>36</v>
      </c>
      <c r="BS270" s="1075" t="s">
        <v>36</v>
      </c>
      <c r="BT270" s="1075" t="s">
        <v>36</v>
      </c>
      <c r="BU270" s="1075" t="s">
        <v>36</v>
      </c>
      <c r="BV270" s="1075" t="s">
        <v>36</v>
      </c>
      <c r="BW270" s="1075" t="s">
        <v>36</v>
      </c>
      <c r="BX270" s="1075" t="s">
        <v>36</v>
      </c>
      <c r="BY270" s="1133" t="s">
        <v>36</v>
      </c>
      <c r="BZ270" s="1133" t="s">
        <v>36</v>
      </c>
      <c r="CA270" s="1133" t="s">
        <v>36</v>
      </c>
      <c r="CB270" s="1133" t="s">
        <v>36</v>
      </c>
      <c r="CC270" s="1133" t="s">
        <v>36</v>
      </c>
      <c r="CD270" s="1133" t="s">
        <v>36</v>
      </c>
      <c r="CE270" s="1133" t="s">
        <v>36</v>
      </c>
      <c r="CF270" s="1133" t="s">
        <v>36</v>
      </c>
      <c r="CG270" s="1133" t="s">
        <v>36</v>
      </c>
      <c r="CH270" s="1820"/>
      <c r="CI270" s="1820"/>
      <c r="CJ270" s="1820"/>
      <c r="CK270" s="1820"/>
      <c r="CL270" s="1820"/>
      <c r="CM270" s="1820"/>
      <c r="CN270" s="1820"/>
      <c r="CO270" s="1820"/>
      <c r="CP270" s="1820"/>
      <c r="CQ270" s="1820"/>
      <c r="CR270" s="1820"/>
      <c r="CS270" s="1820"/>
      <c r="CT270" s="1820"/>
      <c r="CU270" s="1820"/>
      <c r="CV270" s="1820"/>
      <c r="CW270" s="1820"/>
      <c r="CX270" s="1820"/>
      <c r="CY270" s="1820"/>
      <c r="CZ270" s="1820"/>
    </row>
    <row r="271" s="135" customFormat="true" ht="15" customHeight="true" x14ac:dyDescent="0.2">
      <c r="AH271" s="622"/>
      <c r="AI271" s="622"/>
      <c r="AJ271" s="622"/>
      <c r="AK271" s="622"/>
      <c r="AL271" s="622"/>
      <c r="AM271" s="622"/>
      <c r="AN271" s="622"/>
      <c r="AO271" s="622"/>
      <c r="AP271" s="622"/>
      <c r="AQ271" s="622"/>
      <c r="AR271" s="622"/>
      <c r="AS271" s="622"/>
      <c r="AT271" s="622"/>
      <c r="AU271" s="622"/>
      <c r="AV271" s="622"/>
      <c r="AW271" s="622"/>
      <c r="AX271" s="622"/>
      <c r="AY271" s="622"/>
      <c r="AZ271" s="622"/>
      <c r="BA271" s="2157" t="s">
        <v>76</v>
      </c>
      <c r="BB271" s="294" t="s">
        <v>50</v>
      </c>
      <c r="BC271" s="1056" t="s">
        <v>36</v>
      </c>
      <c r="BD271" s="1076" t="s">
        <v>36</v>
      </c>
      <c r="BE271" s="1076" t="s">
        <v>36</v>
      </c>
      <c r="BF271" s="1076" t="s">
        <v>36</v>
      </c>
      <c r="BG271" s="1096" t="s">
        <v>36</v>
      </c>
      <c r="BH271" s="1056" t="s">
        <v>36</v>
      </c>
      <c r="BI271" s="1076" t="s">
        <v>36</v>
      </c>
      <c r="BJ271" s="1076" t="s">
        <v>36</v>
      </c>
      <c r="BK271" s="1076" t="s">
        <v>36</v>
      </c>
      <c r="BL271" s="1096" t="s">
        <v>36</v>
      </c>
      <c r="BM271" s="1056" t="s">
        <v>36</v>
      </c>
      <c r="BN271" s="1076" t="s">
        <v>36</v>
      </c>
      <c r="BO271" s="1076" t="s">
        <v>36</v>
      </c>
      <c r="BP271" s="1076" t="s">
        <v>36</v>
      </c>
      <c r="BQ271" s="1096" t="s">
        <v>36</v>
      </c>
      <c r="BR271" s="1056" t="s">
        <v>36</v>
      </c>
      <c r="BS271" s="1076" t="s">
        <v>36</v>
      </c>
      <c r="BT271" s="1076" t="s">
        <v>36</v>
      </c>
      <c r="BU271" s="1076" t="s">
        <v>36</v>
      </c>
      <c r="BV271" s="1076" t="s">
        <v>36</v>
      </c>
      <c r="BW271" s="1076" t="s">
        <v>36</v>
      </c>
      <c r="BX271" s="1076" t="s">
        <v>36</v>
      </c>
      <c r="BY271" s="1134" t="s">
        <v>36</v>
      </c>
      <c r="BZ271" s="1134" t="s">
        <v>36</v>
      </c>
      <c r="CA271" s="1134" t="s">
        <v>36</v>
      </c>
      <c r="CB271" s="1134" t="s">
        <v>36</v>
      </c>
      <c r="CC271" s="1134" t="s">
        <v>36</v>
      </c>
      <c r="CD271" s="1134" t="s">
        <v>36</v>
      </c>
      <c r="CE271" s="1134" t="s">
        <v>36</v>
      </c>
      <c r="CF271" s="1134" t="s">
        <v>36</v>
      </c>
      <c r="CG271" s="1134" t="s">
        <v>36</v>
      </c>
      <c r="CH271" s="1821"/>
      <c r="CI271" s="1821"/>
      <c r="CJ271" s="1821"/>
      <c r="CK271" s="1821"/>
      <c r="CL271" s="1821"/>
      <c r="CM271" s="1821"/>
      <c r="CN271" s="1821"/>
      <c r="CO271" s="1821"/>
      <c r="CP271" s="1821"/>
      <c r="CQ271" s="1821"/>
      <c r="CR271" s="1821"/>
      <c r="CS271" s="1821"/>
      <c r="CT271" s="1821"/>
      <c r="CU271" s="1821"/>
      <c r="CV271" s="1821"/>
      <c r="CW271" s="1821"/>
      <c r="CX271" s="1821"/>
      <c r="CY271" s="1821"/>
      <c r="CZ271" s="1821"/>
    </row>
    <row r="272" s="135" customFormat="true" ht="15" customHeight="true" x14ac:dyDescent="0.2">
      <c r="AH272" s="622"/>
      <c r="AI272" s="622"/>
      <c r="AJ272" s="622"/>
      <c r="AK272" s="622"/>
      <c r="AL272" s="622"/>
      <c r="AM272" s="622"/>
      <c r="AN272" s="622"/>
      <c r="AO272" s="622"/>
      <c r="AP272" s="622"/>
      <c r="AQ272" s="622"/>
      <c r="AR272" s="622"/>
      <c r="AS272" s="622"/>
      <c r="AT272" s="622"/>
      <c r="AU272" s="622"/>
      <c r="AV272" s="622"/>
      <c r="AW272" s="622"/>
      <c r="AX272" s="622"/>
      <c r="AY272" s="622"/>
      <c r="AZ272" s="622"/>
      <c r="BA272" s="2157"/>
      <c r="BB272" s="294" t="s">
        <v>49</v>
      </c>
      <c r="BC272" s="1056" t="s">
        <v>36</v>
      </c>
      <c r="BD272" s="1076" t="s">
        <v>36</v>
      </c>
      <c r="BE272" s="1076" t="s">
        <v>36</v>
      </c>
      <c r="BF272" s="1076" t="s">
        <v>36</v>
      </c>
      <c r="BG272" s="1096" t="s">
        <v>36</v>
      </c>
      <c r="BH272" s="1056" t="s">
        <v>36</v>
      </c>
      <c r="BI272" s="1076" t="s">
        <v>36</v>
      </c>
      <c r="BJ272" s="1076" t="s">
        <v>36</v>
      </c>
      <c r="BK272" s="1076" t="s">
        <v>36</v>
      </c>
      <c r="BL272" s="1096" t="s">
        <v>36</v>
      </c>
      <c r="BM272" s="1056" t="s">
        <v>36</v>
      </c>
      <c r="BN272" s="1076" t="s">
        <v>36</v>
      </c>
      <c r="BO272" s="1076" t="s">
        <v>36</v>
      </c>
      <c r="BP272" s="1076" t="s">
        <v>36</v>
      </c>
      <c r="BQ272" s="1096" t="s">
        <v>36</v>
      </c>
      <c r="BR272" s="1056" t="s">
        <v>36</v>
      </c>
      <c r="BS272" s="1076" t="s">
        <v>36</v>
      </c>
      <c r="BT272" s="1076" t="s">
        <v>36</v>
      </c>
      <c r="BU272" s="1076" t="s">
        <v>36</v>
      </c>
      <c r="BV272" s="1076" t="s">
        <v>36</v>
      </c>
      <c r="BW272" s="1076" t="s">
        <v>36</v>
      </c>
      <c r="BX272" s="1076" t="s">
        <v>36</v>
      </c>
      <c r="BY272" s="1134" t="s">
        <v>36</v>
      </c>
      <c r="BZ272" s="1134" t="s">
        <v>36</v>
      </c>
      <c r="CA272" s="1134" t="s">
        <v>36</v>
      </c>
      <c r="CB272" s="1134" t="s">
        <v>36</v>
      </c>
      <c r="CC272" s="1134" t="s">
        <v>36</v>
      </c>
      <c r="CD272" s="1134" t="s">
        <v>36</v>
      </c>
      <c r="CE272" s="1134" t="s">
        <v>36</v>
      </c>
      <c r="CF272" s="1134" t="s">
        <v>36</v>
      </c>
      <c r="CG272" s="1134" t="s">
        <v>36</v>
      </c>
      <c r="CH272" s="1821"/>
      <c r="CI272" s="1821"/>
      <c r="CJ272" s="1821"/>
      <c r="CK272" s="1821"/>
      <c r="CL272" s="1821"/>
      <c r="CM272" s="1821"/>
      <c r="CN272" s="1821"/>
      <c r="CO272" s="1821"/>
      <c r="CP272" s="1821"/>
      <c r="CQ272" s="1821"/>
      <c r="CR272" s="1821"/>
      <c r="CS272" s="1821"/>
      <c r="CT272" s="1821"/>
      <c r="CU272" s="1821"/>
      <c r="CV272" s="1821"/>
      <c r="CW272" s="1821"/>
      <c r="CX272" s="1821"/>
      <c r="CY272" s="1821"/>
      <c r="CZ272" s="1821"/>
    </row>
    <row r="273" s="135" customFormat="true" ht="15" customHeight="true" x14ac:dyDescent="0.2">
      <c r="AH273" s="622"/>
      <c r="AI273" s="622"/>
      <c r="AJ273" s="622"/>
      <c r="AK273" s="622"/>
      <c r="AL273" s="622"/>
      <c r="AM273" s="622"/>
      <c r="AN273" s="622"/>
      <c r="AO273" s="622"/>
      <c r="AP273" s="622"/>
      <c r="AQ273" s="622"/>
      <c r="AR273" s="622"/>
      <c r="AS273" s="622"/>
      <c r="AT273" s="622"/>
      <c r="AU273" s="622"/>
      <c r="AV273" s="622"/>
      <c r="AW273" s="622"/>
      <c r="AX273" s="622"/>
      <c r="AY273" s="622"/>
      <c r="AZ273" s="622"/>
      <c r="BA273" s="2157"/>
      <c r="BB273" s="294" t="s">
        <v>113</v>
      </c>
      <c r="BC273" s="1056" t="s">
        <v>36</v>
      </c>
      <c r="BD273" s="1076" t="s">
        <v>36</v>
      </c>
      <c r="BE273" s="1076" t="s">
        <v>36</v>
      </c>
      <c r="BF273" s="1076" t="s">
        <v>36</v>
      </c>
      <c r="BG273" s="1096" t="s">
        <v>36</v>
      </c>
      <c r="BH273" s="1056" t="s">
        <v>36</v>
      </c>
      <c r="BI273" s="1076" t="s">
        <v>36</v>
      </c>
      <c r="BJ273" s="1076" t="s">
        <v>36</v>
      </c>
      <c r="BK273" s="1076" t="s">
        <v>36</v>
      </c>
      <c r="BL273" s="1096" t="s">
        <v>36</v>
      </c>
      <c r="BM273" s="1056" t="s">
        <v>36</v>
      </c>
      <c r="BN273" s="1076" t="s">
        <v>36</v>
      </c>
      <c r="BO273" s="1076" t="s">
        <v>36</v>
      </c>
      <c r="BP273" s="1076" t="s">
        <v>36</v>
      </c>
      <c r="BQ273" s="1096" t="s">
        <v>36</v>
      </c>
      <c r="BR273" s="1056" t="s">
        <v>36</v>
      </c>
      <c r="BS273" s="1076" t="s">
        <v>36</v>
      </c>
      <c r="BT273" s="1076" t="s">
        <v>36</v>
      </c>
      <c r="BU273" s="1076" t="s">
        <v>36</v>
      </c>
      <c r="BV273" s="1076" t="s">
        <v>36</v>
      </c>
      <c r="BW273" s="1076" t="s">
        <v>36</v>
      </c>
      <c r="BX273" s="1076" t="s">
        <v>36</v>
      </c>
      <c r="BY273" s="1134" t="s">
        <v>36</v>
      </c>
      <c r="BZ273" s="1134" t="s">
        <v>36</v>
      </c>
      <c r="CA273" s="1134" t="s">
        <v>36</v>
      </c>
      <c r="CB273" s="1134" t="s">
        <v>36</v>
      </c>
      <c r="CC273" s="1134" t="s">
        <v>36</v>
      </c>
      <c r="CD273" s="1134" t="s">
        <v>36</v>
      </c>
      <c r="CE273" s="1134" t="s">
        <v>36</v>
      </c>
      <c r="CF273" s="1134" t="s">
        <v>36</v>
      </c>
      <c r="CG273" s="1134" t="s">
        <v>36</v>
      </c>
      <c r="CH273" s="1821"/>
      <c r="CI273" s="1821"/>
      <c r="CJ273" s="1821"/>
      <c r="CK273" s="1821"/>
      <c r="CL273" s="1821"/>
      <c r="CM273" s="1821"/>
      <c r="CN273" s="1821"/>
      <c r="CO273" s="1821"/>
      <c r="CP273" s="1821"/>
      <c r="CQ273" s="1821"/>
      <c r="CR273" s="1821"/>
      <c r="CS273" s="1821"/>
      <c r="CT273" s="1821"/>
      <c r="CU273" s="1821"/>
      <c r="CV273" s="1821"/>
      <c r="CW273" s="1821"/>
      <c r="CX273" s="1821"/>
      <c r="CY273" s="1821"/>
      <c r="CZ273" s="1821"/>
    </row>
    <row r="274" s="135" customFormat="true" ht="15" customHeight="true" x14ac:dyDescent="0.2">
      <c r="AH274" s="622"/>
      <c r="AI274" s="622"/>
      <c r="AJ274" s="622"/>
      <c r="AK274" s="622"/>
      <c r="AL274" s="622"/>
      <c r="AM274" s="622"/>
      <c r="AN274" s="622"/>
      <c r="AO274" s="622"/>
      <c r="AP274" s="622"/>
      <c r="AQ274" s="622"/>
      <c r="AR274" s="622"/>
      <c r="AS274" s="622"/>
      <c r="AT274" s="622"/>
      <c r="AU274" s="622"/>
      <c r="AV274" s="622"/>
      <c r="AW274" s="622"/>
      <c r="AX274" s="622"/>
      <c r="AY274" s="622"/>
      <c r="AZ274" s="622"/>
      <c r="BA274" s="2157" t="s">
        <v>77</v>
      </c>
      <c r="BB274" s="294" t="s">
        <v>50</v>
      </c>
      <c r="BC274" s="1056" t="s">
        <v>36</v>
      </c>
      <c r="BD274" s="1075" t="s">
        <v>36</v>
      </c>
      <c r="BE274" s="1075" t="s">
        <v>36</v>
      </c>
      <c r="BF274" s="1075" t="s">
        <v>36</v>
      </c>
      <c r="BG274" s="1095" t="s">
        <v>36</v>
      </c>
      <c r="BH274" s="1115" t="s">
        <v>36</v>
      </c>
      <c r="BI274" s="1075" t="s">
        <v>36</v>
      </c>
      <c r="BJ274" s="1075" t="s">
        <v>36</v>
      </c>
      <c r="BK274" s="1075" t="s">
        <v>36</v>
      </c>
      <c r="BL274" s="1095" t="s">
        <v>36</v>
      </c>
      <c r="BM274" s="1115" t="s">
        <v>36</v>
      </c>
      <c r="BN274" s="1075" t="s">
        <v>36</v>
      </c>
      <c r="BO274" s="1075" t="s">
        <v>36</v>
      </c>
      <c r="BP274" s="1075" t="s">
        <v>36</v>
      </c>
      <c r="BQ274" s="1095" t="s">
        <v>36</v>
      </c>
      <c r="BR274" s="1115" t="s">
        <v>36</v>
      </c>
      <c r="BS274" s="1075" t="s">
        <v>36</v>
      </c>
      <c r="BT274" s="1075" t="s">
        <v>36</v>
      </c>
      <c r="BU274" s="1075" t="s">
        <v>36</v>
      </c>
      <c r="BV274" s="1075" t="s">
        <v>36</v>
      </c>
      <c r="BW274" s="1075" t="s">
        <v>36</v>
      </c>
      <c r="BX274" s="1075" t="s">
        <v>36</v>
      </c>
      <c r="BY274" s="1133" t="s">
        <v>36</v>
      </c>
      <c r="BZ274" s="1133" t="s">
        <v>36</v>
      </c>
      <c r="CA274" s="1133" t="s">
        <v>36</v>
      </c>
      <c r="CB274" s="1133" t="s">
        <v>36</v>
      </c>
      <c r="CC274" s="1133" t="s">
        <v>36</v>
      </c>
      <c r="CD274" s="1133" t="s">
        <v>36</v>
      </c>
      <c r="CE274" s="1133" t="s">
        <v>36</v>
      </c>
      <c r="CF274" s="1133" t="s">
        <v>36</v>
      </c>
      <c r="CG274" s="1133" t="s">
        <v>36</v>
      </c>
      <c r="CH274" s="1820"/>
      <c r="CI274" s="1820"/>
      <c r="CJ274" s="1820"/>
      <c r="CK274" s="1820"/>
      <c r="CL274" s="1820"/>
      <c r="CM274" s="1820"/>
      <c r="CN274" s="1820"/>
      <c r="CO274" s="1820"/>
      <c r="CP274" s="1820"/>
      <c r="CQ274" s="1820"/>
      <c r="CR274" s="1820"/>
      <c r="CS274" s="1820"/>
      <c r="CT274" s="1820"/>
      <c r="CU274" s="1820"/>
      <c r="CV274" s="1820"/>
      <c r="CW274" s="1820"/>
      <c r="CX274" s="1820"/>
      <c r="CY274" s="1820"/>
      <c r="CZ274" s="1820"/>
    </row>
    <row r="275" s="135" customFormat="true" ht="15" customHeight="true" x14ac:dyDescent="0.2">
      <c r="AH275" s="622"/>
      <c r="AI275" s="622"/>
      <c r="AJ275" s="622"/>
      <c r="AK275" s="622"/>
      <c r="AL275" s="622"/>
      <c r="AM275" s="622"/>
      <c r="AN275" s="622"/>
      <c r="AO275" s="622"/>
      <c r="AP275" s="622"/>
      <c r="AQ275" s="622"/>
      <c r="AR275" s="622"/>
      <c r="AS275" s="622"/>
      <c r="AT275" s="622"/>
      <c r="AU275" s="622"/>
      <c r="AV275" s="622"/>
      <c r="AW275" s="622"/>
      <c r="AX275" s="622"/>
      <c r="AY275" s="622"/>
      <c r="AZ275" s="622"/>
      <c r="BA275" s="2157"/>
      <c r="BB275" s="294" t="s">
        <v>49</v>
      </c>
      <c r="BC275" s="1056" t="s">
        <v>36</v>
      </c>
      <c r="BD275" s="1075" t="s">
        <v>36</v>
      </c>
      <c r="BE275" s="1075" t="s">
        <v>36</v>
      </c>
      <c r="BF275" s="1075" t="s">
        <v>36</v>
      </c>
      <c r="BG275" s="1095" t="s">
        <v>36</v>
      </c>
      <c r="BH275" s="1115" t="s">
        <v>36</v>
      </c>
      <c r="BI275" s="1075" t="s">
        <v>36</v>
      </c>
      <c r="BJ275" s="1075" t="s">
        <v>36</v>
      </c>
      <c r="BK275" s="1075" t="s">
        <v>36</v>
      </c>
      <c r="BL275" s="1095" t="s">
        <v>36</v>
      </c>
      <c r="BM275" s="1115" t="s">
        <v>36</v>
      </c>
      <c r="BN275" s="1075" t="s">
        <v>36</v>
      </c>
      <c r="BO275" s="1075" t="s">
        <v>36</v>
      </c>
      <c r="BP275" s="1075" t="s">
        <v>36</v>
      </c>
      <c r="BQ275" s="1095" t="s">
        <v>36</v>
      </c>
      <c r="BR275" s="1115" t="s">
        <v>36</v>
      </c>
      <c r="BS275" s="1075" t="s">
        <v>36</v>
      </c>
      <c r="BT275" s="1075" t="s">
        <v>36</v>
      </c>
      <c r="BU275" s="1075" t="s">
        <v>36</v>
      </c>
      <c r="BV275" s="1075" t="s">
        <v>36</v>
      </c>
      <c r="BW275" s="1075" t="s">
        <v>36</v>
      </c>
      <c r="BX275" s="1075" t="s">
        <v>36</v>
      </c>
      <c r="BY275" s="1133" t="s">
        <v>36</v>
      </c>
      <c r="BZ275" s="1133" t="s">
        <v>36</v>
      </c>
      <c r="CA275" s="1133" t="s">
        <v>36</v>
      </c>
      <c r="CB275" s="1133" t="s">
        <v>36</v>
      </c>
      <c r="CC275" s="1133" t="s">
        <v>36</v>
      </c>
      <c r="CD275" s="1133" t="s">
        <v>36</v>
      </c>
      <c r="CE275" s="1133" t="s">
        <v>36</v>
      </c>
      <c r="CF275" s="1133" t="s">
        <v>36</v>
      </c>
      <c r="CG275" s="1133" t="s">
        <v>36</v>
      </c>
      <c r="CH275" s="1820"/>
      <c r="CI275" s="1820"/>
      <c r="CJ275" s="1820"/>
      <c r="CK275" s="1820"/>
      <c r="CL275" s="1820"/>
      <c r="CM275" s="1820"/>
      <c r="CN275" s="1820"/>
      <c r="CO275" s="1820"/>
      <c r="CP275" s="1820"/>
      <c r="CQ275" s="1820"/>
      <c r="CR275" s="1820"/>
      <c r="CS275" s="1820"/>
      <c r="CT275" s="1820"/>
      <c r="CU275" s="1820"/>
      <c r="CV275" s="1820"/>
      <c r="CW275" s="1820"/>
      <c r="CX275" s="1820"/>
      <c r="CY275" s="1820"/>
      <c r="CZ275" s="1820"/>
    </row>
    <row r="276" s="135" customFormat="true" ht="15" customHeight="true" x14ac:dyDescent="0.2">
      <c r="AH276" s="622"/>
      <c r="AI276" s="622"/>
      <c r="AJ276" s="622"/>
      <c r="AK276" s="622"/>
      <c r="AL276" s="622"/>
      <c r="AM276" s="622"/>
      <c r="AN276" s="622"/>
      <c r="AO276" s="622"/>
      <c r="AP276" s="622"/>
      <c r="AQ276" s="622"/>
      <c r="AR276" s="622"/>
      <c r="AS276" s="622"/>
      <c r="AT276" s="622"/>
      <c r="AU276" s="622"/>
      <c r="AV276" s="622"/>
      <c r="AW276" s="622"/>
      <c r="AX276" s="622"/>
      <c r="AY276" s="622"/>
      <c r="AZ276" s="622"/>
      <c r="BA276" s="2157"/>
      <c r="BB276" s="294" t="s">
        <v>114</v>
      </c>
      <c r="BC276" s="1056" t="s">
        <v>36</v>
      </c>
      <c r="BD276" s="1075" t="s">
        <v>36</v>
      </c>
      <c r="BE276" s="1075" t="s">
        <v>36</v>
      </c>
      <c r="BF276" s="1075" t="s">
        <v>36</v>
      </c>
      <c r="BG276" s="1095" t="s">
        <v>36</v>
      </c>
      <c r="BH276" s="1115" t="s">
        <v>36</v>
      </c>
      <c r="BI276" s="1075" t="s">
        <v>36</v>
      </c>
      <c r="BJ276" s="1075" t="s">
        <v>36</v>
      </c>
      <c r="BK276" s="1075" t="s">
        <v>36</v>
      </c>
      <c r="BL276" s="1095" t="s">
        <v>36</v>
      </c>
      <c r="BM276" s="1115" t="s">
        <v>36</v>
      </c>
      <c r="BN276" s="1075" t="s">
        <v>36</v>
      </c>
      <c r="BO276" s="1075" t="s">
        <v>36</v>
      </c>
      <c r="BP276" s="1075" t="s">
        <v>36</v>
      </c>
      <c r="BQ276" s="1095" t="s">
        <v>36</v>
      </c>
      <c r="BR276" s="1115" t="s">
        <v>36</v>
      </c>
      <c r="BS276" s="1075" t="s">
        <v>36</v>
      </c>
      <c r="BT276" s="1075" t="s">
        <v>36</v>
      </c>
      <c r="BU276" s="1075" t="s">
        <v>36</v>
      </c>
      <c r="BV276" s="1075" t="s">
        <v>36</v>
      </c>
      <c r="BW276" s="1075" t="s">
        <v>36</v>
      </c>
      <c r="BX276" s="1075" t="s">
        <v>36</v>
      </c>
      <c r="BY276" s="1133" t="s">
        <v>36</v>
      </c>
      <c r="BZ276" s="1133" t="s">
        <v>36</v>
      </c>
      <c r="CA276" s="1133" t="s">
        <v>36</v>
      </c>
      <c r="CB276" s="1133" t="s">
        <v>36</v>
      </c>
      <c r="CC276" s="1133" t="s">
        <v>36</v>
      </c>
      <c r="CD276" s="1133" t="s">
        <v>36</v>
      </c>
      <c r="CE276" s="1133" t="s">
        <v>36</v>
      </c>
      <c r="CF276" s="1133" t="s">
        <v>36</v>
      </c>
      <c r="CG276" s="1133" t="s">
        <v>36</v>
      </c>
      <c r="CH276" s="1820"/>
      <c r="CI276" s="1820"/>
      <c r="CJ276" s="1820"/>
      <c r="CK276" s="1820"/>
      <c r="CL276" s="1820"/>
      <c r="CM276" s="1820"/>
      <c r="CN276" s="1820"/>
      <c r="CO276" s="1820"/>
      <c r="CP276" s="1820"/>
      <c r="CQ276" s="1820"/>
      <c r="CR276" s="1820"/>
      <c r="CS276" s="1820"/>
      <c r="CT276" s="1820"/>
      <c r="CU276" s="1820"/>
      <c r="CV276" s="1820"/>
      <c r="CW276" s="1820"/>
      <c r="CX276" s="1820"/>
      <c r="CY276" s="1820"/>
      <c r="CZ276" s="1820"/>
    </row>
    <row r="277" s="135" customFormat="true" ht="15" customHeight="true" x14ac:dyDescent="0.2">
      <c r="AH277" s="622"/>
      <c r="AI277" s="622"/>
      <c r="AJ277" s="622"/>
      <c r="AK277" s="622"/>
      <c r="AL277" s="622"/>
      <c r="AM277" s="622"/>
      <c r="AN277" s="622"/>
      <c r="AO277" s="622"/>
      <c r="AP277" s="622"/>
      <c r="AQ277" s="622"/>
      <c r="AR277" s="622"/>
      <c r="AS277" s="622"/>
      <c r="AT277" s="622"/>
      <c r="AU277" s="622"/>
      <c r="AV277" s="622"/>
      <c r="AW277" s="622"/>
      <c r="AX277" s="622"/>
      <c r="AY277" s="622"/>
      <c r="AZ277" s="622"/>
      <c r="BA277" s="2157" t="s">
        <v>78</v>
      </c>
      <c r="BB277" s="294" t="s">
        <v>79</v>
      </c>
      <c r="BC277" s="1056" t="s">
        <v>36</v>
      </c>
      <c r="BD277" s="1075" t="s">
        <v>36</v>
      </c>
      <c r="BE277" s="1075" t="s">
        <v>36</v>
      </c>
      <c r="BF277" s="1075" t="s">
        <v>36</v>
      </c>
      <c r="BG277" s="1095" t="s">
        <v>36</v>
      </c>
      <c r="BH277" s="1115" t="s">
        <v>36</v>
      </c>
      <c r="BI277" s="1075" t="s">
        <v>36</v>
      </c>
      <c r="BJ277" s="1075" t="s">
        <v>36</v>
      </c>
      <c r="BK277" s="1075" t="s">
        <v>36</v>
      </c>
      <c r="BL277" s="1095" t="s">
        <v>36</v>
      </c>
      <c r="BM277" s="1115" t="s">
        <v>36</v>
      </c>
      <c r="BN277" s="1075" t="s">
        <v>36</v>
      </c>
      <c r="BO277" s="1075" t="s">
        <v>36</v>
      </c>
      <c r="BP277" s="1075" t="s">
        <v>36</v>
      </c>
      <c r="BQ277" s="1095" t="s">
        <v>36</v>
      </c>
      <c r="BR277" s="1115" t="s">
        <v>36</v>
      </c>
      <c r="BS277" s="1075" t="s">
        <v>36</v>
      </c>
      <c r="BT277" s="1075" t="s">
        <v>36</v>
      </c>
      <c r="BU277" s="1075" t="s">
        <v>36</v>
      </c>
      <c r="BV277" s="1075" t="s">
        <v>36</v>
      </c>
      <c r="BW277" s="1075" t="s">
        <v>36</v>
      </c>
      <c r="BX277" s="1075" t="s">
        <v>36</v>
      </c>
      <c r="BY277" s="1133" t="s">
        <v>36</v>
      </c>
      <c r="BZ277" s="1133" t="s">
        <v>36</v>
      </c>
      <c r="CA277" s="1133" t="s">
        <v>36</v>
      </c>
      <c r="CB277" s="1133" t="s">
        <v>36</v>
      </c>
      <c r="CC277" s="1133" t="s">
        <v>36</v>
      </c>
      <c r="CD277" s="1133" t="s">
        <v>36</v>
      </c>
      <c r="CE277" s="1133" t="s">
        <v>36</v>
      </c>
      <c r="CF277" s="1133" t="s">
        <v>36</v>
      </c>
      <c r="CG277" s="1133" t="s">
        <v>36</v>
      </c>
      <c r="CH277" s="1820"/>
      <c r="CI277" s="1820"/>
      <c r="CJ277" s="1820"/>
      <c r="CK277" s="1820"/>
      <c r="CL277" s="1820"/>
      <c r="CM277" s="1820"/>
      <c r="CN277" s="1820"/>
      <c r="CO277" s="1820"/>
      <c r="CP277" s="1820"/>
      <c r="CQ277" s="1820"/>
      <c r="CR277" s="1820"/>
      <c r="CS277" s="1820"/>
      <c r="CT277" s="1820"/>
      <c r="CU277" s="1820"/>
      <c r="CV277" s="1820"/>
      <c r="CW277" s="1820"/>
      <c r="CX277" s="1820"/>
      <c r="CY277" s="1820"/>
      <c r="CZ277" s="1820"/>
    </row>
    <row r="278" s="135" customFormat="true" ht="15" customHeight="true" x14ac:dyDescent="0.2">
      <c r="AH278" s="622"/>
      <c r="AI278" s="622"/>
      <c r="AJ278" s="622"/>
      <c r="AK278" s="622"/>
      <c r="AL278" s="622"/>
      <c r="AM278" s="622"/>
      <c r="AN278" s="622"/>
      <c r="AO278" s="622"/>
      <c r="AP278" s="622"/>
      <c r="AQ278" s="622"/>
      <c r="AR278" s="622"/>
      <c r="AS278" s="622"/>
      <c r="AT278" s="622"/>
      <c r="AU278" s="622"/>
      <c r="AV278" s="622"/>
      <c r="AW278" s="622"/>
      <c r="AX278" s="622"/>
      <c r="AY278" s="622"/>
      <c r="AZ278" s="622"/>
      <c r="BA278" s="2157"/>
      <c r="BB278" s="294" t="s">
        <v>80</v>
      </c>
      <c r="BC278" s="1056" t="s">
        <v>36</v>
      </c>
      <c r="BD278" s="1075" t="s">
        <v>36</v>
      </c>
      <c r="BE278" s="1075" t="s">
        <v>36</v>
      </c>
      <c r="BF278" s="1075" t="s">
        <v>36</v>
      </c>
      <c r="BG278" s="1095" t="s">
        <v>36</v>
      </c>
      <c r="BH278" s="1115" t="s">
        <v>36</v>
      </c>
      <c r="BI278" s="1075" t="s">
        <v>36</v>
      </c>
      <c r="BJ278" s="1075" t="s">
        <v>36</v>
      </c>
      <c r="BK278" s="1075" t="s">
        <v>36</v>
      </c>
      <c r="BL278" s="1095" t="s">
        <v>36</v>
      </c>
      <c r="BM278" s="1115" t="s">
        <v>36</v>
      </c>
      <c r="BN278" s="1075" t="s">
        <v>36</v>
      </c>
      <c r="BO278" s="1075" t="s">
        <v>36</v>
      </c>
      <c r="BP278" s="1075" t="s">
        <v>36</v>
      </c>
      <c r="BQ278" s="1095" t="s">
        <v>36</v>
      </c>
      <c r="BR278" s="1115" t="s">
        <v>36</v>
      </c>
      <c r="BS278" s="1075" t="s">
        <v>36</v>
      </c>
      <c r="BT278" s="1075" t="s">
        <v>36</v>
      </c>
      <c r="BU278" s="1075" t="s">
        <v>36</v>
      </c>
      <c r="BV278" s="1075" t="s">
        <v>36</v>
      </c>
      <c r="BW278" s="1075" t="s">
        <v>36</v>
      </c>
      <c r="BX278" s="1075" t="s">
        <v>36</v>
      </c>
      <c r="BY278" s="1133" t="s">
        <v>36</v>
      </c>
      <c r="BZ278" s="1133" t="s">
        <v>36</v>
      </c>
      <c r="CA278" s="1133" t="s">
        <v>36</v>
      </c>
      <c r="CB278" s="1133" t="s">
        <v>36</v>
      </c>
      <c r="CC278" s="1133" t="s">
        <v>36</v>
      </c>
      <c r="CD278" s="1133" t="s">
        <v>36</v>
      </c>
      <c r="CE278" s="1133" t="s">
        <v>36</v>
      </c>
      <c r="CF278" s="1133" t="s">
        <v>36</v>
      </c>
      <c r="CG278" s="1133" t="s">
        <v>36</v>
      </c>
      <c r="CH278" s="1820"/>
      <c r="CI278" s="1820"/>
      <c r="CJ278" s="1820"/>
      <c r="CK278" s="1820"/>
      <c r="CL278" s="1820"/>
      <c r="CM278" s="1820"/>
      <c r="CN278" s="1820"/>
      <c r="CO278" s="1820"/>
      <c r="CP278" s="1820"/>
      <c r="CQ278" s="1820"/>
      <c r="CR278" s="1820"/>
      <c r="CS278" s="1820"/>
      <c r="CT278" s="1820"/>
      <c r="CU278" s="1820"/>
      <c r="CV278" s="1820"/>
      <c r="CW278" s="1820"/>
      <c r="CX278" s="1820"/>
      <c r="CY278" s="1820"/>
      <c r="CZ278" s="1820"/>
    </row>
    <row r="279" s="135" customFormat="true" ht="15" customHeight="true" x14ac:dyDescent="0.2">
      <c r="AH279" s="622"/>
      <c r="AI279" s="622"/>
      <c r="AJ279" s="622"/>
      <c r="AK279" s="622"/>
      <c r="AL279" s="622"/>
      <c r="AM279" s="622"/>
      <c r="AN279" s="622"/>
      <c r="AO279" s="622"/>
      <c r="AP279" s="622"/>
      <c r="AQ279" s="622"/>
      <c r="AR279" s="622"/>
      <c r="AS279" s="622"/>
      <c r="AT279" s="622"/>
      <c r="AU279" s="622"/>
      <c r="AV279" s="622"/>
      <c r="AW279" s="622"/>
      <c r="AX279" s="622"/>
      <c r="AY279" s="622"/>
      <c r="AZ279" s="622"/>
      <c r="BA279" s="2157"/>
      <c r="BB279" s="294" t="s">
        <v>81</v>
      </c>
      <c r="BC279" s="1056" t="s">
        <v>36</v>
      </c>
      <c r="BD279" s="1076" t="s">
        <v>36</v>
      </c>
      <c r="BE279" s="1076" t="s">
        <v>36</v>
      </c>
      <c r="BF279" s="1076" t="s">
        <v>36</v>
      </c>
      <c r="BG279" s="1096" t="s">
        <v>36</v>
      </c>
      <c r="BH279" s="1056" t="s">
        <v>36</v>
      </c>
      <c r="BI279" s="1076" t="s">
        <v>36</v>
      </c>
      <c r="BJ279" s="1076" t="s">
        <v>36</v>
      </c>
      <c r="BK279" s="1076" t="s">
        <v>36</v>
      </c>
      <c r="BL279" s="1096" t="s">
        <v>36</v>
      </c>
      <c r="BM279" s="1056" t="s">
        <v>36</v>
      </c>
      <c r="BN279" s="1076" t="s">
        <v>36</v>
      </c>
      <c r="BO279" s="1076" t="s">
        <v>36</v>
      </c>
      <c r="BP279" s="1076" t="s">
        <v>36</v>
      </c>
      <c r="BQ279" s="1096" t="s">
        <v>36</v>
      </c>
      <c r="BR279" s="1056" t="s">
        <v>36</v>
      </c>
      <c r="BS279" s="1076" t="s">
        <v>36</v>
      </c>
      <c r="BT279" s="1076" t="s">
        <v>36</v>
      </c>
      <c r="BU279" s="1076" t="s">
        <v>36</v>
      </c>
      <c r="BV279" s="1076" t="s">
        <v>36</v>
      </c>
      <c r="BW279" s="1076" t="s">
        <v>36</v>
      </c>
      <c r="BX279" s="1076" t="s">
        <v>36</v>
      </c>
      <c r="BY279" s="1134" t="s">
        <v>36</v>
      </c>
      <c r="BZ279" s="1134" t="s">
        <v>36</v>
      </c>
      <c r="CA279" s="1134" t="s">
        <v>36</v>
      </c>
      <c r="CB279" s="1134" t="s">
        <v>36</v>
      </c>
      <c r="CC279" s="1134" t="s">
        <v>36</v>
      </c>
      <c r="CD279" s="1134" t="s">
        <v>36</v>
      </c>
      <c r="CE279" s="1134" t="s">
        <v>36</v>
      </c>
      <c r="CF279" s="1134" t="s">
        <v>36</v>
      </c>
      <c r="CG279" s="1134" t="s">
        <v>36</v>
      </c>
      <c r="CH279" s="1821"/>
      <c r="CI279" s="1821"/>
      <c r="CJ279" s="1821"/>
      <c r="CK279" s="1821"/>
      <c r="CL279" s="1821"/>
      <c r="CM279" s="1821"/>
      <c r="CN279" s="1821"/>
      <c r="CO279" s="1821"/>
      <c r="CP279" s="1821"/>
      <c r="CQ279" s="1821"/>
      <c r="CR279" s="1821"/>
      <c r="CS279" s="1821"/>
      <c r="CT279" s="1821"/>
      <c r="CU279" s="1821"/>
      <c r="CV279" s="1821"/>
      <c r="CW279" s="1821"/>
      <c r="CX279" s="1821"/>
      <c r="CY279" s="1821"/>
      <c r="CZ279" s="1821"/>
    </row>
    <row r="280" s="423" customFormat="true" ht="15" customHeight="true" x14ac:dyDescent="0.2">
      <c r="B280" s="422"/>
      <c r="AH280" s="216"/>
      <c r="AI280" s="216"/>
      <c r="AJ280" s="216"/>
      <c r="AK280" s="216"/>
      <c r="AL280" s="216"/>
      <c r="AM280" s="216"/>
      <c r="AN280" s="216"/>
      <c r="AO280" s="216"/>
      <c r="AP280" s="216"/>
      <c r="AQ280" s="216"/>
      <c r="AR280" s="216"/>
      <c r="AS280" s="216"/>
      <c r="AT280" s="216"/>
      <c r="AU280" s="216"/>
      <c r="AV280" s="216"/>
      <c r="AW280" s="216"/>
      <c r="AX280" s="216"/>
      <c r="AY280" s="216"/>
      <c r="AZ280" s="216"/>
      <c r="BA280" s="2157"/>
      <c r="BB280" s="294" t="s">
        <v>82</v>
      </c>
      <c r="BC280" s="1056" t="s">
        <v>36</v>
      </c>
      <c r="BD280" s="1076" t="s">
        <v>36</v>
      </c>
      <c r="BE280" s="1076" t="s">
        <v>36</v>
      </c>
      <c r="BF280" s="1076" t="s">
        <v>36</v>
      </c>
      <c r="BG280" s="1096" t="s">
        <v>36</v>
      </c>
      <c r="BH280" s="1056" t="s">
        <v>36</v>
      </c>
      <c r="BI280" s="1076" t="s">
        <v>36</v>
      </c>
      <c r="BJ280" s="1076" t="s">
        <v>36</v>
      </c>
      <c r="BK280" s="1076" t="s">
        <v>36</v>
      </c>
      <c r="BL280" s="1096" t="s">
        <v>36</v>
      </c>
      <c r="BM280" s="1056" t="s">
        <v>36</v>
      </c>
      <c r="BN280" s="1076" t="s">
        <v>36</v>
      </c>
      <c r="BO280" s="1076" t="s">
        <v>36</v>
      </c>
      <c r="BP280" s="1076" t="s">
        <v>36</v>
      </c>
      <c r="BQ280" s="1096" t="s">
        <v>36</v>
      </c>
      <c r="BR280" s="1056" t="s">
        <v>36</v>
      </c>
      <c r="BS280" s="1076" t="s">
        <v>36</v>
      </c>
      <c r="BT280" s="1076" t="s">
        <v>36</v>
      </c>
      <c r="BU280" s="1076" t="s">
        <v>36</v>
      </c>
      <c r="BV280" s="1076" t="s">
        <v>36</v>
      </c>
      <c r="BW280" s="1076" t="s">
        <v>36</v>
      </c>
      <c r="BX280" s="1076" t="s">
        <v>36</v>
      </c>
      <c r="BY280" s="1134" t="s">
        <v>36</v>
      </c>
      <c r="BZ280" s="1134" t="s">
        <v>36</v>
      </c>
      <c r="CA280" s="1134" t="s">
        <v>36</v>
      </c>
      <c r="CB280" s="1134" t="s">
        <v>36</v>
      </c>
      <c r="CC280" s="1134" t="s">
        <v>36</v>
      </c>
      <c r="CD280" s="1134" t="s">
        <v>36</v>
      </c>
      <c r="CE280" s="1134" t="s">
        <v>36</v>
      </c>
      <c r="CF280" s="1134" t="s">
        <v>36</v>
      </c>
      <c r="CG280" s="1134" t="s">
        <v>36</v>
      </c>
      <c r="CH280" s="1821"/>
      <c r="CI280" s="1821"/>
      <c r="CJ280" s="1821"/>
      <c r="CK280" s="1821"/>
      <c r="CL280" s="1821"/>
      <c r="CM280" s="1821"/>
      <c r="CN280" s="1821"/>
      <c r="CO280" s="1821"/>
      <c r="CP280" s="1821"/>
      <c r="CQ280" s="1821"/>
      <c r="CR280" s="1821"/>
      <c r="CS280" s="1821"/>
      <c r="CT280" s="1821"/>
      <c r="CU280" s="1821"/>
      <c r="CV280" s="1821"/>
      <c r="CW280" s="1821"/>
      <c r="CX280" s="1821"/>
      <c r="CY280" s="1821"/>
      <c r="CZ280" s="1821"/>
    </row>
    <row r="281" s="423" customFormat="true" ht="15" customHeight="true" x14ac:dyDescent="0.2">
      <c r="B281" s="422"/>
      <c r="AH281" s="216"/>
      <c r="AI281" s="216"/>
      <c r="AJ281" s="216"/>
      <c r="AK281" s="216"/>
      <c r="AL281" s="216"/>
      <c r="AM281" s="216"/>
      <c r="AN281" s="216"/>
      <c r="AO281" s="216"/>
      <c r="AP281" s="216"/>
      <c r="AQ281" s="216"/>
      <c r="AR281" s="216"/>
      <c r="AS281" s="216"/>
      <c r="AT281" s="216"/>
      <c r="AU281" s="216"/>
      <c r="AV281" s="216"/>
      <c r="AW281" s="216"/>
      <c r="AX281" s="216"/>
      <c r="AY281" s="216"/>
      <c r="AZ281" s="216"/>
      <c r="BA281" s="2157"/>
      <c r="BB281" s="294" t="s">
        <v>83</v>
      </c>
      <c r="BC281" s="1056" t="s">
        <v>36</v>
      </c>
      <c r="BD281" s="1076" t="s">
        <v>36</v>
      </c>
      <c r="BE281" s="1076" t="s">
        <v>36</v>
      </c>
      <c r="BF281" s="1076" t="s">
        <v>36</v>
      </c>
      <c r="BG281" s="1096" t="s">
        <v>36</v>
      </c>
      <c r="BH281" s="1056" t="s">
        <v>36</v>
      </c>
      <c r="BI281" s="1076" t="s">
        <v>36</v>
      </c>
      <c r="BJ281" s="1076" t="s">
        <v>36</v>
      </c>
      <c r="BK281" s="1076" t="s">
        <v>36</v>
      </c>
      <c r="BL281" s="1096" t="s">
        <v>36</v>
      </c>
      <c r="BM281" s="1056" t="s">
        <v>36</v>
      </c>
      <c r="BN281" s="1076" t="s">
        <v>36</v>
      </c>
      <c r="BO281" s="1076" t="s">
        <v>36</v>
      </c>
      <c r="BP281" s="1076" t="s">
        <v>36</v>
      </c>
      <c r="BQ281" s="1096" t="s">
        <v>36</v>
      </c>
      <c r="BR281" s="1056" t="s">
        <v>36</v>
      </c>
      <c r="BS281" s="1076" t="s">
        <v>36</v>
      </c>
      <c r="BT281" s="1076" t="s">
        <v>36</v>
      </c>
      <c r="BU281" s="1076" t="s">
        <v>36</v>
      </c>
      <c r="BV281" s="1076" t="s">
        <v>36</v>
      </c>
      <c r="BW281" s="1076" t="s">
        <v>36</v>
      </c>
      <c r="BX281" s="1076" t="s">
        <v>36</v>
      </c>
      <c r="BY281" s="1134" t="s">
        <v>36</v>
      </c>
      <c r="BZ281" s="1134" t="s">
        <v>36</v>
      </c>
      <c r="CA281" s="1134" t="s">
        <v>36</v>
      </c>
      <c r="CB281" s="1134" t="s">
        <v>36</v>
      </c>
      <c r="CC281" s="1134" t="s">
        <v>36</v>
      </c>
      <c r="CD281" s="1134" t="s">
        <v>36</v>
      </c>
      <c r="CE281" s="1134" t="s">
        <v>36</v>
      </c>
      <c r="CF281" s="1134" t="s">
        <v>36</v>
      </c>
      <c r="CG281" s="1134" t="s">
        <v>36</v>
      </c>
      <c r="CH281" s="1821"/>
      <c r="CI281" s="1821"/>
      <c r="CJ281" s="1821"/>
      <c r="CK281" s="1821"/>
      <c r="CL281" s="1821"/>
      <c r="CM281" s="1821"/>
      <c r="CN281" s="1821"/>
      <c r="CO281" s="1821"/>
      <c r="CP281" s="1821"/>
      <c r="CQ281" s="1821"/>
      <c r="CR281" s="1821"/>
      <c r="CS281" s="1821"/>
      <c r="CT281" s="1821"/>
      <c r="CU281" s="1821"/>
      <c r="CV281" s="1821"/>
      <c r="CW281" s="1821"/>
      <c r="CX281" s="1821"/>
      <c r="CY281" s="1821"/>
      <c r="CZ281" s="1821"/>
    </row>
    <row r="282" s="423" customFormat="true" ht="15" customHeight="true" x14ac:dyDescent="0.2">
      <c r="B282" s="422"/>
      <c r="AH282" s="216"/>
      <c r="AI282" s="216"/>
      <c r="AJ282" s="216"/>
      <c r="AK282" s="216"/>
      <c r="AL282" s="216"/>
      <c r="AM282" s="216"/>
      <c r="AN282" s="216"/>
      <c r="AO282" s="216"/>
      <c r="AP282" s="216"/>
      <c r="AQ282" s="216"/>
      <c r="AR282" s="216"/>
      <c r="AS282" s="216"/>
      <c r="AT282" s="216"/>
      <c r="AU282" s="216"/>
      <c r="AV282" s="216"/>
      <c r="AW282" s="216"/>
      <c r="AX282" s="216"/>
      <c r="AY282" s="216"/>
      <c r="AZ282" s="216"/>
      <c r="BA282" s="2157"/>
      <c r="BB282" s="294" t="s">
        <v>84</v>
      </c>
      <c r="BC282" s="1056" t="s">
        <v>36</v>
      </c>
      <c r="BD282" s="1076" t="s">
        <v>36</v>
      </c>
      <c r="BE282" s="1076" t="s">
        <v>36</v>
      </c>
      <c r="BF282" s="1076" t="s">
        <v>36</v>
      </c>
      <c r="BG282" s="1096" t="s">
        <v>36</v>
      </c>
      <c r="BH282" s="1056" t="s">
        <v>36</v>
      </c>
      <c r="BI282" s="1076" t="s">
        <v>36</v>
      </c>
      <c r="BJ282" s="1076" t="s">
        <v>36</v>
      </c>
      <c r="BK282" s="1076" t="s">
        <v>36</v>
      </c>
      <c r="BL282" s="1096" t="s">
        <v>36</v>
      </c>
      <c r="BM282" s="1056" t="s">
        <v>36</v>
      </c>
      <c r="BN282" s="1076" t="s">
        <v>36</v>
      </c>
      <c r="BO282" s="1076" t="s">
        <v>36</v>
      </c>
      <c r="BP282" s="1076" t="s">
        <v>36</v>
      </c>
      <c r="BQ282" s="1096" t="s">
        <v>36</v>
      </c>
      <c r="BR282" s="1056" t="s">
        <v>36</v>
      </c>
      <c r="BS282" s="1076" t="s">
        <v>36</v>
      </c>
      <c r="BT282" s="1076" t="s">
        <v>36</v>
      </c>
      <c r="BU282" s="1076" t="s">
        <v>36</v>
      </c>
      <c r="BV282" s="1076" t="s">
        <v>36</v>
      </c>
      <c r="BW282" s="1076" t="s">
        <v>36</v>
      </c>
      <c r="BX282" s="1076" t="s">
        <v>36</v>
      </c>
      <c r="BY282" s="1134" t="s">
        <v>36</v>
      </c>
      <c r="BZ282" s="1134" t="s">
        <v>36</v>
      </c>
      <c r="CA282" s="1134" t="s">
        <v>36</v>
      </c>
      <c r="CB282" s="1134" t="s">
        <v>36</v>
      </c>
      <c r="CC282" s="1134" t="s">
        <v>36</v>
      </c>
      <c r="CD282" s="1134" t="s">
        <v>36</v>
      </c>
      <c r="CE282" s="1134" t="s">
        <v>36</v>
      </c>
      <c r="CF282" s="1134" t="s">
        <v>36</v>
      </c>
      <c r="CG282" s="1134" t="s">
        <v>36</v>
      </c>
      <c r="CH282" s="1821"/>
      <c r="CI282" s="1821"/>
      <c r="CJ282" s="1821"/>
      <c r="CK282" s="1821"/>
      <c r="CL282" s="1821"/>
      <c r="CM282" s="1821"/>
      <c r="CN282" s="1821"/>
      <c r="CO282" s="1821"/>
      <c r="CP282" s="1821"/>
      <c r="CQ282" s="1821"/>
      <c r="CR282" s="1821"/>
      <c r="CS282" s="1821"/>
      <c r="CT282" s="1821"/>
      <c r="CU282" s="1821"/>
      <c r="CV282" s="1821"/>
      <c r="CW282" s="1821"/>
      <c r="CX282" s="1821"/>
      <c r="CY282" s="1821"/>
      <c r="CZ282" s="1821"/>
    </row>
    <row r="283" s="423" customFormat="true" ht="15" customHeight="true" x14ac:dyDescent="0.2">
      <c r="B283" s="422"/>
      <c r="AH283" s="216"/>
      <c r="AI283" s="216"/>
      <c r="AJ283" s="216"/>
      <c r="AK283" s="216"/>
      <c r="AL283" s="216"/>
      <c r="AM283" s="216"/>
      <c r="AN283" s="216"/>
      <c r="AO283" s="216"/>
      <c r="AP283" s="216"/>
      <c r="AQ283" s="216"/>
      <c r="AR283" s="216"/>
      <c r="AS283" s="216"/>
      <c r="AT283" s="216"/>
      <c r="AU283" s="216"/>
      <c r="AV283" s="216"/>
      <c r="AW283" s="216"/>
      <c r="AX283" s="216"/>
      <c r="AY283" s="216"/>
      <c r="AZ283" s="216"/>
      <c r="BA283" s="2157"/>
      <c r="BB283" s="294" t="s">
        <v>85</v>
      </c>
      <c r="BC283" s="1056" t="s">
        <v>36</v>
      </c>
      <c r="BD283" s="1076" t="s">
        <v>36</v>
      </c>
      <c r="BE283" s="1076" t="s">
        <v>36</v>
      </c>
      <c r="BF283" s="1076" t="s">
        <v>36</v>
      </c>
      <c r="BG283" s="1096" t="s">
        <v>36</v>
      </c>
      <c r="BH283" s="1056" t="s">
        <v>36</v>
      </c>
      <c r="BI283" s="1076" t="s">
        <v>36</v>
      </c>
      <c r="BJ283" s="1076" t="s">
        <v>36</v>
      </c>
      <c r="BK283" s="1076" t="s">
        <v>36</v>
      </c>
      <c r="BL283" s="1096" t="s">
        <v>36</v>
      </c>
      <c r="BM283" s="1056" t="s">
        <v>36</v>
      </c>
      <c r="BN283" s="1076" t="s">
        <v>36</v>
      </c>
      <c r="BO283" s="1076" t="s">
        <v>36</v>
      </c>
      <c r="BP283" s="1076" t="s">
        <v>36</v>
      </c>
      <c r="BQ283" s="1096" t="s">
        <v>36</v>
      </c>
      <c r="BR283" s="1056" t="s">
        <v>36</v>
      </c>
      <c r="BS283" s="1076" t="s">
        <v>36</v>
      </c>
      <c r="BT283" s="1076" t="s">
        <v>36</v>
      </c>
      <c r="BU283" s="1076" t="s">
        <v>36</v>
      </c>
      <c r="BV283" s="1076" t="s">
        <v>36</v>
      </c>
      <c r="BW283" s="1076" t="s">
        <v>36</v>
      </c>
      <c r="BX283" s="1076" t="s">
        <v>36</v>
      </c>
      <c r="BY283" s="1134" t="s">
        <v>36</v>
      </c>
      <c r="BZ283" s="1134" t="s">
        <v>36</v>
      </c>
      <c r="CA283" s="1134" t="s">
        <v>36</v>
      </c>
      <c r="CB283" s="1134" t="s">
        <v>36</v>
      </c>
      <c r="CC283" s="1134" t="s">
        <v>36</v>
      </c>
      <c r="CD283" s="1134" t="s">
        <v>36</v>
      </c>
      <c r="CE283" s="1134" t="s">
        <v>36</v>
      </c>
      <c r="CF283" s="1134" t="s">
        <v>36</v>
      </c>
      <c r="CG283" s="1134" t="s">
        <v>36</v>
      </c>
      <c r="CH283" s="1821"/>
      <c r="CI283" s="1821"/>
      <c r="CJ283" s="1821"/>
      <c r="CK283" s="1821"/>
      <c r="CL283" s="1821"/>
      <c r="CM283" s="1821"/>
      <c r="CN283" s="1821"/>
      <c r="CO283" s="1821"/>
      <c r="CP283" s="1821"/>
      <c r="CQ283" s="1821"/>
      <c r="CR283" s="1821"/>
      <c r="CS283" s="1821"/>
      <c r="CT283" s="1821"/>
      <c r="CU283" s="1821"/>
      <c r="CV283" s="1821"/>
      <c r="CW283" s="1821"/>
      <c r="CX283" s="1821"/>
      <c r="CY283" s="1821"/>
      <c r="CZ283" s="1821"/>
    </row>
    <row r="284" s="423" customFormat="true" ht="15" customHeight="true" x14ac:dyDescent="0.2">
      <c r="B284" s="422"/>
      <c r="AH284" s="216"/>
      <c r="AI284" s="216"/>
      <c r="AJ284" s="216"/>
      <c r="AK284" s="216"/>
      <c r="AL284" s="216"/>
      <c r="AM284" s="216"/>
      <c r="AN284" s="216"/>
      <c r="AO284" s="216"/>
      <c r="AP284" s="216"/>
      <c r="AQ284" s="216"/>
      <c r="AR284" s="216"/>
      <c r="AS284" s="216"/>
      <c r="AT284" s="216"/>
      <c r="AU284" s="216"/>
      <c r="AV284" s="216"/>
      <c r="AW284" s="216"/>
      <c r="AX284" s="216"/>
      <c r="AY284" s="216"/>
      <c r="AZ284" s="216"/>
      <c r="BA284" s="2158"/>
      <c r="BB284" s="295" t="s">
        <v>114</v>
      </c>
      <c r="BC284" s="1057" t="s">
        <v>36</v>
      </c>
      <c r="BD284" s="1077" t="s">
        <v>36</v>
      </c>
      <c r="BE284" s="1077" t="s">
        <v>36</v>
      </c>
      <c r="BF284" s="1077" t="s">
        <v>36</v>
      </c>
      <c r="BG284" s="1097" t="s">
        <v>36</v>
      </c>
      <c r="BH284" s="1116" t="s">
        <v>36</v>
      </c>
      <c r="BI284" s="1077" t="s">
        <v>36</v>
      </c>
      <c r="BJ284" s="1077" t="s">
        <v>36</v>
      </c>
      <c r="BK284" s="1077" t="s">
        <v>36</v>
      </c>
      <c r="BL284" s="1097" t="s">
        <v>36</v>
      </c>
      <c r="BM284" s="1116" t="s">
        <v>36</v>
      </c>
      <c r="BN284" s="1077" t="s">
        <v>36</v>
      </c>
      <c r="BO284" s="1077" t="s">
        <v>36</v>
      </c>
      <c r="BP284" s="1077" t="s">
        <v>36</v>
      </c>
      <c r="BQ284" s="1097" t="s">
        <v>36</v>
      </c>
      <c r="BR284" s="1116" t="s">
        <v>36</v>
      </c>
      <c r="BS284" s="1077" t="s">
        <v>36</v>
      </c>
      <c r="BT284" s="1077" t="s">
        <v>36</v>
      </c>
      <c r="BU284" s="1077" t="s">
        <v>36</v>
      </c>
      <c r="BV284" s="1077" t="s">
        <v>36</v>
      </c>
      <c r="BW284" s="1077" t="s">
        <v>36</v>
      </c>
      <c r="BX284" s="1077" t="s">
        <v>36</v>
      </c>
      <c r="BY284" s="1135" t="s">
        <v>36</v>
      </c>
      <c r="BZ284" s="1135" t="s">
        <v>36</v>
      </c>
      <c r="CA284" s="1135" t="s">
        <v>36</v>
      </c>
      <c r="CB284" s="1135" t="s">
        <v>36</v>
      </c>
      <c r="CC284" s="1135" t="s">
        <v>36</v>
      </c>
      <c r="CD284" s="1135" t="s">
        <v>36</v>
      </c>
      <c r="CE284" s="1135" t="s">
        <v>36</v>
      </c>
      <c r="CF284" s="1135" t="s">
        <v>36</v>
      </c>
      <c r="CG284" s="1135" t="s">
        <v>36</v>
      </c>
      <c r="CH284" s="1822"/>
      <c r="CI284" s="1822"/>
      <c r="CJ284" s="1822"/>
      <c r="CK284" s="1822"/>
      <c r="CL284" s="1822"/>
      <c r="CM284" s="1822"/>
      <c r="CN284" s="1822"/>
      <c r="CO284" s="1822"/>
      <c r="CP284" s="1822"/>
      <c r="CQ284" s="1822"/>
      <c r="CR284" s="1822"/>
      <c r="CS284" s="1822"/>
      <c r="CT284" s="1822"/>
      <c r="CU284" s="1822"/>
      <c r="CV284" s="1822"/>
      <c r="CW284" s="1822"/>
      <c r="CX284" s="1822"/>
      <c r="CY284" s="1822"/>
      <c r="CZ284" s="1822"/>
    </row>
    <row r="285" s="423" customFormat="true" ht="15" customHeight="true" x14ac:dyDescent="0.2">
      <c r="B285" s="422"/>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3" customFormat="true" ht="15" customHeight="true" x14ac:dyDescent="0.2">
      <c r="B286" s="422"/>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3" customFormat="true" ht="15" customHeight="true" x14ac:dyDescent="0.2">
      <c r="B287" s="422"/>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3" customFormat="true" ht="15" customHeight="true" x14ac:dyDescent="0.2">
      <c r="B288" s="422"/>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3" customFormat="true" ht="15" customHeight="true" x14ac:dyDescent="0.2">
      <c r="A289" s="408"/>
      <c r="B289" s="409"/>
      <c r="C289" s="410"/>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3" customFormat="true" ht="15" customHeight="true" x14ac:dyDescent="0.2">
      <c r="A290" s="633"/>
      <c r="B290" s="634"/>
      <c r="C290" s="635"/>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3" customFormat="true" ht="15" customHeight="true" x14ac:dyDescent="0.2">
      <c r="A291" s="636"/>
      <c r="B291" s="637"/>
      <c r="C291" s="638"/>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3" customFormat="true" ht="15" customHeight="true" x14ac:dyDescent="0.2">
      <c r="A292" s="639"/>
      <c r="B292" s="640"/>
      <c r="C292" s="641"/>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3" customFormat="true" ht="15" customHeight="true" x14ac:dyDescent="0.2">
      <c r="A293" s="642"/>
      <c r="B293" s="643"/>
      <c r="C293" s="644"/>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3" customFormat="true" ht="15" customHeight="true" x14ac:dyDescent="0.2">
      <c r="A294" s="645"/>
      <c r="B294" s="646"/>
      <c r="C294" s="647"/>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3" customFormat="true" ht="15" customHeight="true" x14ac:dyDescent="0.2">
      <c r="A295" s="645"/>
      <c r="B295" s="646"/>
      <c r="C295" s="647"/>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3" customFormat="true" ht="15" customHeight="true" x14ac:dyDescent="0.2">
      <c r="A296" s="645"/>
      <c r="B296" s="648"/>
      <c r="C296" s="647"/>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3" customFormat="true" ht="15" customHeight="true" x14ac:dyDescent="0.2">
      <c r="A297" s="649"/>
      <c r="B297" s="650"/>
      <c r="C297" s="651"/>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3" customFormat="true" ht="15" customHeight="true" x14ac:dyDescent="0.2">
      <c r="B298" s="422"/>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3" customFormat="true" ht="15" customHeight="true" x14ac:dyDescent="0.2">
      <c r="A299" s="411"/>
      <c r="B299" s="412"/>
      <c r="C299" s="413"/>
      <c r="D299" s="414"/>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3" customFormat="true" ht="15" customHeight="true" x14ac:dyDescent="0.2">
      <c r="A300" s="652"/>
      <c r="B300" s="653"/>
      <c r="C300" s="654"/>
      <c r="D300" s="655"/>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3" customFormat="true" ht="15" customHeight="true" x14ac:dyDescent="0.2">
      <c r="A301" s="656"/>
      <c r="B301" s="657"/>
      <c r="C301" s="658"/>
      <c r="D301" s="659"/>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3" customFormat="true" ht="15" customHeight="true" x14ac:dyDescent="0.2">
      <c r="A302" s="660"/>
      <c r="B302" s="661"/>
      <c r="C302" s="662"/>
      <c r="D302" s="663"/>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3" customFormat="true" ht="15" customHeight="true" x14ac:dyDescent="0.2">
      <c r="A303" s="664"/>
      <c r="B303" s="665"/>
      <c r="C303" s="666"/>
      <c r="D303" s="667"/>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3" customFormat="true" ht="15" customHeight="true" x14ac:dyDescent="0.2">
      <c r="A304" s="668"/>
      <c r="B304" s="669"/>
      <c r="C304" s="670"/>
      <c r="D304" s="671"/>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3" customFormat="true" ht="15" customHeight="true" x14ac:dyDescent="0.2">
      <c r="A305" s="672"/>
      <c r="B305" s="673"/>
      <c r="C305" s="674"/>
      <c r="D305" s="675"/>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3" customFormat="true" ht="15" customHeight="true" x14ac:dyDescent="0.2">
      <c r="B306" s="422"/>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3" customFormat="true" ht="15" customHeight="true" x14ac:dyDescent="0.2">
      <c r="B307" s="422"/>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3" customFormat="true" ht="15" customHeight="true" x14ac:dyDescent="0.2">
      <c r="B308" s="422"/>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3" customFormat="true" ht="15" customHeight="true" x14ac:dyDescent="0.2">
      <c r="B309" s="422"/>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3" customFormat="true" ht="15" customHeight="true" x14ac:dyDescent="0.2">
      <c r="B310" s="422"/>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3" customFormat="true" ht="15" customHeight="true" x14ac:dyDescent="0.2">
      <c r="B311" s="422"/>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3" customFormat="true" ht="15" customHeight="true" x14ac:dyDescent="0.2">
      <c r="B312" s="422"/>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3" customFormat="true" ht="15" customHeight="true" x14ac:dyDescent="0.2">
      <c r="B313" s="422"/>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3" customFormat="true" ht="15" customHeight="true" x14ac:dyDescent="0.2">
      <c r="B314" s="422"/>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3" customFormat="true" ht="15" customHeight="true" x14ac:dyDescent="0.2">
      <c r="B315" s="422"/>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3" customFormat="true" ht="15" customHeight="true" x14ac:dyDescent="0.2">
      <c r="B316" s="422"/>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3" customFormat="true" ht="15" customHeight="true" x14ac:dyDescent="0.2">
      <c r="B317" s="422"/>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3" customFormat="true" ht="15" customHeight="true" x14ac:dyDescent="0.2">
      <c r="B318" s="422"/>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3" customFormat="true" ht="15" customHeight="true" x14ac:dyDescent="0.2">
      <c r="B319" s="422"/>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3" customFormat="true" ht="15" customHeight="true" x14ac:dyDescent="0.2">
      <c r="B320" s="422"/>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3" customFormat="true" ht="15" customHeight="true" x14ac:dyDescent="0.2">
      <c r="B321" s="422"/>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3" customFormat="true" ht="15" customHeight="true" x14ac:dyDescent="0.2">
      <c r="B322" s="422"/>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3" customFormat="true" ht="15" customHeight="true" x14ac:dyDescent="0.2">
      <c r="B323" s="422"/>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3" customFormat="true" ht="15" customHeight="true" x14ac:dyDescent="0.2">
      <c r="B324" s="422"/>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3" customFormat="true" ht="15" customHeight="true" x14ac:dyDescent="0.2">
      <c r="B325" s="422"/>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3" customFormat="true" ht="15" customHeight="true" x14ac:dyDescent="0.2">
      <c r="B326" s="422"/>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3" customFormat="true" ht="15" customHeight="true" x14ac:dyDescent="0.2">
      <c r="B327" s="422"/>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3" customFormat="true" ht="15" customHeight="true" x14ac:dyDescent="0.2">
      <c r="B328" s="422"/>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3" customFormat="true" ht="250.15" customHeight="true" x14ac:dyDescent="0.2">
      <c r="B329" s="422"/>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3" customFormat="true" ht="15" customHeight="true" x14ac:dyDescent="0.2">
      <c r="B339" s="422"/>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159" t="s">
        <v>115</v>
      </c>
      <c r="BD339" s="2160"/>
      <c r="BE339" s="2160"/>
      <c r="BF339" s="2160"/>
      <c r="BG339" s="2161"/>
      <c r="BH339" s="2162" t="s">
        <v>39</v>
      </c>
      <c r="BI339" s="2160"/>
      <c r="BJ339" s="2160"/>
      <c r="BK339" s="2160"/>
      <c r="BL339" s="2161"/>
      <c r="BM339" s="2162" t="s">
        <v>38</v>
      </c>
      <c r="BN339" s="2160"/>
      <c r="BO339" s="2160"/>
      <c r="BP339" s="2160"/>
      <c r="BQ339" s="2163"/>
      <c r="BR339" s="1743" t="s">
        <v>138</v>
      </c>
      <c r="BS339" s="1744"/>
      <c r="BT339" s="1744"/>
      <c r="BU339" s="1744"/>
      <c r="BV339" s="1744"/>
      <c r="BW339" s="1744"/>
      <c r="BX339" s="1744"/>
      <c r="BY339" s="1745"/>
      <c r="BZ339" s="312"/>
      <c r="CA339" s="312"/>
      <c r="CB339" s="312"/>
      <c r="CC339" s="312"/>
      <c r="CD339" s="312"/>
      <c r="CE339" s="312"/>
      <c r="CF339" s="312"/>
      <c r="CG339" s="312"/>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3" customFormat="true" ht="36" x14ac:dyDescent="0.2">
      <c r="B340" s="422"/>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147</v>
      </c>
      <c r="BS340" s="180" t="s">
        <v>148</v>
      </c>
      <c r="BT340" s="180" t="s">
        <v>149</v>
      </c>
      <c r="BU340" s="180" t="s">
        <v>150</v>
      </c>
      <c r="BV340" s="180" t="s">
        <v>151</v>
      </c>
      <c r="BW340" s="180" t="s">
        <v>152</v>
      </c>
      <c r="BX340" s="180" t="s">
        <v>153</v>
      </c>
      <c r="BY340" s="181" t="s">
        <v>154</v>
      </c>
      <c r="BZ340" s="181" t="s">
        <v>155</v>
      </c>
      <c r="CA340" s="181" t="s">
        <v>156</v>
      </c>
      <c r="CB340" s="181" t="s">
        <v>157</v>
      </c>
      <c r="CC340" s="181" t="s">
        <v>158</v>
      </c>
      <c r="CD340" s="181" t="s">
        <v>159</v>
      </c>
      <c r="CE340" s="181" t="s">
        <v>160</v>
      </c>
      <c r="CF340" s="181" t="s">
        <v>161</v>
      </c>
      <c r="CG340" s="181" t="s">
        <v>162</v>
      </c>
      <c r="CH340" s="1823"/>
      <c r="CI340" s="1823"/>
      <c r="CJ340" s="1823"/>
      <c r="CK340" s="1823"/>
      <c r="CL340" s="1823"/>
      <c r="CM340" s="1823"/>
      <c r="CN340" s="1823"/>
      <c r="CO340" s="1823"/>
      <c r="CP340" s="1823"/>
      <c r="CQ340" s="1823"/>
      <c r="CR340" s="1823"/>
      <c r="CS340" s="1823"/>
      <c r="CT340" s="1823"/>
      <c r="CU340" s="1823"/>
      <c r="CV340" s="1823"/>
      <c r="CW340" s="1823"/>
      <c r="CX340" s="1823"/>
      <c r="CY340" s="1823"/>
      <c r="CZ340" s="1823"/>
    </row>
    <row r="341" s="423" customFormat="true" ht="15" customHeight="true" x14ac:dyDescent="0.2">
      <c r="B341" s="422"/>
      <c r="AH341" s="216"/>
      <c r="AI341" s="216"/>
      <c r="AJ341" s="216"/>
      <c r="AK341" s="216"/>
      <c r="AL341" s="216"/>
      <c r="AM341" s="216"/>
      <c r="AN341" s="216"/>
      <c r="AO341" s="216"/>
      <c r="AP341" s="216"/>
      <c r="AQ341" s="216"/>
      <c r="AR341" s="216"/>
      <c r="AS341" s="216"/>
      <c r="AT341" s="216"/>
      <c r="AU341" s="216"/>
      <c r="AV341" s="216"/>
      <c r="AW341" s="216"/>
      <c r="AX341" s="216"/>
      <c r="AY341" s="216"/>
      <c r="AZ341" s="216"/>
      <c r="BA341" s="2138" t="s">
        <v>145</v>
      </c>
      <c r="BB341" s="162" t="s">
        <v>50</v>
      </c>
      <c r="BC341" s="1058" t="s">
        <v>36</v>
      </c>
      <c r="BD341" s="1078" t="s">
        <v>36</v>
      </c>
      <c r="BE341" s="1078" t="s">
        <v>36</v>
      </c>
      <c r="BF341" s="1078" t="s">
        <v>36</v>
      </c>
      <c r="BG341" s="1098" t="s">
        <v>36</v>
      </c>
      <c r="BH341" s="1117" t="s">
        <v>36</v>
      </c>
      <c r="BI341" s="1078" t="s">
        <v>36</v>
      </c>
      <c r="BJ341" s="1078" t="s">
        <v>36</v>
      </c>
      <c r="BK341" s="1078" t="s">
        <v>36</v>
      </c>
      <c r="BL341" s="1098" t="s">
        <v>36</v>
      </c>
      <c r="BM341" s="1117" t="s">
        <v>36</v>
      </c>
      <c r="BN341" s="1078" t="s">
        <v>36</v>
      </c>
      <c r="BO341" s="1078" t="s">
        <v>36</v>
      </c>
      <c r="BP341" s="1078" t="s">
        <v>36</v>
      </c>
      <c r="BQ341" s="1098" t="s">
        <v>36</v>
      </c>
      <c r="BR341" s="1117" t="s">
        <v>36</v>
      </c>
      <c r="BS341" s="1078" t="s">
        <v>36</v>
      </c>
      <c r="BT341" s="1078" t="s">
        <v>36</v>
      </c>
      <c r="BU341" s="1078" t="s">
        <v>36</v>
      </c>
      <c r="BV341" s="1078" t="s">
        <v>36</v>
      </c>
      <c r="BW341" s="1078" t="s">
        <v>36</v>
      </c>
      <c r="BX341" s="1078" t="s">
        <v>36</v>
      </c>
      <c r="BY341" s="1136" t="s">
        <v>36</v>
      </c>
      <c r="BZ341" s="1136" t="s">
        <v>36</v>
      </c>
      <c r="CA341" s="1136" t="s">
        <v>36</v>
      </c>
      <c r="CB341" s="1136" t="s">
        <v>36</v>
      </c>
      <c r="CC341" s="1136" t="s">
        <v>36</v>
      </c>
      <c r="CD341" s="1136" t="s">
        <v>36</v>
      </c>
      <c r="CE341" s="1136" t="s">
        <v>36</v>
      </c>
      <c r="CF341" s="1136" t="s">
        <v>36</v>
      </c>
      <c r="CG341" s="1136" t="s">
        <v>36</v>
      </c>
      <c r="CH341" s="1824"/>
      <c r="CI341" s="1824"/>
      <c r="CJ341" s="1824"/>
      <c r="CK341" s="1824"/>
      <c r="CL341" s="1824"/>
      <c r="CM341" s="1824"/>
      <c r="CN341" s="1824"/>
      <c r="CO341" s="1824"/>
      <c r="CP341" s="1824"/>
      <c r="CQ341" s="1824"/>
      <c r="CR341" s="1824"/>
      <c r="CS341" s="1824"/>
      <c r="CT341" s="1824"/>
      <c r="CU341" s="1824"/>
      <c r="CV341" s="1824"/>
      <c r="CW341" s="1824"/>
      <c r="CX341" s="1824"/>
      <c r="CY341" s="1824"/>
      <c r="CZ341" s="1824"/>
    </row>
    <row r="342" s="423" customFormat="true" ht="15" customHeight="true" x14ac:dyDescent="0.2">
      <c r="B342" s="422"/>
      <c r="AH342" s="216"/>
      <c r="AI342" s="216"/>
      <c r="AJ342" s="216"/>
      <c r="AK342" s="216"/>
      <c r="AL342" s="216"/>
      <c r="AM342" s="216"/>
      <c r="AN342" s="216"/>
      <c r="AO342" s="216"/>
      <c r="AP342" s="216"/>
      <c r="AQ342" s="216"/>
      <c r="AR342" s="216"/>
      <c r="AS342" s="216"/>
      <c r="AT342" s="216"/>
      <c r="AU342" s="216"/>
      <c r="AV342" s="216"/>
      <c r="AW342" s="216"/>
      <c r="AX342" s="216"/>
      <c r="AY342" s="216"/>
      <c r="AZ342" s="216"/>
      <c r="BA342" s="2139"/>
      <c r="BB342" s="163" t="s">
        <v>49</v>
      </c>
      <c r="BC342" s="1059" t="s">
        <v>36</v>
      </c>
      <c r="BD342" s="1079" t="s">
        <v>36</v>
      </c>
      <c r="BE342" s="1079" t="s">
        <v>36</v>
      </c>
      <c r="BF342" s="1079" t="s">
        <v>36</v>
      </c>
      <c r="BG342" s="1099" t="s">
        <v>36</v>
      </c>
      <c r="BH342" s="1118" t="s">
        <v>36</v>
      </c>
      <c r="BI342" s="1079" t="s">
        <v>36</v>
      </c>
      <c r="BJ342" s="1079" t="s">
        <v>36</v>
      </c>
      <c r="BK342" s="1079" t="s">
        <v>36</v>
      </c>
      <c r="BL342" s="1099" t="s">
        <v>36</v>
      </c>
      <c r="BM342" s="1118" t="s">
        <v>36</v>
      </c>
      <c r="BN342" s="1079" t="s">
        <v>36</v>
      </c>
      <c r="BO342" s="1079" t="s">
        <v>36</v>
      </c>
      <c r="BP342" s="1079" t="s">
        <v>36</v>
      </c>
      <c r="BQ342" s="1099" t="s">
        <v>36</v>
      </c>
      <c r="BR342" s="1118" t="s">
        <v>36</v>
      </c>
      <c r="BS342" s="1079" t="s">
        <v>36</v>
      </c>
      <c r="BT342" s="1079" t="s">
        <v>36</v>
      </c>
      <c r="BU342" s="1079" t="s">
        <v>36</v>
      </c>
      <c r="BV342" s="1079" t="s">
        <v>36</v>
      </c>
      <c r="BW342" s="1079" t="s">
        <v>36</v>
      </c>
      <c r="BX342" s="1079" t="s">
        <v>36</v>
      </c>
      <c r="BY342" s="1137" t="s">
        <v>36</v>
      </c>
      <c r="BZ342" s="1137" t="s">
        <v>36</v>
      </c>
      <c r="CA342" s="1137" t="s">
        <v>36</v>
      </c>
      <c r="CB342" s="1137" t="s">
        <v>36</v>
      </c>
      <c r="CC342" s="1137" t="s">
        <v>36</v>
      </c>
      <c r="CD342" s="1137" t="s">
        <v>36</v>
      </c>
      <c r="CE342" s="1137" t="s">
        <v>36</v>
      </c>
      <c r="CF342" s="1137" t="s">
        <v>36</v>
      </c>
      <c r="CG342" s="1137" t="s">
        <v>36</v>
      </c>
      <c r="CH342" s="1825"/>
      <c r="CI342" s="1825"/>
      <c r="CJ342" s="1825"/>
      <c r="CK342" s="1825"/>
      <c r="CL342" s="1825"/>
      <c r="CM342" s="1825"/>
      <c r="CN342" s="1825"/>
      <c r="CO342" s="1825"/>
      <c r="CP342" s="1825"/>
      <c r="CQ342" s="1825"/>
      <c r="CR342" s="1825"/>
      <c r="CS342" s="1825"/>
      <c r="CT342" s="1825"/>
      <c r="CU342" s="1825"/>
      <c r="CV342" s="1825"/>
      <c r="CW342" s="1825"/>
      <c r="CX342" s="1825"/>
      <c r="CY342" s="1825"/>
      <c r="CZ342" s="1825"/>
    </row>
    <row r="343" s="423" customFormat="true" ht="15" customHeight="true" x14ac:dyDescent="0.2">
      <c r="B343" s="422"/>
      <c r="AH343" s="216"/>
      <c r="AI343" s="216"/>
      <c r="AJ343" s="216"/>
      <c r="AK343" s="216"/>
      <c r="AL343" s="216"/>
      <c r="AM343" s="216"/>
      <c r="AN343" s="216"/>
      <c r="AO343" s="216"/>
      <c r="AP343" s="216"/>
      <c r="AQ343" s="216"/>
      <c r="AR343" s="216"/>
      <c r="AS343" s="216"/>
      <c r="AT343" s="216"/>
      <c r="AU343" s="216"/>
      <c r="AV343" s="216"/>
      <c r="AW343" s="216"/>
      <c r="AX343" s="216"/>
      <c r="AY343" s="216"/>
      <c r="AZ343" s="216"/>
      <c r="BA343" s="2140" t="s">
        <v>140</v>
      </c>
      <c r="BB343" s="163" t="s">
        <v>50</v>
      </c>
      <c r="BC343" s="1059" t="s">
        <v>36</v>
      </c>
      <c r="BD343" s="1079" t="s">
        <v>36</v>
      </c>
      <c r="BE343" s="1079" t="s">
        <v>36</v>
      </c>
      <c r="BF343" s="1079" t="s">
        <v>36</v>
      </c>
      <c r="BG343" s="1099" t="s">
        <v>36</v>
      </c>
      <c r="BH343" s="1118" t="s">
        <v>36</v>
      </c>
      <c r="BI343" s="1079" t="s">
        <v>36</v>
      </c>
      <c r="BJ343" s="1079" t="s">
        <v>36</v>
      </c>
      <c r="BK343" s="1079" t="s">
        <v>36</v>
      </c>
      <c r="BL343" s="1099" t="s">
        <v>36</v>
      </c>
      <c r="BM343" s="1118" t="s">
        <v>36</v>
      </c>
      <c r="BN343" s="1079" t="s">
        <v>36</v>
      </c>
      <c r="BO343" s="1079" t="s">
        <v>36</v>
      </c>
      <c r="BP343" s="1079" t="s">
        <v>36</v>
      </c>
      <c r="BQ343" s="1099" t="s">
        <v>36</v>
      </c>
      <c r="BR343" s="1118" t="s">
        <v>36</v>
      </c>
      <c r="BS343" s="1079" t="s">
        <v>36</v>
      </c>
      <c r="BT343" s="1079" t="s">
        <v>36</v>
      </c>
      <c r="BU343" s="1079" t="s">
        <v>36</v>
      </c>
      <c r="BV343" s="1079" t="s">
        <v>36</v>
      </c>
      <c r="BW343" s="1079" t="s">
        <v>36</v>
      </c>
      <c r="BX343" s="1079" t="s">
        <v>36</v>
      </c>
      <c r="BY343" s="1137" t="s">
        <v>36</v>
      </c>
      <c r="BZ343" s="1137" t="s">
        <v>36</v>
      </c>
      <c r="CA343" s="1137" t="s">
        <v>36</v>
      </c>
      <c r="CB343" s="1137" t="s">
        <v>36</v>
      </c>
      <c r="CC343" s="1137" t="s">
        <v>36</v>
      </c>
      <c r="CD343" s="1137" t="s">
        <v>36</v>
      </c>
      <c r="CE343" s="1137" t="s">
        <v>36</v>
      </c>
      <c r="CF343" s="1137" t="s">
        <v>36</v>
      </c>
      <c r="CG343" s="1137" t="s">
        <v>36</v>
      </c>
      <c r="CH343" s="1825"/>
      <c r="CI343" s="1825"/>
      <c r="CJ343" s="1825"/>
      <c r="CK343" s="1825"/>
      <c r="CL343" s="1825"/>
      <c r="CM343" s="1825"/>
      <c r="CN343" s="1825"/>
      <c r="CO343" s="1825"/>
      <c r="CP343" s="1825"/>
      <c r="CQ343" s="1825"/>
      <c r="CR343" s="1825"/>
      <c r="CS343" s="1825"/>
      <c r="CT343" s="1825"/>
      <c r="CU343" s="1825"/>
      <c r="CV343" s="1825"/>
      <c r="CW343" s="1825"/>
      <c r="CX343" s="1825"/>
      <c r="CY343" s="1825"/>
      <c r="CZ343" s="1825"/>
    </row>
    <row r="344" s="423" customFormat="true" ht="15" customHeight="true" x14ac:dyDescent="0.2">
      <c r="B344" s="422"/>
      <c r="AH344" s="216"/>
      <c r="AI344" s="216"/>
      <c r="AJ344" s="216"/>
      <c r="AK344" s="216"/>
      <c r="AL344" s="216"/>
      <c r="AM344" s="216"/>
      <c r="AN344" s="216"/>
      <c r="AO344" s="216"/>
      <c r="AP344" s="216"/>
      <c r="AQ344" s="216"/>
      <c r="AR344" s="216"/>
      <c r="AS344" s="216"/>
      <c r="AT344" s="216"/>
      <c r="AU344" s="216"/>
      <c r="AV344" s="216"/>
      <c r="AW344" s="216"/>
      <c r="AX344" s="216"/>
      <c r="AY344" s="216"/>
      <c r="AZ344" s="216"/>
      <c r="BA344" s="2139"/>
      <c r="BB344" s="163" t="s">
        <v>49</v>
      </c>
      <c r="BC344" s="1059" t="s">
        <v>36</v>
      </c>
      <c r="BD344" s="1079" t="s">
        <v>36</v>
      </c>
      <c r="BE344" s="1079" t="s">
        <v>36</v>
      </c>
      <c r="BF344" s="1079" t="s">
        <v>36</v>
      </c>
      <c r="BG344" s="1099" t="s">
        <v>36</v>
      </c>
      <c r="BH344" s="1118" t="s">
        <v>36</v>
      </c>
      <c r="BI344" s="1079" t="s">
        <v>36</v>
      </c>
      <c r="BJ344" s="1079" t="s">
        <v>36</v>
      </c>
      <c r="BK344" s="1079" t="s">
        <v>36</v>
      </c>
      <c r="BL344" s="1099" t="s">
        <v>36</v>
      </c>
      <c r="BM344" s="1118" t="s">
        <v>36</v>
      </c>
      <c r="BN344" s="1079" t="s">
        <v>36</v>
      </c>
      <c r="BO344" s="1079" t="s">
        <v>36</v>
      </c>
      <c r="BP344" s="1079" t="s">
        <v>36</v>
      </c>
      <c r="BQ344" s="1099" t="s">
        <v>36</v>
      </c>
      <c r="BR344" s="1118" t="s">
        <v>36</v>
      </c>
      <c r="BS344" s="1079" t="s">
        <v>36</v>
      </c>
      <c r="BT344" s="1079" t="s">
        <v>36</v>
      </c>
      <c r="BU344" s="1079" t="s">
        <v>36</v>
      </c>
      <c r="BV344" s="1079" t="s">
        <v>36</v>
      </c>
      <c r="BW344" s="1079" t="s">
        <v>36</v>
      </c>
      <c r="BX344" s="1079" t="s">
        <v>36</v>
      </c>
      <c r="BY344" s="1137" t="s">
        <v>36</v>
      </c>
      <c r="BZ344" s="1137" t="s">
        <v>36</v>
      </c>
      <c r="CA344" s="1137" t="s">
        <v>36</v>
      </c>
      <c r="CB344" s="1137" t="s">
        <v>36</v>
      </c>
      <c r="CC344" s="1137" t="s">
        <v>36</v>
      </c>
      <c r="CD344" s="1137" t="s">
        <v>36</v>
      </c>
      <c r="CE344" s="1137" t="s">
        <v>36</v>
      </c>
      <c r="CF344" s="1137" t="s">
        <v>36</v>
      </c>
      <c r="CG344" s="1137" t="s">
        <v>36</v>
      </c>
      <c r="CH344" s="1825"/>
      <c r="CI344" s="1825"/>
      <c r="CJ344" s="1825"/>
      <c r="CK344" s="1825"/>
      <c r="CL344" s="1825"/>
      <c r="CM344" s="1825"/>
      <c r="CN344" s="1825"/>
      <c r="CO344" s="1825"/>
      <c r="CP344" s="1825"/>
      <c r="CQ344" s="1825"/>
      <c r="CR344" s="1825"/>
      <c r="CS344" s="1825"/>
      <c r="CT344" s="1825"/>
      <c r="CU344" s="1825"/>
      <c r="CV344" s="1825"/>
      <c r="CW344" s="1825"/>
      <c r="CX344" s="1825"/>
      <c r="CY344" s="1825"/>
      <c r="CZ344" s="1825"/>
    </row>
    <row r="345" s="423" customFormat="true" ht="15" customHeight="true" x14ac:dyDescent="0.2">
      <c r="B345" s="422"/>
      <c r="AH345" s="216"/>
      <c r="AI345" s="216"/>
      <c r="AJ345" s="216"/>
      <c r="AK345" s="216"/>
      <c r="AL345" s="216"/>
      <c r="AM345" s="216"/>
      <c r="AN345" s="216"/>
      <c r="AO345" s="216"/>
      <c r="AP345" s="216"/>
      <c r="AQ345" s="216"/>
      <c r="AR345" s="216"/>
      <c r="AS345" s="216"/>
      <c r="AT345" s="216"/>
      <c r="AU345" s="216"/>
      <c r="AV345" s="216"/>
      <c r="AW345" s="216"/>
      <c r="AX345" s="216"/>
      <c r="AY345" s="216"/>
      <c r="AZ345" s="216"/>
      <c r="BA345" s="2140" t="s">
        <v>141</v>
      </c>
      <c r="BB345" s="163" t="s">
        <v>50</v>
      </c>
      <c r="BC345" s="1059" t="s">
        <v>36</v>
      </c>
      <c r="BD345" s="1079" t="s">
        <v>36</v>
      </c>
      <c r="BE345" s="1079" t="s">
        <v>36</v>
      </c>
      <c r="BF345" s="1079" t="s">
        <v>36</v>
      </c>
      <c r="BG345" s="1099" t="s">
        <v>36</v>
      </c>
      <c r="BH345" s="1118" t="s">
        <v>36</v>
      </c>
      <c r="BI345" s="1079" t="s">
        <v>36</v>
      </c>
      <c r="BJ345" s="1079" t="s">
        <v>36</v>
      </c>
      <c r="BK345" s="1079" t="s">
        <v>36</v>
      </c>
      <c r="BL345" s="1099" t="s">
        <v>36</v>
      </c>
      <c r="BM345" s="1118" t="s">
        <v>36</v>
      </c>
      <c r="BN345" s="1079" t="s">
        <v>36</v>
      </c>
      <c r="BO345" s="1079" t="s">
        <v>36</v>
      </c>
      <c r="BP345" s="1079" t="s">
        <v>36</v>
      </c>
      <c r="BQ345" s="1099" t="s">
        <v>36</v>
      </c>
      <c r="BR345" s="1118" t="s">
        <v>36</v>
      </c>
      <c r="BS345" s="1079" t="s">
        <v>36</v>
      </c>
      <c r="BT345" s="1079" t="s">
        <v>36</v>
      </c>
      <c r="BU345" s="1079" t="s">
        <v>36</v>
      </c>
      <c r="BV345" s="1079" t="s">
        <v>36</v>
      </c>
      <c r="BW345" s="1079" t="s">
        <v>36</v>
      </c>
      <c r="BX345" s="1079" t="s">
        <v>36</v>
      </c>
      <c r="BY345" s="1137" t="s">
        <v>36</v>
      </c>
      <c r="BZ345" s="1137" t="s">
        <v>36</v>
      </c>
      <c r="CA345" s="1137" t="s">
        <v>36</v>
      </c>
      <c r="CB345" s="1137" t="s">
        <v>36</v>
      </c>
      <c r="CC345" s="1137" t="s">
        <v>36</v>
      </c>
      <c r="CD345" s="1137" t="s">
        <v>36</v>
      </c>
      <c r="CE345" s="1137" t="s">
        <v>36</v>
      </c>
      <c r="CF345" s="1137" t="s">
        <v>36</v>
      </c>
      <c r="CG345" s="1137" t="s">
        <v>36</v>
      </c>
      <c r="CH345" s="1825"/>
      <c r="CI345" s="1825"/>
      <c r="CJ345" s="1825"/>
      <c r="CK345" s="1825"/>
      <c r="CL345" s="1825"/>
      <c r="CM345" s="1825"/>
      <c r="CN345" s="1825"/>
      <c r="CO345" s="1825"/>
      <c r="CP345" s="1825"/>
      <c r="CQ345" s="1825"/>
      <c r="CR345" s="1825"/>
      <c r="CS345" s="1825"/>
      <c r="CT345" s="1825"/>
      <c r="CU345" s="1825"/>
      <c r="CV345" s="1825"/>
      <c r="CW345" s="1825"/>
      <c r="CX345" s="1825"/>
      <c r="CY345" s="1825"/>
      <c r="CZ345" s="1825"/>
    </row>
    <row r="346" s="423" customFormat="true" ht="15" customHeight="true" x14ac:dyDescent="0.2">
      <c r="B346" s="422"/>
      <c r="AH346" s="216"/>
      <c r="AI346" s="216"/>
      <c r="AJ346" s="216"/>
      <c r="AK346" s="216"/>
      <c r="AL346" s="216"/>
      <c r="AM346" s="216"/>
      <c r="AN346" s="216"/>
      <c r="AO346" s="216"/>
      <c r="AP346" s="216"/>
      <c r="AQ346" s="216"/>
      <c r="AR346" s="216"/>
      <c r="AS346" s="216"/>
      <c r="AT346" s="216"/>
      <c r="AU346" s="216"/>
      <c r="AV346" s="216"/>
      <c r="AW346" s="216"/>
      <c r="AX346" s="216"/>
      <c r="AY346" s="216"/>
      <c r="AZ346" s="216"/>
      <c r="BA346" s="2139"/>
      <c r="BB346" s="163" t="s">
        <v>49</v>
      </c>
      <c r="BC346" s="1059" t="s">
        <v>36</v>
      </c>
      <c r="BD346" s="1079" t="s">
        <v>36</v>
      </c>
      <c r="BE346" s="1079" t="s">
        <v>36</v>
      </c>
      <c r="BF346" s="1079" t="s">
        <v>36</v>
      </c>
      <c r="BG346" s="1099" t="s">
        <v>36</v>
      </c>
      <c r="BH346" s="1118" t="s">
        <v>36</v>
      </c>
      <c r="BI346" s="1079" t="s">
        <v>36</v>
      </c>
      <c r="BJ346" s="1079" t="s">
        <v>36</v>
      </c>
      <c r="BK346" s="1079" t="s">
        <v>36</v>
      </c>
      <c r="BL346" s="1099" t="s">
        <v>36</v>
      </c>
      <c r="BM346" s="1118" t="s">
        <v>36</v>
      </c>
      <c r="BN346" s="1079" t="s">
        <v>36</v>
      </c>
      <c r="BO346" s="1079" t="s">
        <v>36</v>
      </c>
      <c r="BP346" s="1079" t="s">
        <v>36</v>
      </c>
      <c r="BQ346" s="1099" t="s">
        <v>36</v>
      </c>
      <c r="BR346" s="1118" t="s">
        <v>36</v>
      </c>
      <c r="BS346" s="1079" t="s">
        <v>36</v>
      </c>
      <c r="BT346" s="1079" t="s">
        <v>36</v>
      </c>
      <c r="BU346" s="1079" t="s">
        <v>36</v>
      </c>
      <c r="BV346" s="1079" t="s">
        <v>36</v>
      </c>
      <c r="BW346" s="1079" t="s">
        <v>36</v>
      </c>
      <c r="BX346" s="1079" t="s">
        <v>36</v>
      </c>
      <c r="BY346" s="1137" t="s">
        <v>36</v>
      </c>
      <c r="BZ346" s="1137" t="s">
        <v>36</v>
      </c>
      <c r="CA346" s="1137" t="s">
        <v>36</v>
      </c>
      <c r="CB346" s="1137" t="s">
        <v>36</v>
      </c>
      <c r="CC346" s="1137" t="s">
        <v>36</v>
      </c>
      <c r="CD346" s="1137" t="s">
        <v>36</v>
      </c>
      <c r="CE346" s="1137" t="s">
        <v>36</v>
      </c>
      <c r="CF346" s="1137" t="s">
        <v>36</v>
      </c>
      <c r="CG346" s="1137" t="s">
        <v>36</v>
      </c>
      <c r="CH346" s="1825"/>
      <c r="CI346" s="1825"/>
      <c r="CJ346" s="1825"/>
      <c r="CK346" s="1825"/>
      <c r="CL346" s="1825"/>
      <c r="CM346" s="1825"/>
      <c r="CN346" s="1825"/>
      <c r="CO346" s="1825"/>
      <c r="CP346" s="1825"/>
      <c r="CQ346" s="1825"/>
      <c r="CR346" s="1825"/>
      <c r="CS346" s="1825"/>
      <c r="CT346" s="1825"/>
      <c r="CU346" s="1825"/>
      <c r="CV346" s="1825"/>
      <c r="CW346" s="1825"/>
      <c r="CX346" s="1825"/>
      <c r="CY346" s="1825"/>
      <c r="CZ346" s="1825"/>
    </row>
    <row r="347" s="423" customFormat="true" ht="15" customHeight="true" x14ac:dyDescent="0.2">
      <c r="B347" s="422"/>
      <c r="AH347" s="216"/>
      <c r="AI347" s="216"/>
      <c r="AJ347" s="216"/>
      <c r="AK347" s="216"/>
      <c r="AL347" s="216"/>
      <c r="AM347" s="216"/>
      <c r="AN347" s="216"/>
      <c r="AO347" s="216"/>
      <c r="AP347" s="216"/>
      <c r="AQ347" s="216"/>
      <c r="AR347" s="216"/>
      <c r="AS347" s="216"/>
      <c r="AT347" s="216"/>
      <c r="AU347" s="216"/>
      <c r="AV347" s="216"/>
      <c r="AW347" s="216"/>
      <c r="AX347" s="216"/>
      <c r="AY347" s="216"/>
      <c r="AZ347" s="216"/>
      <c r="BA347" s="2140" t="s">
        <v>142</v>
      </c>
      <c r="BB347" s="163" t="s">
        <v>50</v>
      </c>
      <c r="BC347" s="1059" t="s">
        <v>36</v>
      </c>
      <c r="BD347" s="1079" t="s">
        <v>36</v>
      </c>
      <c r="BE347" s="1079" t="s">
        <v>36</v>
      </c>
      <c r="BF347" s="1079" t="s">
        <v>36</v>
      </c>
      <c r="BG347" s="1099" t="s">
        <v>36</v>
      </c>
      <c r="BH347" s="1118" t="s">
        <v>36</v>
      </c>
      <c r="BI347" s="1079" t="s">
        <v>36</v>
      </c>
      <c r="BJ347" s="1079" t="s">
        <v>36</v>
      </c>
      <c r="BK347" s="1079" t="s">
        <v>36</v>
      </c>
      <c r="BL347" s="1099" t="s">
        <v>36</v>
      </c>
      <c r="BM347" s="1118" t="s">
        <v>36</v>
      </c>
      <c r="BN347" s="1079" t="s">
        <v>36</v>
      </c>
      <c r="BO347" s="1079" t="s">
        <v>36</v>
      </c>
      <c r="BP347" s="1079" t="s">
        <v>36</v>
      </c>
      <c r="BQ347" s="1099" t="s">
        <v>36</v>
      </c>
      <c r="BR347" s="1118" t="s">
        <v>36</v>
      </c>
      <c r="BS347" s="1079" t="s">
        <v>36</v>
      </c>
      <c r="BT347" s="1079" t="s">
        <v>36</v>
      </c>
      <c r="BU347" s="1079" t="s">
        <v>36</v>
      </c>
      <c r="BV347" s="1079" t="s">
        <v>36</v>
      </c>
      <c r="BW347" s="1079" t="s">
        <v>36</v>
      </c>
      <c r="BX347" s="1079" t="s">
        <v>36</v>
      </c>
      <c r="BY347" s="1137" t="s">
        <v>36</v>
      </c>
      <c r="BZ347" s="1137" t="s">
        <v>36</v>
      </c>
      <c r="CA347" s="1137" t="s">
        <v>36</v>
      </c>
      <c r="CB347" s="1137" t="s">
        <v>36</v>
      </c>
      <c r="CC347" s="1137" t="s">
        <v>36</v>
      </c>
      <c r="CD347" s="1137" t="s">
        <v>36</v>
      </c>
      <c r="CE347" s="1137" t="s">
        <v>36</v>
      </c>
      <c r="CF347" s="1137" t="s">
        <v>36</v>
      </c>
      <c r="CG347" s="1137" t="s">
        <v>36</v>
      </c>
      <c r="CH347" s="1825"/>
      <c r="CI347" s="1825"/>
      <c r="CJ347" s="1825"/>
      <c r="CK347" s="1825"/>
      <c r="CL347" s="1825"/>
      <c r="CM347" s="1825"/>
      <c r="CN347" s="1825"/>
      <c r="CO347" s="1825"/>
      <c r="CP347" s="1825"/>
      <c r="CQ347" s="1825"/>
      <c r="CR347" s="1825"/>
      <c r="CS347" s="1825"/>
      <c r="CT347" s="1825"/>
      <c r="CU347" s="1825"/>
      <c r="CV347" s="1825"/>
      <c r="CW347" s="1825"/>
      <c r="CX347" s="1825"/>
      <c r="CY347" s="1825"/>
      <c r="CZ347" s="1825"/>
    </row>
    <row r="348" s="423" customFormat="true" ht="15" customHeight="true" x14ac:dyDescent="0.2">
      <c r="B348" s="422"/>
      <c r="AH348" s="216"/>
      <c r="AI348" s="216"/>
      <c r="AJ348" s="216"/>
      <c r="AK348" s="216"/>
      <c r="AL348" s="216"/>
      <c r="AM348" s="216"/>
      <c r="AN348" s="216"/>
      <c r="AO348" s="216"/>
      <c r="AP348" s="216"/>
      <c r="AQ348" s="216"/>
      <c r="AR348" s="216"/>
      <c r="AS348" s="216"/>
      <c r="AT348" s="216"/>
      <c r="AU348" s="216"/>
      <c r="AV348" s="216"/>
      <c r="AW348" s="216"/>
      <c r="AX348" s="216"/>
      <c r="AY348" s="216"/>
      <c r="AZ348" s="216"/>
      <c r="BA348" s="2139"/>
      <c r="BB348" s="163" t="s">
        <v>49</v>
      </c>
      <c r="BC348" s="1059" t="s">
        <v>36</v>
      </c>
      <c r="BD348" s="1079" t="s">
        <v>36</v>
      </c>
      <c r="BE348" s="1079" t="s">
        <v>36</v>
      </c>
      <c r="BF348" s="1079" t="s">
        <v>36</v>
      </c>
      <c r="BG348" s="1099" t="s">
        <v>36</v>
      </c>
      <c r="BH348" s="1118" t="s">
        <v>36</v>
      </c>
      <c r="BI348" s="1079" t="s">
        <v>36</v>
      </c>
      <c r="BJ348" s="1079" t="s">
        <v>36</v>
      </c>
      <c r="BK348" s="1079" t="s">
        <v>36</v>
      </c>
      <c r="BL348" s="1099" t="s">
        <v>36</v>
      </c>
      <c r="BM348" s="1118" t="s">
        <v>36</v>
      </c>
      <c r="BN348" s="1079" t="s">
        <v>36</v>
      </c>
      <c r="BO348" s="1079" t="s">
        <v>36</v>
      </c>
      <c r="BP348" s="1079" t="s">
        <v>36</v>
      </c>
      <c r="BQ348" s="1099" t="s">
        <v>36</v>
      </c>
      <c r="BR348" s="1118" t="s">
        <v>36</v>
      </c>
      <c r="BS348" s="1079" t="s">
        <v>36</v>
      </c>
      <c r="BT348" s="1079" t="s">
        <v>36</v>
      </c>
      <c r="BU348" s="1079" t="s">
        <v>36</v>
      </c>
      <c r="BV348" s="1079" t="s">
        <v>36</v>
      </c>
      <c r="BW348" s="1079" t="s">
        <v>36</v>
      </c>
      <c r="BX348" s="1079" t="s">
        <v>36</v>
      </c>
      <c r="BY348" s="1137" t="s">
        <v>36</v>
      </c>
      <c r="BZ348" s="1137" t="s">
        <v>36</v>
      </c>
      <c r="CA348" s="1137" t="s">
        <v>36</v>
      </c>
      <c r="CB348" s="1137" t="s">
        <v>36</v>
      </c>
      <c r="CC348" s="1137" t="s">
        <v>36</v>
      </c>
      <c r="CD348" s="1137" t="s">
        <v>36</v>
      </c>
      <c r="CE348" s="1137" t="s">
        <v>36</v>
      </c>
      <c r="CF348" s="1137" t="s">
        <v>36</v>
      </c>
      <c r="CG348" s="1137" t="s">
        <v>36</v>
      </c>
      <c r="CH348" s="1825"/>
      <c r="CI348" s="1825"/>
      <c r="CJ348" s="1825"/>
      <c r="CK348" s="1825"/>
      <c r="CL348" s="1825"/>
      <c r="CM348" s="1825"/>
      <c r="CN348" s="1825"/>
      <c r="CO348" s="1825"/>
      <c r="CP348" s="1825"/>
      <c r="CQ348" s="1825"/>
      <c r="CR348" s="1825"/>
      <c r="CS348" s="1825"/>
      <c r="CT348" s="1825"/>
      <c r="CU348" s="1825"/>
      <c r="CV348" s="1825"/>
      <c r="CW348" s="1825"/>
      <c r="CX348" s="1825"/>
      <c r="CY348" s="1825"/>
      <c r="CZ348" s="1825"/>
    </row>
    <row r="349" s="423" customFormat="true" ht="15" customHeight="true" x14ac:dyDescent="0.2">
      <c r="B349" s="422"/>
      <c r="AH349" s="216"/>
      <c r="AI349" s="216"/>
      <c r="AJ349" s="216"/>
      <c r="AK349" s="216"/>
      <c r="AL349" s="216"/>
      <c r="AM349" s="216"/>
      <c r="AN349" s="216"/>
      <c r="AO349" s="216"/>
      <c r="AP349" s="216"/>
      <c r="AQ349" s="216"/>
      <c r="AR349" s="216"/>
      <c r="AS349" s="216"/>
      <c r="AT349" s="216"/>
      <c r="AU349" s="216"/>
      <c r="AV349" s="216"/>
      <c r="AW349" s="216"/>
      <c r="AX349" s="216"/>
      <c r="AY349" s="216"/>
      <c r="AZ349" s="216"/>
      <c r="BA349" s="2140" t="s">
        <v>143</v>
      </c>
      <c r="BB349" s="163" t="s">
        <v>50</v>
      </c>
      <c r="BC349" s="1059" t="s">
        <v>36</v>
      </c>
      <c r="BD349" s="1079" t="s">
        <v>36</v>
      </c>
      <c r="BE349" s="1079" t="s">
        <v>36</v>
      </c>
      <c r="BF349" s="1079" t="s">
        <v>36</v>
      </c>
      <c r="BG349" s="1099" t="s">
        <v>36</v>
      </c>
      <c r="BH349" s="1118" t="s">
        <v>36</v>
      </c>
      <c r="BI349" s="1079" t="s">
        <v>36</v>
      </c>
      <c r="BJ349" s="1079" t="s">
        <v>36</v>
      </c>
      <c r="BK349" s="1079" t="s">
        <v>36</v>
      </c>
      <c r="BL349" s="1099" t="s">
        <v>36</v>
      </c>
      <c r="BM349" s="1118" t="s">
        <v>36</v>
      </c>
      <c r="BN349" s="1079" t="s">
        <v>36</v>
      </c>
      <c r="BO349" s="1079" t="s">
        <v>36</v>
      </c>
      <c r="BP349" s="1079" t="s">
        <v>36</v>
      </c>
      <c r="BQ349" s="1099" t="s">
        <v>36</v>
      </c>
      <c r="BR349" s="1118" t="s">
        <v>36</v>
      </c>
      <c r="BS349" s="1079" t="s">
        <v>36</v>
      </c>
      <c r="BT349" s="1079" t="s">
        <v>36</v>
      </c>
      <c r="BU349" s="1079" t="s">
        <v>36</v>
      </c>
      <c r="BV349" s="1079" t="s">
        <v>36</v>
      </c>
      <c r="BW349" s="1079" t="s">
        <v>36</v>
      </c>
      <c r="BX349" s="1079" t="s">
        <v>36</v>
      </c>
      <c r="BY349" s="1137" t="s">
        <v>36</v>
      </c>
      <c r="BZ349" s="1137" t="s">
        <v>36</v>
      </c>
      <c r="CA349" s="1137" t="s">
        <v>36</v>
      </c>
      <c r="CB349" s="1137" t="s">
        <v>36</v>
      </c>
      <c r="CC349" s="1137" t="s">
        <v>36</v>
      </c>
      <c r="CD349" s="1137" t="s">
        <v>36</v>
      </c>
      <c r="CE349" s="1137" t="s">
        <v>36</v>
      </c>
      <c r="CF349" s="1137" t="s">
        <v>36</v>
      </c>
      <c r="CG349" s="1137" t="s">
        <v>36</v>
      </c>
      <c r="CH349" s="1825"/>
      <c r="CI349" s="1825"/>
      <c r="CJ349" s="1825"/>
      <c r="CK349" s="1825"/>
      <c r="CL349" s="1825"/>
      <c r="CM349" s="1825"/>
      <c r="CN349" s="1825"/>
      <c r="CO349" s="1825"/>
      <c r="CP349" s="1825"/>
      <c r="CQ349" s="1825"/>
      <c r="CR349" s="1825"/>
      <c r="CS349" s="1825"/>
      <c r="CT349" s="1825"/>
      <c r="CU349" s="1825"/>
      <c r="CV349" s="1825"/>
      <c r="CW349" s="1825"/>
      <c r="CX349" s="1825"/>
      <c r="CY349" s="1825"/>
      <c r="CZ349" s="1825"/>
    </row>
    <row r="350" s="423" customFormat="true" ht="15" customHeight="true" x14ac:dyDescent="0.2">
      <c r="B350" s="422"/>
      <c r="AH350" s="216"/>
      <c r="AI350" s="216"/>
      <c r="AJ350" s="216"/>
      <c r="AK350" s="216"/>
      <c r="AL350" s="216"/>
      <c r="AM350" s="216"/>
      <c r="AN350" s="216"/>
      <c r="AO350" s="216"/>
      <c r="AP350" s="216"/>
      <c r="AQ350" s="216"/>
      <c r="AR350" s="216"/>
      <c r="AS350" s="216"/>
      <c r="AT350" s="216"/>
      <c r="AU350" s="216"/>
      <c r="AV350" s="216"/>
      <c r="AW350" s="216"/>
      <c r="AX350" s="216"/>
      <c r="AY350" s="216"/>
      <c r="AZ350" s="216"/>
      <c r="BA350" s="2139"/>
      <c r="BB350" s="163" t="s">
        <v>49</v>
      </c>
      <c r="BC350" s="1059" t="s">
        <v>36</v>
      </c>
      <c r="BD350" s="1079" t="s">
        <v>36</v>
      </c>
      <c r="BE350" s="1079" t="s">
        <v>36</v>
      </c>
      <c r="BF350" s="1079" t="s">
        <v>36</v>
      </c>
      <c r="BG350" s="1099" t="s">
        <v>36</v>
      </c>
      <c r="BH350" s="1118" t="s">
        <v>36</v>
      </c>
      <c r="BI350" s="1079" t="s">
        <v>36</v>
      </c>
      <c r="BJ350" s="1079" t="s">
        <v>36</v>
      </c>
      <c r="BK350" s="1079" t="s">
        <v>36</v>
      </c>
      <c r="BL350" s="1099" t="s">
        <v>36</v>
      </c>
      <c r="BM350" s="1118" t="s">
        <v>36</v>
      </c>
      <c r="BN350" s="1079" t="s">
        <v>36</v>
      </c>
      <c r="BO350" s="1079" t="s">
        <v>36</v>
      </c>
      <c r="BP350" s="1079" t="s">
        <v>36</v>
      </c>
      <c r="BQ350" s="1099" t="s">
        <v>36</v>
      </c>
      <c r="BR350" s="1118" t="s">
        <v>36</v>
      </c>
      <c r="BS350" s="1079" t="s">
        <v>36</v>
      </c>
      <c r="BT350" s="1079" t="s">
        <v>36</v>
      </c>
      <c r="BU350" s="1079" t="s">
        <v>36</v>
      </c>
      <c r="BV350" s="1079" t="s">
        <v>36</v>
      </c>
      <c r="BW350" s="1079" t="s">
        <v>36</v>
      </c>
      <c r="BX350" s="1079" t="s">
        <v>36</v>
      </c>
      <c r="BY350" s="1137" t="s">
        <v>36</v>
      </c>
      <c r="BZ350" s="1137" t="s">
        <v>36</v>
      </c>
      <c r="CA350" s="1137" t="s">
        <v>36</v>
      </c>
      <c r="CB350" s="1137" t="s">
        <v>36</v>
      </c>
      <c r="CC350" s="1137" t="s">
        <v>36</v>
      </c>
      <c r="CD350" s="1137" t="s">
        <v>36</v>
      </c>
      <c r="CE350" s="1137" t="s">
        <v>36</v>
      </c>
      <c r="CF350" s="1137" t="s">
        <v>36</v>
      </c>
      <c r="CG350" s="1137" t="s">
        <v>36</v>
      </c>
      <c r="CH350" s="1825"/>
      <c r="CI350" s="1825"/>
      <c r="CJ350" s="1825"/>
      <c r="CK350" s="1825"/>
      <c r="CL350" s="1825"/>
      <c r="CM350" s="1825"/>
      <c r="CN350" s="1825"/>
      <c r="CO350" s="1825"/>
      <c r="CP350" s="1825"/>
      <c r="CQ350" s="1825"/>
      <c r="CR350" s="1825"/>
      <c r="CS350" s="1825"/>
      <c r="CT350" s="1825"/>
      <c r="CU350" s="1825"/>
      <c r="CV350" s="1825"/>
      <c r="CW350" s="1825"/>
      <c r="CX350" s="1825"/>
      <c r="CY350" s="1825"/>
      <c r="CZ350" s="1825"/>
    </row>
    <row r="351" s="423" customFormat="true" ht="15" customHeight="true" x14ac:dyDescent="0.2">
      <c r="B351" s="422"/>
      <c r="AH351" s="216"/>
      <c r="AI351" s="216"/>
      <c r="AJ351" s="216"/>
      <c r="AK351" s="216"/>
      <c r="AL351" s="216"/>
      <c r="AM351" s="216"/>
      <c r="AN351" s="216"/>
      <c r="AO351" s="216"/>
      <c r="AP351" s="216"/>
      <c r="AQ351" s="216"/>
      <c r="AR351" s="216"/>
      <c r="AS351" s="216"/>
      <c r="AT351" s="216"/>
      <c r="AU351" s="216"/>
      <c r="AV351" s="216"/>
      <c r="AW351" s="216"/>
      <c r="AX351" s="216"/>
      <c r="AY351" s="216"/>
      <c r="AZ351" s="216"/>
      <c r="BA351" s="2140" t="s">
        <v>144</v>
      </c>
      <c r="BB351" s="163" t="s">
        <v>50</v>
      </c>
      <c r="BC351" s="1059" t="s">
        <v>36</v>
      </c>
      <c r="BD351" s="1079" t="s">
        <v>36</v>
      </c>
      <c r="BE351" s="1079" t="s">
        <v>36</v>
      </c>
      <c r="BF351" s="1079" t="s">
        <v>36</v>
      </c>
      <c r="BG351" s="1099" t="s">
        <v>36</v>
      </c>
      <c r="BH351" s="1118" t="s">
        <v>36</v>
      </c>
      <c r="BI351" s="1079" t="s">
        <v>36</v>
      </c>
      <c r="BJ351" s="1079" t="s">
        <v>36</v>
      </c>
      <c r="BK351" s="1079" t="s">
        <v>36</v>
      </c>
      <c r="BL351" s="1099" t="s">
        <v>36</v>
      </c>
      <c r="BM351" s="1118" t="s">
        <v>36</v>
      </c>
      <c r="BN351" s="1079" t="s">
        <v>36</v>
      </c>
      <c r="BO351" s="1079" t="s">
        <v>36</v>
      </c>
      <c r="BP351" s="1079" t="s">
        <v>36</v>
      </c>
      <c r="BQ351" s="1099" t="s">
        <v>36</v>
      </c>
      <c r="BR351" s="1118" t="s">
        <v>36</v>
      </c>
      <c r="BS351" s="1079" t="s">
        <v>36</v>
      </c>
      <c r="BT351" s="1079" t="s">
        <v>36</v>
      </c>
      <c r="BU351" s="1079" t="s">
        <v>36</v>
      </c>
      <c r="BV351" s="1079" t="s">
        <v>36</v>
      </c>
      <c r="BW351" s="1079" t="s">
        <v>36</v>
      </c>
      <c r="BX351" s="1079" t="s">
        <v>36</v>
      </c>
      <c r="BY351" s="1137" t="s">
        <v>36</v>
      </c>
      <c r="BZ351" s="1137" t="s">
        <v>36</v>
      </c>
      <c r="CA351" s="1137" t="s">
        <v>36</v>
      </c>
      <c r="CB351" s="1137" t="s">
        <v>36</v>
      </c>
      <c r="CC351" s="1137" t="s">
        <v>36</v>
      </c>
      <c r="CD351" s="1137" t="s">
        <v>36</v>
      </c>
      <c r="CE351" s="1137" t="s">
        <v>36</v>
      </c>
      <c r="CF351" s="1137" t="s">
        <v>36</v>
      </c>
      <c r="CG351" s="1137" t="s">
        <v>36</v>
      </c>
      <c r="CH351" s="1825"/>
      <c r="CI351" s="1825"/>
      <c r="CJ351" s="1825"/>
      <c r="CK351" s="1825"/>
      <c r="CL351" s="1825"/>
      <c r="CM351" s="1825"/>
      <c r="CN351" s="1825"/>
      <c r="CO351" s="1825"/>
      <c r="CP351" s="1825"/>
      <c r="CQ351" s="1825"/>
      <c r="CR351" s="1825"/>
      <c r="CS351" s="1825"/>
      <c r="CT351" s="1825"/>
      <c r="CU351" s="1825"/>
      <c r="CV351" s="1825"/>
      <c r="CW351" s="1825"/>
      <c r="CX351" s="1825"/>
      <c r="CY351" s="1825"/>
      <c r="CZ351" s="1825"/>
    </row>
    <row r="352" s="423" customFormat="true" ht="15" customHeight="true" x14ac:dyDescent="0.2">
      <c r="B352" s="422"/>
      <c r="AH352" s="216"/>
      <c r="AI352" s="216"/>
      <c r="AJ352" s="216"/>
      <c r="AK352" s="216"/>
      <c r="AL352" s="216"/>
      <c r="AM352" s="216"/>
      <c r="AN352" s="216"/>
      <c r="AO352" s="216"/>
      <c r="AP352" s="216"/>
      <c r="AQ352" s="216"/>
      <c r="AR352" s="216"/>
      <c r="AS352" s="216"/>
      <c r="AT352" s="216"/>
      <c r="AU352" s="216"/>
      <c r="AV352" s="216"/>
      <c r="AW352" s="216"/>
      <c r="AX352" s="216"/>
      <c r="AY352" s="216"/>
      <c r="AZ352" s="216"/>
      <c r="BA352" s="2139"/>
      <c r="BB352" s="163" t="s">
        <v>49</v>
      </c>
      <c r="BC352" s="1059" t="s">
        <v>36</v>
      </c>
      <c r="BD352" s="1079" t="s">
        <v>36</v>
      </c>
      <c r="BE352" s="1079" t="s">
        <v>36</v>
      </c>
      <c r="BF352" s="1079" t="s">
        <v>36</v>
      </c>
      <c r="BG352" s="1099" t="s">
        <v>36</v>
      </c>
      <c r="BH352" s="1118" t="s">
        <v>36</v>
      </c>
      <c r="BI352" s="1079" t="s">
        <v>36</v>
      </c>
      <c r="BJ352" s="1079" t="s">
        <v>36</v>
      </c>
      <c r="BK352" s="1079" t="s">
        <v>36</v>
      </c>
      <c r="BL352" s="1099" t="s">
        <v>36</v>
      </c>
      <c r="BM352" s="1118" t="s">
        <v>36</v>
      </c>
      <c r="BN352" s="1079" t="s">
        <v>36</v>
      </c>
      <c r="BO352" s="1079" t="s">
        <v>36</v>
      </c>
      <c r="BP352" s="1079" t="s">
        <v>36</v>
      </c>
      <c r="BQ352" s="1099" t="s">
        <v>36</v>
      </c>
      <c r="BR352" s="1118" t="s">
        <v>36</v>
      </c>
      <c r="BS352" s="1079" t="s">
        <v>36</v>
      </c>
      <c r="BT352" s="1079" t="s">
        <v>36</v>
      </c>
      <c r="BU352" s="1079" t="s">
        <v>36</v>
      </c>
      <c r="BV352" s="1079" t="s">
        <v>36</v>
      </c>
      <c r="BW352" s="1079" t="s">
        <v>36</v>
      </c>
      <c r="BX352" s="1079" t="s">
        <v>36</v>
      </c>
      <c r="BY352" s="1137" t="s">
        <v>36</v>
      </c>
      <c r="BZ352" s="1137" t="s">
        <v>36</v>
      </c>
      <c r="CA352" s="1137" t="s">
        <v>36</v>
      </c>
      <c r="CB352" s="1137" t="s">
        <v>36</v>
      </c>
      <c r="CC352" s="1137" t="s">
        <v>36</v>
      </c>
      <c r="CD352" s="1137" t="s">
        <v>36</v>
      </c>
      <c r="CE352" s="1137" t="s">
        <v>36</v>
      </c>
      <c r="CF352" s="1137" t="s">
        <v>36</v>
      </c>
      <c r="CG352" s="1137" t="s">
        <v>36</v>
      </c>
      <c r="CH352" s="1825"/>
      <c r="CI352" s="1825"/>
      <c r="CJ352" s="1825"/>
      <c r="CK352" s="1825"/>
      <c r="CL352" s="1825"/>
      <c r="CM352" s="1825"/>
      <c r="CN352" s="1825"/>
      <c r="CO352" s="1825"/>
      <c r="CP352" s="1825"/>
      <c r="CQ352" s="1825"/>
      <c r="CR352" s="1825"/>
      <c r="CS352" s="1825"/>
      <c r="CT352" s="1825"/>
      <c r="CU352" s="1825"/>
      <c r="CV352" s="1825"/>
      <c r="CW352" s="1825"/>
      <c r="CX352" s="1825"/>
      <c r="CY352" s="1825"/>
      <c r="CZ352" s="1825"/>
    </row>
    <row r="353" s="423" customFormat="true" ht="15" customHeight="true" x14ac:dyDescent="0.2">
      <c r="B353" s="422"/>
      <c r="AH353" s="216"/>
      <c r="AI353" s="216"/>
      <c r="AJ353" s="216"/>
      <c r="AK353" s="216"/>
      <c r="AL353" s="216"/>
      <c r="AM353" s="216"/>
      <c r="AN353" s="216"/>
      <c r="AO353" s="216"/>
      <c r="AP353" s="216"/>
      <c r="AQ353" s="216"/>
      <c r="AR353" s="216"/>
      <c r="AS353" s="216"/>
      <c r="AT353" s="216"/>
      <c r="AU353" s="216"/>
      <c r="AV353" s="216"/>
      <c r="AW353" s="216"/>
      <c r="AX353" s="216"/>
      <c r="AY353" s="216"/>
      <c r="AZ353" s="216"/>
      <c r="BA353" s="2140" t="s">
        <v>139</v>
      </c>
      <c r="BB353" s="163" t="s">
        <v>50</v>
      </c>
      <c r="BC353" s="1059" t="s">
        <v>36</v>
      </c>
      <c r="BD353" s="1079" t="s">
        <v>36</v>
      </c>
      <c r="BE353" s="1079" t="s">
        <v>36</v>
      </c>
      <c r="BF353" s="1079" t="s">
        <v>36</v>
      </c>
      <c r="BG353" s="1099" t="s">
        <v>36</v>
      </c>
      <c r="BH353" s="1118" t="s">
        <v>36</v>
      </c>
      <c r="BI353" s="1079" t="s">
        <v>36</v>
      </c>
      <c r="BJ353" s="1079" t="s">
        <v>36</v>
      </c>
      <c r="BK353" s="1079" t="s">
        <v>36</v>
      </c>
      <c r="BL353" s="1099" t="s">
        <v>36</v>
      </c>
      <c r="BM353" s="1118" t="s">
        <v>36</v>
      </c>
      <c r="BN353" s="1079" t="s">
        <v>36</v>
      </c>
      <c r="BO353" s="1079" t="s">
        <v>36</v>
      </c>
      <c r="BP353" s="1079" t="s">
        <v>36</v>
      </c>
      <c r="BQ353" s="1099" t="s">
        <v>36</v>
      </c>
      <c r="BR353" s="1118" t="s">
        <v>36</v>
      </c>
      <c r="BS353" s="1079" t="s">
        <v>36</v>
      </c>
      <c r="BT353" s="1079" t="s">
        <v>36</v>
      </c>
      <c r="BU353" s="1079" t="s">
        <v>36</v>
      </c>
      <c r="BV353" s="1079" t="s">
        <v>36</v>
      </c>
      <c r="BW353" s="1079" t="s">
        <v>36</v>
      </c>
      <c r="BX353" s="1079" t="s">
        <v>36</v>
      </c>
      <c r="BY353" s="1137" t="s">
        <v>36</v>
      </c>
      <c r="BZ353" s="1137" t="s">
        <v>36</v>
      </c>
      <c r="CA353" s="1137" t="s">
        <v>36</v>
      </c>
      <c r="CB353" s="1137" t="s">
        <v>36</v>
      </c>
      <c r="CC353" s="1137" t="s">
        <v>36</v>
      </c>
      <c r="CD353" s="1137" t="s">
        <v>36</v>
      </c>
      <c r="CE353" s="1137" t="s">
        <v>36</v>
      </c>
      <c r="CF353" s="1137" t="s">
        <v>36</v>
      </c>
      <c r="CG353" s="1137" t="s">
        <v>36</v>
      </c>
      <c r="CH353" s="1825"/>
      <c r="CI353" s="1825"/>
      <c r="CJ353" s="1825"/>
      <c r="CK353" s="1825"/>
      <c r="CL353" s="1825"/>
      <c r="CM353" s="1825"/>
      <c r="CN353" s="1825"/>
      <c r="CO353" s="1825"/>
      <c r="CP353" s="1825"/>
      <c r="CQ353" s="1825"/>
      <c r="CR353" s="1825"/>
      <c r="CS353" s="1825"/>
      <c r="CT353" s="1825"/>
      <c r="CU353" s="1825"/>
      <c r="CV353" s="1825"/>
      <c r="CW353" s="1825"/>
      <c r="CX353" s="1825"/>
      <c r="CY353" s="1825"/>
      <c r="CZ353" s="1825"/>
    </row>
    <row r="354" s="423" customFormat="true" ht="15" customHeight="true" x14ac:dyDescent="0.2">
      <c r="B354" s="422"/>
      <c r="AH354" s="216"/>
      <c r="AI354" s="216"/>
      <c r="AJ354" s="216"/>
      <c r="AK354" s="216"/>
      <c r="AL354" s="216"/>
      <c r="AM354" s="216"/>
      <c r="AN354" s="216"/>
      <c r="AO354" s="216"/>
      <c r="AP354" s="216"/>
      <c r="AQ354" s="216"/>
      <c r="AR354" s="216"/>
      <c r="AS354" s="216"/>
      <c r="AT354" s="216"/>
      <c r="AU354" s="216"/>
      <c r="AV354" s="216"/>
      <c r="AW354" s="216"/>
      <c r="AX354" s="216"/>
      <c r="AY354" s="216"/>
      <c r="AZ354" s="216"/>
      <c r="BA354" s="2141"/>
      <c r="BB354" s="164" t="s">
        <v>49</v>
      </c>
      <c r="BC354" s="1060" t="s">
        <v>36</v>
      </c>
      <c r="BD354" s="1080" t="s">
        <v>36</v>
      </c>
      <c r="BE354" s="1080" t="s">
        <v>36</v>
      </c>
      <c r="BF354" s="1080" t="s">
        <v>36</v>
      </c>
      <c r="BG354" s="1100" t="s">
        <v>36</v>
      </c>
      <c r="BH354" s="1119" t="s">
        <v>36</v>
      </c>
      <c r="BI354" s="1080" t="s">
        <v>36</v>
      </c>
      <c r="BJ354" s="1080" t="s">
        <v>36</v>
      </c>
      <c r="BK354" s="1080" t="s">
        <v>36</v>
      </c>
      <c r="BL354" s="1100" t="s">
        <v>36</v>
      </c>
      <c r="BM354" s="1119" t="s">
        <v>36</v>
      </c>
      <c r="BN354" s="1080" t="s">
        <v>36</v>
      </c>
      <c r="BO354" s="1080" t="s">
        <v>36</v>
      </c>
      <c r="BP354" s="1080" t="s">
        <v>36</v>
      </c>
      <c r="BQ354" s="1100" t="s">
        <v>36</v>
      </c>
      <c r="BR354" s="1119" t="s">
        <v>36</v>
      </c>
      <c r="BS354" s="1080" t="s">
        <v>36</v>
      </c>
      <c r="BT354" s="1080" t="s">
        <v>36</v>
      </c>
      <c r="BU354" s="1080" t="s">
        <v>36</v>
      </c>
      <c r="BV354" s="1080" t="s">
        <v>36</v>
      </c>
      <c r="BW354" s="1080" t="s">
        <v>36</v>
      </c>
      <c r="BX354" s="1080" t="s">
        <v>36</v>
      </c>
      <c r="BY354" s="1138" t="s">
        <v>36</v>
      </c>
      <c r="BZ354" s="1138" t="s">
        <v>36</v>
      </c>
      <c r="CA354" s="1138" t="s">
        <v>36</v>
      </c>
      <c r="CB354" s="1138" t="s">
        <v>36</v>
      </c>
      <c r="CC354" s="1138" t="s">
        <v>36</v>
      </c>
      <c r="CD354" s="1138" t="s">
        <v>36</v>
      </c>
      <c r="CE354" s="1138" t="s">
        <v>36</v>
      </c>
      <c r="CF354" s="1138" t="s">
        <v>36</v>
      </c>
      <c r="CG354" s="1138" t="s">
        <v>36</v>
      </c>
      <c r="CH354" s="1826"/>
      <c r="CI354" s="1826"/>
      <c r="CJ354" s="1826"/>
      <c r="CK354" s="1826"/>
      <c r="CL354" s="1826"/>
      <c r="CM354" s="1826"/>
      <c r="CN354" s="1826"/>
      <c r="CO354" s="1826"/>
      <c r="CP354" s="1826"/>
      <c r="CQ354" s="1826"/>
      <c r="CR354" s="1826"/>
      <c r="CS354" s="1826"/>
      <c r="CT354" s="1826"/>
      <c r="CU354" s="1826"/>
      <c r="CV354" s="1826"/>
      <c r="CW354" s="1826"/>
      <c r="CX354" s="1826"/>
      <c r="CY354" s="1826"/>
      <c r="CZ354" s="1826"/>
    </row>
    <row r="355" s="423" customFormat="true" ht="15" customHeight="true" x14ac:dyDescent="0.2">
      <c r="B355" s="422"/>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423" customFormat="true" ht="15" customHeight="true" x14ac:dyDescent="0.2">
      <c r="B356" s="422"/>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3" customFormat="true" ht="15" customHeight="true" x14ac:dyDescent="0.2">
      <c r="B390" s="422"/>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3" customFormat="true" ht="15" customHeight="true" x14ac:dyDescent="0.2">
      <c r="B391" s="422"/>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3" customFormat="true" ht="15" customHeight="true" x14ac:dyDescent="0.2">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3" customFormat="true" ht="15" customHeight="true" x14ac:dyDescent="0.2">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3" customFormat="true" ht="15" customHeight="true" x14ac:dyDescent="0.2">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3" customFormat="true" ht="15" customHeight="true" x14ac:dyDescent="0.2">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3" customFormat="true" ht="15" customHeight="true" x14ac:dyDescent="0.2">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3" customFormat="true" ht="15" customHeight="true" x14ac:dyDescent="0.2">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3" customFormat="true" ht="15" customHeight="true" x14ac:dyDescent="0.2">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5" customFormat="true" ht="15" customHeight="true" x14ac:dyDescent="0.25">
      <c r="A399" s="136"/>
      <c r="B399" s="136"/>
      <c r="C399" s="2033" t="s">
        <v>130</v>
      </c>
      <c r="D399" s="2034"/>
      <c r="E399" s="2034"/>
      <c r="F399" s="2034"/>
      <c r="G399" s="136"/>
      <c r="H399" s="2049" t="s">
        <v>131</v>
      </c>
      <c r="I399" s="2050"/>
      <c r="J399" s="2050"/>
      <c r="K399" s="2050"/>
      <c r="M399" s="2049" t="s">
        <v>132</v>
      </c>
      <c r="N399" s="2050"/>
      <c r="O399" s="2050"/>
      <c r="P399" s="2050"/>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051" t="s">
        <v>201</v>
      </c>
      <c r="D400" s="2048"/>
      <c r="E400" s="2048"/>
      <c r="F400" s="396"/>
      <c r="G400" s="396"/>
      <c r="H400" s="2009" t="s">
        <v>201</v>
      </c>
      <c r="I400" s="2009"/>
      <c r="J400" s="2009"/>
      <c r="K400" s="396"/>
      <c r="L400" s="396"/>
      <c r="M400" s="2009" t="s">
        <v>201</v>
      </c>
      <c r="N400" s="2009"/>
      <c r="O400" s="2009"/>
      <c r="P400" s="396"/>
      <c r="Q400" s="396"/>
      <c r="AH400" s="211"/>
      <c r="AI400" s="211"/>
      <c r="AJ400" s="211"/>
      <c r="AK400" s="211"/>
      <c r="AL400" s="211"/>
      <c r="AM400" s="211"/>
      <c r="AN400" s="211"/>
      <c r="AO400" s="211"/>
      <c r="AP400" s="211"/>
      <c r="AQ400" s="211"/>
      <c r="AR400" s="211"/>
      <c r="AS400" s="211"/>
      <c r="AT400" s="211"/>
      <c r="AU400" s="211"/>
      <c r="AV400" s="211"/>
      <c r="AW400" s="211"/>
      <c r="AX400" s="211"/>
      <c r="AY400" s="211"/>
      <c r="AZ400" s="211"/>
      <c r="BA400" s="415"/>
      <c r="BB400" s="136"/>
      <c r="BC400" s="415"/>
      <c r="BD400" s="415"/>
      <c r="BE400" s="415"/>
      <c r="BF400" s="415"/>
      <c r="BG400" s="415"/>
      <c r="BH400" s="415"/>
      <c r="BI400" s="415"/>
      <c r="BJ400" s="415"/>
      <c r="BK400" s="415"/>
      <c r="BL400" s="415"/>
      <c r="BM400" s="415"/>
      <c r="BN400" s="415"/>
      <c r="BO400" s="415"/>
      <c r="BP400" s="415"/>
      <c r="BQ400" s="415"/>
      <c r="BR400" s="415"/>
      <c r="BS400" s="415"/>
      <c r="BT400" s="415"/>
      <c r="BU400" s="415"/>
      <c r="BV400" s="415"/>
      <c r="BW400" s="415"/>
      <c r="BX400" s="415"/>
      <c r="BY400" s="415"/>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051"/>
      <c r="D401" s="2048"/>
      <c r="E401" s="416" t="s">
        <v>202</v>
      </c>
      <c r="F401" s="396"/>
      <c r="G401" s="396"/>
      <c r="H401" s="2009"/>
      <c r="I401" s="2009"/>
      <c r="J401" s="417" t="s">
        <v>202</v>
      </c>
      <c r="K401" s="396"/>
      <c r="L401" s="396"/>
      <c r="M401" s="2009"/>
      <c r="N401" s="2009"/>
      <c r="O401" s="418" t="s">
        <v>202</v>
      </c>
      <c r="P401" s="396"/>
      <c r="Q401" s="396"/>
      <c r="AH401" s="211"/>
      <c r="AI401" s="211"/>
      <c r="AJ401" s="211"/>
      <c r="AK401" s="211"/>
      <c r="AL401" s="211"/>
      <c r="AM401" s="211"/>
      <c r="AN401" s="211"/>
      <c r="AO401" s="211"/>
      <c r="AP401" s="211"/>
      <c r="AQ401" s="211"/>
      <c r="AR401" s="211"/>
      <c r="AS401" s="211"/>
      <c r="AT401" s="211"/>
      <c r="AU401" s="211"/>
      <c r="AV401" s="211"/>
      <c r="AW401" s="211"/>
      <c r="AX401" s="211"/>
      <c r="AY401" s="211"/>
      <c r="AZ401" s="211"/>
      <c r="BA401" s="415"/>
      <c r="BB401" s="136"/>
      <c r="BC401" s="415"/>
      <c r="BD401" s="415"/>
      <c r="BE401" s="415"/>
      <c r="BF401" s="415"/>
      <c r="BG401" s="415"/>
      <c r="BH401" s="415"/>
      <c r="BI401" s="415"/>
      <c r="BJ401" s="415"/>
      <c r="BK401" s="415"/>
      <c r="BL401" s="415"/>
      <c r="BM401" s="415"/>
      <c r="BN401" s="415"/>
      <c r="BO401" s="415"/>
      <c r="BP401" s="415"/>
      <c r="BQ401" s="415"/>
      <c r="BR401" s="415"/>
      <c r="BS401" s="415"/>
      <c r="BT401" s="415"/>
      <c r="BU401" s="415"/>
      <c r="BV401" s="415"/>
      <c r="BW401" s="415"/>
      <c r="BX401" s="415"/>
      <c r="BY401" s="415"/>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047" t="s">
        <v>136</v>
      </c>
      <c r="C402" s="2048"/>
      <c r="D402" s="2048"/>
      <c r="E402" s="419" t="s">
        <v>203</v>
      </c>
      <c r="F402" s="396"/>
      <c r="G402" s="396"/>
      <c r="H402" s="2009"/>
      <c r="I402" s="2009"/>
      <c r="J402" s="420" t="s">
        <v>203</v>
      </c>
      <c r="K402" s="396"/>
      <c r="L402" s="396"/>
      <c r="M402" s="2009"/>
      <c r="N402" s="2009"/>
      <c r="O402" s="421" t="s">
        <v>203</v>
      </c>
      <c r="P402" s="396"/>
      <c r="Q402" s="396"/>
      <c r="AH402" s="211"/>
      <c r="AI402" s="211"/>
      <c r="AJ402" s="211"/>
      <c r="AK402" s="211"/>
      <c r="AL402" s="211"/>
      <c r="AM402" s="211"/>
      <c r="AN402" s="211"/>
      <c r="AO402" s="211"/>
      <c r="AP402" s="211"/>
      <c r="AQ402" s="211"/>
      <c r="AR402" s="211"/>
      <c r="AS402" s="211"/>
      <c r="AT402" s="211"/>
      <c r="AU402" s="211"/>
      <c r="AV402" s="211"/>
      <c r="AW402" s="211"/>
      <c r="AX402" s="211"/>
      <c r="AY402" s="211"/>
      <c r="AZ402" s="211"/>
      <c r="BA402" s="415"/>
      <c r="BB402" s="136"/>
      <c r="BC402" s="415"/>
      <c r="BD402" s="415"/>
      <c r="BE402" s="415"/>
      <c r="BF402" s="415"/>
      <c r="BG402" s="415"/>
      <c r="BH402" s="415"/>
      <c r="BI402" s="415"/>
      <c r="BJ402" s="415"/>
      <c r="BK402" s="415"/>
      <c r="BL402" s="415"/>
      <c r="BM402" s="415"/>
      <c r="BN402" s="415"/>
      <c r="BO402" s="415"/>
      <c r="BP402" s="415"/>
      <c r="BQ402" s="415"/>
      <c r="BR402" s="415"/>
      <c r="BS402" s="415"/>
      <c r="BT402" s="415"/>
      <c r="BU402" s="415"/>
      <c r="BV402" s="415"/>
      <c r="BW402" s="415"/>
      <c r="BX402" s="415"/>
      <c r="BY402" s="415"/>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048"/>
      <c r="C403" s="1999" t="s">
        <v>204</v>
      </c>
      <c r="D403" s="1998"/>
      <c r="E403" s="478">
        <v>0.67624944443442536</v>
      </c>
      <c r="F403" s="477"/>
      <c r="G403" s="477"/>
      <c r="H403" s="1998" t="s">
        <v>204</v>
      </c>
      <c r="I403" s="1998"/>
      <c r="J403" s="479">
        <v>0.60117700708352773</v>
      </c>
      <c r="K403" s="477"/>
      <c r="L403" s="477"/>
      <c r="M403" s="1998" t="s">
        <v>205</v>
      </c>
      <c r="N403" s="1998"/>
      <c r="O403" s="480">
        <v>-0.67734147002318412</v>
      </c>
      <c r="P403" s="477"/>
      <c r="Q403" s="477"/>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048"/>
      <c r="C404" s="1999" t="s">
        <v>205</v>
      </c>
      <c r="D404" s="1998"/>
      <c r="E404" s="481">
        <v>-0.6395778821128949</v>
      </c>
      <c r="F404" s="477"/>
      <c r="G404" s="477"/>
      <c r="H404" s="1998" t="s">
        <v>206</v>
      </c>
      <c r="I404" s="1998"/>
      <c r="J404" s="482">
        <v>-0.59548618199585435</v>
      </c>
      <c r="K404" s="477"/>
      <c r="L404" s="477"/>
      <c r="M404" s="1998" t="s">
        <v>204</v>
      </c>
      <c r="N404" s="1998"/>
      <c r="O404" s="483">
        <v>0.66841590968701492</v>
      </c>
      <c r="P404" s="477"/>
      <c r="Q404" s="477"/>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048"/>
      <c r="C405" s="1999" t="s">
        <v>206</v>
      </c>
      <c r="D405" s="1998"/>
      <c r="E405" s="481">
        <v>-0.62968791402727387</v>
      </c>
      <c r="F405" s="477"/>
      <c r="G405" s="477"/>
      <c r="H405" s="1998" t="s">
        <v>207</v>
      </c>
      <c r="I405" s="1998"/>
      <c r="J405" s="482">
        <v>0.58735252931529047</v>
      </c>
      <c r="K405" s="477"/>
      <c r="L405" s="477"/>
      <c r="M405" s="1998" t="s">
        <v>208</v>
      </c>
      <c r="N405" s="1998"/>
      <c r="O405" s="483">
        <v>0.65727735277207688</v>
      </c>
      <c r="P405" s="477"/>
      <c r="Q405" s="477"/>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048"/>
      <c r="C406" s="1999" t="s">
        <v>207</v>
      </c>
      <c r="D406" s="1998"/>
      <c r="E406" s="481">
        <v>0.61506247321056751</v>
      </c>
      <c r="F406" s="477"/>
      <c r="G406" s="477"/>
      <c r="H406" s="1998" t="s">
        <v>209</v>
      </c>
      <c r="I406" s="1998"/>
      <c r="J406" s="482">
        <v>-0.57248111262966883</v>
      </c>
      <c r="K406" s="477"/>
      <c r="L406" s="477"/>
      <c r="M406" s="1998" t="s">
        <v>210</v>
      </c>
      <c r="N406" s="1998"/>
      <c r="O406" s="483">
        <v>0.62560396410816133</v>
      </c>
      <c r="P406" s="477"/>
      <c r="Q406" s="477"/>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048"/>
      <c r="C407" s="1999" t="s">
        <v>209</v>
      </c>
      <c r="D407" s="1998"/>
      <c r="E407" s="481">
        <v>-0.61192236267745748</v>
      </c>
      <c r="F407" s="477"/>
      <c r="G407" s="477"/>
      <c r="H407" s="1998" t="s">
        <v>205</v>
      </c>
      <c r="I407" s="1998"/>
      <c r="J407" s="482">
        <v>-0.56969235164307286</v>
      </c>
      <c r="K407" s="477"/>
      <c r="L407" s="477"/>
      <c r="M407" s="1998" t="s">
        <v>211</v>
      </c>
      <c r="N407" s="1998"/>
      <c r="O407" s="483">
        <v>0.57404460872845031</v>
      </c>
      <c r="P407" s="477"/>
      <c r="Q407" s="477"/>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048"/>
      <c r="C408" s="1999" t="s">
        <v>212</v>
      </c>
      <c r="D408" s="1998"/>
      <c r="E408" s="481">
        <v>0.58932699585374693</v>
      </c>
      <c r="F408" s="477"/>
      <c r="G408" s="477"/>
      <c r="H408" s="1998" t="s">
        <v>212</v>
      </c>
      <c r="I408" s="1998"/>
      <c r="J408" s="482">
        <v>0.55153582231595688</v>
      </c>
      <c r="K408" s="477"/>
      <c r="L408" s="477"/>
      <c r="M408" s="1998" t="s">
        <v>212</v>
      </c>
      <c r="N408" s="1998"/>
      <c r="O408" s="483">
        <v>0.48949010941306925</v>
      </c>
      <c r="P408" s="477"/>
      <c r="Q408" s="477"/>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048"/>
      <c r="C409" s="1999" t="s">
        <v>210</v>
      </c>
      <c r="D409" s="1998"/>
      <c r="E409" s="481">
        <v>0.56143618297127895</v>
      </c>
      <c r="F409" s="477"/>
      <c r="G409" s="477"/>
      <c r="H409" s="1998" t="s">
        <v>213</v>
      </c>
      <c r="I409" s="1998"/>
      <c r="J409" s="482">
        <v>-0.53714573423600342</v>
      </c>
      <c r="K409" s="477"/>
      <c r="L409" s="477"/>
      <c r="M409" s="1998" t="s">
        <v>213</v>
      </c>
      <c r="N409" s="1998"/>
      <c r="O409" s="483">
        <v>-0.4500810742138916</v>
      </c>
      <c r="P409" s="477"/>
      <c r="Q409" s="477"/>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048"/>
      <c r="C410" s="1999" t="s">
        <v>214</v>
      </c>
      <c r="D410" s="1998"/>
      <c r="E410" s="481">
        <v>0.55014236534809358</v>
      </c>
      <c r="F410" s="477"/>
      <c r="G410" s="477"/>
      <c r="H410" s="1998" t="s">
        <v>210</v>
      </c>
      <c r="I410" s="1998"/>
      <c r="J410" s="482">
        <v>0.44837654278692307</v>
      </c>
      <c r="K410" s="477"/>
      <c r="L410" s="477"/>
      <c r="M410" s="1998" t="s">
        <v>215</v>
      </c>
      <c r="N410" s="1998"/>
      <c r="O410" s="483">
        <v>0.44004871452460725</v>
      </c>
      <c r="P410" s="477"/>
      <c r="Q410" s="477"/>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048"/>
      <c r="C411" s="1999" t="s">
        <v>208</v>
      </c>
      <c r="D411" s="1998"/>
      <c r="E411" s="481">
        <v>0.51078236695216472</v>
      </c>
      <c r="F411" s="477"/>
      <c r="G411" s="477"/>
      <c r="H411" s="1998" t="s">
        <v>214</v>
      </c>
      <c r="I411" s="1998"/>
      <c r="J411" s="482">
        <v>0.43513321444492692</v>
      </c>
      <c r="K411" s="477"/>
      <c r="L411" s="477"/>
      <c r="M411" s="1998" t="s">
        <v>216</v>
      </c>
      <c r="N411" s="1998"/>
      <c r="O411" s="483">
        <v>0.4241152201131555</v>
      </c>
      <c r="P411" s="477"/>
      <c r="Q411" s="477"/>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048"/>
      <c r="C412" s="1999" t="s">
        <v>213</v>
      </c>
      <c r="D412" s="1998"/>
      <c r="E412" s="481">
        <v>-0.50373013278582657</v>
      </c>
      <c r="F412" s="477"/>
      <c r="G412" s="477"/>
      <c r="H412" s="1998" t="s">
        <v>208</v>
      </c>
      <c r="I412" s="1998"/>
      <c r="J412" s="482">
        <v>0.42571421652168584</v>
      </c>
      <c r="K412" s="477"/>
      <c r="L412" s="477"/>
      <c r="M412" s="1998" t="s">
        <v>214</v>
      </c>
      <c r="N412" s="1998"/>
      <c r="O412" s="483">
        <v>0.39454161756020589</v>
      </c>
      <c r="P412" s="477"/>
      <c r="Q412" s="477"/>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048"/>
      <c r="C413" s="1999" t="s">
        <v>217</v>
      </c>
      <c r="D413" s="1998"/>
      <c r="E413" s="481">
        <v>0.44167700606416327</v>
      </c>
      <c r="F413" s="477"/>
      <c r="G413" s="477"/>
      <c r="H413" s="1998" t="s">
        <v>218</v>
      </c>
      <c r="I413" s="1998"/>
      <c r="J413" s="482">
        <v>-0.30449560059571135</v>
      </c>
      <c r="K413" s="477"/>
      <c r="L413" s="477"/>
      <c r="M413" s="1998" t="s">
        <v>219</v>
      </c>
      <c r="N413" s="1998"/>
      <c r="O413" s="483">
        <v>0.34416478838282077</v>
      </c>
      <c r="P413" s="477"/>
      <c r="Q413" s="477"/>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048"/>
      <c r="C414" s="1999" t="s">
        <v>220</v>
      </c>
      <c r="D414" s="1998"/>
      <c r="E414" s="481">
        <v>0.37444560677622141</v>
      </c>
      <c r="F414" s="477"/>
      <c r="G414" s="477"/>
      <c r="H414" s="1998" t="s">
        <v>220</v>
      </c>
      <c r="I414" s="1998"/>
      <c r="J414" s="482">
        <v>0.29309738090218906</v>
      </c>
      <c r="K414" s="477"/>
      <c r="L414" s="477"/>
      <c r="M414" s="1998" t="s">
        <v>221</v>
      </c>
      <c r="N414" s="1998"/>
      <c r="O414" s="483">
        <v>-0.31425985405005474</v>
      </c>
      <c r="P414" s="477"/>
      <c r="Q414" s="477"/>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048"/>
      <c r="C415" s="1999" t="s">
        <v>222</v>
      </c>
      <c r="D415" s="1998"/>
      <c r="E415" s="481">
        <v>0.32957283691090278</v>
      </c>
      <c r="F415" s="477"/>
      <c r="G415" s="477"/>
      <c r="H415" s="1998" t="s">
        <v>223</v>
      </c>
      <c r="I415" s="1998"/>
      <c r="J415" s="482">
        <v>-0.26658679510867084</v>
      </c>
      <c r="K415" s="477"/>
      <c r="L415" s="477"/>
      <c r="M415" s="1998" t="s">
        <v>224</v>
      </c>
      <c r="N415" s="1998"/>
      <c r="O415" s="483">
        <v>-0.29104038095664236</v>
      </c>
      <c r="P415" s="477"/>
      <c r="Q415" s="477"/>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048"/>
      <c r="C416" s="1999" t="s">
        <v>218</v>
      </c>
      <c r="D416" s="1998"/>
      <c r="E416" s="481">
        <v>-0.31328374118030222</v>
      </c>
      <c r="F416" s="477"/>
      <c r="G416" s="477"/>
      <c r="H416" s="1998" t="s">
        <v>221</v>
      </c>
      <c r="I416" s="1998"/>
      <c r="J416" s="482">
        <v>-0.24367004658008673</v>
      </c>
      <c r="K416" s="477"/>
      <c r="L416" s="477"/>
      <c r="M416" s="1998" t="s">
        <v>218</v>
      </c>
      <c r="N416" s="1998"/>
      <c r="O416" s="483">
        <v>-0.27147537613075107</v>
      </c>
      <c r="P416" s="477"/>
      <c r="Q416" s="477"/>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048"/>
      <c r="C417" s="1999" t="s">
        <v>221</v>
      </c>
      <c r="D417" s="1998"/>
      <c r="E417" s="481">
        <v>-0.30734319151939526</v>
      </c>
      <c r="F417" s="477"/>
      <c r="G417" s="477"/>
      <c r="H417" s="1998" t="s">
        <v>222</v>
      </c>
      <c r="I417" s="1998"/>
      <c r="J417" s="482">
        <v>0.2304037821105766</v>
      </c>
      <c r="K417" s="477"/>
      <c r="L417" s="477"/>
      <c r="M417" s="1998" t="s">
        <v>225</v>
      </c>
      <c r="N417" s="1998"/>
      <c r="O417" s="483">
        <v>-0.24752612318878323</v>
      </c>
      <c r="P417" s="477"/>
      <c r="Q417" s="477"/>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048"/>
      <c r="C418" s="1999" t="s">
        <v>226</v>
      </c>
      <c r="D418" s="1998"/>
      <c r="E418" s="481">
        <v>0.26736652072199785</v>
      </c>
      <c r="F418" s="477"/>
      <c r="G418" s="477"/>
      <c r="H418" s="1998" t="s">
        <v>216</v>
      </c>
      <c r="I418" s="1998"/>
      <c r="J418" s="482">
        <v>0.22116578943401033</v>
      </c>
      <c r="K418" s="477"/>
      <c r="L418" s="477"/>
      <c r="M418" s="1998" t="s">
        <v>206</v>
      </c>
      <c r="N418" s="1998"/>
      <c r="O418" s="483">
        <v>-0.19642638361936959</v>
      </c>
      <c r="P418" s="477"/>
      <c r="Q418" s="477"/>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048"/>
      <c r="C419" s="1999" t="s">
        <v>216</v>
      </c>
      <c r="D419" s="1998"/>
      <c r="E419" s="481">
        <v>0.24550396127536248</v>
      </c>
      <c r="F419" s="477"/>
      <c r="G419" s="477"/>
      <c r="H419" s="1998" t="s">
        <v>227</v>
      </c>
      <c r="I419" s="1998"/>
      <c r="J419" s="482">
        <v>0.21563089221318799</v>
      </c>
      <c r="K419" s="477"/>
      <c r="L419" s="477"/>
      <c r="M419" s="1998" t="s">
        <v>228</v>
      </c>
      <c r="N419" s="1998"/>
      <c r="O419" s="483">
        <v>0.19339349656277244</v>
      </c>
      <c r="P419" s="477"/>
      <c r="Q419" s="477"/>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048"/>
      <c r="C420" s="1999" t="s">
        <v>224</v>
      </c>
      <c r="D420" s="1998"/>
      <c r="E420" s="481">
        <v>-0.24533987758118497</v>
      </c>
      <c r="F420" s="477"/>
      <c r="G420" s="477"/>
      <c r="H420" s="1998" t="s">
        <v>229</v>
      </c>
      <c r="I420" s="1998"/>
      <c r="J420" s="482">
        <v>-0.19877422071649586</v>
      </c>
      <c r="K420" s="477"/>
      <c r="L420" s="477"/>
      <c r="M420" s="1998" t="s">
        <v>230</v>
      </c>
      <c r="N420" s="1998"/>
      <c r="O420" s="483">
        <v>0.18677925178730231</v>
      </c>
      <c r="P420" s="477"/>
      <c r="Q420" s="477"/>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048"/>
      <c r="C421" s="1999" t="s">
        <v>223</v>
      </c>
      <c r="D421" s="1998"/>
      <c r="E421" s="481">
        <v>-0.24476542543018631</v>
      </c>
      <c r="F421" s="477"/>
      <c r="G421" s="477"/>
      <c r="H421" s="1998" t="s">
        <v>228</v>
      </c>
      <c r="I421" s="1998"/>
      <c r="J421" s="482">
        <v>0.1978400524466789</v>
      </c>
      <c r="K421" s="477"/>
      <c r="L421" s="477"/>
      <c r="M421" s="1998" t="s">
        <v>231</v>
      </c>
      <c r="N421" s="1998"/>
      <c r="O421" s="483">
        <v>0.17684485715256565</v>
      </c>
      <c r="P421" s="477"/>
      <c r="Q421" s="477"/>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048"/>
      <c r="C422" s="1999" t="s">
        <v>232</v>
      </c>
      <c r="D422" s="1998"/>
      <c r="E422" s="481">
        <v>-0.24333015322355245</v>
      </c>
      <c r="F422" s="477"/>
      <c r="G422" s="477"/>
      <c r="H422" s="1998" t="s">
        <v>226</v>
      </c>
      <c r="I422" s="1998"/>
      <c r="J422" s="482">
        <v>0.18369150455633163</v>
      </c>
      <c r="K422" s="477"/>
      <c r="L422" s="477"/>
      <c r="M422" s="1998" t="s">
        <v>233</v>
      </c>
      <c r="N422" s="1998"/>
      <c r="O422" s="483">
        <v>0.16308248879450929</v>
      </c>
      <c r="P422" s="477"/>
      <c r="Q422" s="477"/>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048"/>
      <c r="C423" s="1999" t="s">
        <v>225</v>
      </c>
      <c r="D423" s="1998"/>
      <c r="E423" s="481">
        <v>-0.24042133808996613</v>
      </c>
      <c r="F423" s="477"/>
      <c r="G423" s="477"/>
      <c r="H423" s="1998" t="s">
        <v>232</v>
      </c>
      <c r="I423" s="1998"/>
      <c r="J423" s="482">
        <v>-0.179968191820229</v>
      </c>
      <c r="K423" s="477"/>
      <c r="L423" s="477"/>
      <c r="M423" s="1998" t="s">
        <v>222</v>
      </c>
      <c r="N423" s="1998"/>
      <c r="O423" s="483">
        <v>0.15689482133903118</v>
      </c>
      <c r="P423" s="477"/>
      <c r="Q423" s="477"/>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048"/>
      <c r="C424" s="1999" t="s">
        <v>234</v>
      </c>
      <c r="D424" s="1998"/>
      <c r="E424" s="481">
        <v>0.23849867540459768</v>
      </c>
      <c r="F424" s="477"/>
      <c r="G424" s="477"/>
      <c r="H424" s="1998" t="s">
        <v>234</v>
      </c>
      <c r="I424" s="1998"/>
      <c r="J424" s="482">
        <v>0.17908565660132031</v>
      </c>
      <c r="K424" s="477"/>
      <c r="L424" s="477"/>
      <c r="M424" s="1998" t="s">
        <v>209</v>
      </c>
      <c r="N424" s="1998"/>
      <c r="O424" s="483">
        <v>-0.14763650487712379</v>
      </c>
      <c r="P424" s="477"/>
      <c r="Q424" s="477"/>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048"/>
      <c r="C425" s="1999" t="s">
        <v>235</v>
      </c>
      <c r="D425" s="1998"/>
      <c r="E425" s="481">
        <v>0.23015068428563187</v>
      </c>
      <c r="F425" s="477"/>
      <c r="G425" s="477"/>
      <c r="H425" s="1998" t="s">
        <v>235</v>
      </c>
      <c r="I425" s="1998"/>
      <c r="J425" s="482">
        <v>0.17312086424332668</v>
      </c>
      <c r="K425" s="477"/>
      <c r="L425" s="477"/>
      <c r="M425" s="1998" t="s">
        <v>220</v>
      </c>
      <c r="N425" s="1998"/>
      <c r="O425" s="483">
        <v>0.13978177302600217</v>
      </c>
      <c r="P425" s="477"/>
      <c r="Q425" s="477"/>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048"/>
      <c r="C426" s="1999" t="s">
        <v>236</v>
      </c>
      <c r="D426" s="1998"/>
      <c r="E426" s="481">
        <v>-0.22861333078164259</v>
      </c>
      <c r="F426" s="477"/>
      <c r="G426" s="477"/>
      <c r="H426" s="1998" t="s">
        <v>215</v>
      </c>
      <c r="I426" s="1998"/>
      <c r="J426" s="482">
        <v>0.15106332847622794</v>
      </c>
      <c r="K426" s="477"/>
      <c r="L426" s="477"/>
      <c r="M426" s="1998" t="s">
        <v>234</v>
      </c>
      <c r="N426" s="1998"/>
      <c r="O426" s="483">
        <v>0.13961406536478416</v>
      </c>
      <c r="P426" s="477"/>
      <c r="Q426" s="477"/>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048"/>
      <c r="C427" s="1999" t="s">
        <v>227</v>
      </c>
      <c r="D427" s="1998"/>
      <c r="E427" s="481">
        <v>0.2099269365172016</v>
      </c>
      <c r="F427" s="477"/>
      <c r="G427" s="477"/>
      <c r="H427" s="1998" t="s">
        <v>237</v>
      </c>
      <c r="I427" s="1998"/>
      <c r="J427" s="482">
        <v>-0.14994606583034931</v>
      </c>
      <c r="K427" s="477"/>
      <c r="L427" s="477"/>
      <c r="M427" s="1998" t="s">
        <v>238</v>
      </c>
      <c r="N427" s="1998"/>
      <c r="O427" s="483">
        <v>0.13083538374342898</v>
      </c>
      <c r="P427" s="477"/>
      <c r="Q427" s="477"/>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048"/>
      <c r="C428" s="1999" t="s">
        <v>215</v>
      </c>
      <c r="D428" s="1998"/>
      <c r="E428" s="481">
        <v>0.17825905018869762</v>
      </c>
      <c r="F428" s="477"/>
      <c r="G428" s="477"/>
      <c r="H428" s="1998" t="s">
        <v>211</v>
      </c>
      <c r="I428" s="1998"/>
      <c r="J428" s="482">
        <v>-0.14190464178178339</v>
      </c>
      <c r="K428" s="477"/>
      <c r="L428" s="477"/>
      <c r="M428" s="1998" t="s">
        <v>237</v>
      </c>
      <c r="N428" s="1998"/>
      <c r="O428" s="483">
        <v>0.1191424351102936</v>
      </c>
      <c r="P428" s="477"/>
      <c r="Q428" s="477"/>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048"/>
      <c r="C429" s="1999" t="s">
        <v>229</v>
      </c>
      <c r="D429" s="1998"/>
      <c r="E429" s="481">
        <v>-0.17534385707419839</v>
      </c>
      <c r="F429" s="477"/>
      <c r="G429" s="477"/>
      <c r="H429" s="1998" t="s">
        <v>233</v>
      </c>
      <c r="I429" s="1998"/>
      <c r="J429" s="482">
        <v>0.13549063081841728</v>
      </c>
      <c r="K429" s="477"/>
      <c r="L429" s="477"/>
      <c r="M429" s="1998" t="s">
        <v>239</v>
      </c>
      <c r="N429" s="1998"/>
      <c r="O429" s="483">
        <v>8.9816175086566349E-2</v>
      </c>
      <c r="P429" s="477"/>
      <c r="Q429" s="477"/>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048"/>
      <c r="C430" s="1999" t="s">
        <v>228</v>
      </c>
      <c r="D430" s="1998"/>
      <c r="E430" s="481">
        <v>0.16074435974321546</v>
      </c>
      <c r="F430" s="477"/>
      <c r="G430" s="477"/>
      <c r="H430" s="1998" t="s">
        <v>224</v>
      </c>
      <c r="I430" s="1998"/>
      <c r="J430" s="482">
        <v>-0.12414028055400511</v>
      </c>
      <c r="K430" s="477"/>
      <c r="L430" s="477"/>
      <c r="M430" s="1998" t="s">
        <v>226</v>
      </c>
      <c r="N430" s="1998"/>
      <c r="O430" s="483">
        <v>8.8531048196567028E-2</v>
      </c>
      <c r="P430" s="477"/>
      <c r="Q430" s="477"/>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048"/>
      <c r="C431" s="1999" t="s">
        <v>233</v>
      </c>
      <c r="D431" s="1998"/>
      <c r="E431" s="481">
        <v>0.14878814087909881</v>
      </c>
      <c r="F431" s="477"/>
      <c r="G431" s="477"/>
      <c r="H431" s="1998" t="s">
        <v>240</v>
      </c>
      <c r="I431" s="1998"/>
      <c r="J431" s="482">
        <v>-0.11653243208926944</v>
      </c>
      <c r="K431" s="477"/>
      <c r="L431" s="477"/>
      <c r="M431" s="1998" t="s">
        <v>229</v>
      </c>
      <c r="N431" s="1998"/>
      <c r="O431" s="483">
        <v>-8.7503835636318861E-2</v>
      </c>
      <c r="P431" s="477"/>
      <c r="Q431" s="477"/>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048"/>
      <c r="C432" s="1999" t="s">
        <v>241</v>
      </c>
      <c r="D432" s="1998"/>
      <c r="E432" s="481">
        <v>-0.11885196525073941</v>
      </c>
      <c r="F432" s="477"/>
      <c r="G432" s="477"/>
      <c r="H432" s="1998" t="s">
        <v>236</v>
      </c>
      <c r="I432" s="1998"/>
      <c r="J432" s="482">
        <v>-0.11312241912764202</v>
      </c>
      <c r="K432" s="477"/>
      <c r="L432" s="477"/>
      <c r="M432" s="1998" t="s">
        <v>242</v>
      </c>
      <c r="N432" s="1998"/>
      <c r="O432" s="483">
        <v>-7.4357386383079857E-2</v>
      </c>
      <c r="P432" s="477"/>
      <c r="Q432" s="477"/>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048"/>
      <c r="C433" s="1999" t="s">
        <v>243</v>
      </c>
      <c r="D433" s="1998"/>
      <c r="E433" s="481">
        <v>0.11415614349600246</v>
      </c>
      <c r="F433" s="477"/>
      <c r="G433" s="477"/>
      <c r="H433" s="1998" t="s">
        <v>244</v>
      </c>
      <c r="I433" s="1998"/>
      <c r="J433" s="482">
        <v>-0.105048125370613</v>
      </c>
      <c r="K433" s="477"/>
      <c r="L433" s="477"/>
      <c r="M433" s="1998" t="s">
        <v>245</v>
      </c>
      <c r="N433" s="1998"/>
      <c r="O433" s="483">
        <v>7.3634254240267427E-2</v>
      </c>
      <c r="P433" s="477"/>
      <c r="Q433" s="477"/>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048"/>
      <c r="C434" s="1999" t="s">
        <v>246</v>
      </c>
      <c r="D434" s="1998"/>
      <c r="E434" s="481">
        <v>0.11173915182587064</v>
      </c>
      <c r="F434" s="477"/>
      <c r="G434" s="477"/>
      <c r="H434" s="1998" t="s">
        <v>246</v>
      </c>
      <c r="I434" s="1998"/>
      <c r="J434" s="482">
        <v>9.9252056672636965E-2</v>
      </c>
      <c r="K434" s="477"/>
      <c r="L434" s="477"/>
      <c r="M434" s="1998" t="s">
        <v>232</v>
      </c>
      <c r="N434" s="1998"/>
      <c r="O434" s="483">
        <v>-6.8121045465555169E-2</v>
      </c>
      <c r="P434" s="477"/>
      <c r="Q434" s="477"/>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048"/>
      <c r="C435" s="1999" t="s">
        <v>247</v>
      </c>
      <c r="D435" s="1998"/>
      <c r="E435" s="481">
        <v>0.1035375557804957</v>
      </c>
      <c r="F435" s="477"/>
      <c r="G435" s="477"/>
      <c r="H435" s="1998" t="s">
        <v>230</v>
      </c>
      <c r="I435" s="1998"/>
      <c r="J435" s="482">
        <v>-9.4751182317034111E-2</v>
      </c>
      <c r="K435" s="477"/>
      <c r="L435" s="477"/>
      <c r="M435" s="1998" t="s">
        <v>247</v>
      </c>
      <c r="N435" s="1998"/>
      <c r="O435" s="483">
        <v>6.5039433641995145E-2</v>
      </c>
      <c r="P435" s="477"/>
      <c r="Q435" s="477"/>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048"/>
      <c r="C436" s="1999" t="s">
        <v>248</v>
      </c>
      <c r="D436" s="1998"/>
      <c r="E436" s="481">
        <v>0.10104267476411807</v>
      </c>
      <c r="F436" s="477"/>
      <c r="G436" s="477"/>
      <c r="H436" s="1998" t="s">
        <v>243</v>
      </c>
      <c r="I436" s="1998"/>
      <c r="J436" s="482">
        <v>9.4723647796027141E-2</v>
      </c>
      <c r="K436" s="477"/>
      <c r="L436" s="477"/>
      <c r="M436" s="1998" t="s">
        <v>240</v>
      </c>
      <c r="N436" s="1998"/>
      <c r="O436" s="483">
        <v>6.2689487434873986E-2</v>
      </c>
      <c r="P436" s="477"/>
      <c r="Q436" s="477"/>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048"/>
      <c r="C437" s="1999" t="s">
        <v>238</v>
      </c>
      <c r="D437" s="1998"/>
      <c r="E437" s="481">
        <v>9.188027351400542E-2</v>
      </c>
      <c r="F437" s="477"/>
      <c r="G437" s="477"/>
      <c r="H437" s="1998" t="s">
        <v>241</v>
      </c>
      <c r="I437" s="1998"/>
      <c r="J437" s="482">
        <v>-9.4511191048938265E-2</v>
      </c>
      <c r="K437" s="477"/>
      <c r="L437" s="477"/>
      <c r="M437" s="1998" t="s">
        <v>243</v>
      </c>
      <c r="N437" s="1998"/>
      <c r="O437" s="483">
        <v>6.1100955581329712E-2</v>
      </c>
      <c r="P437" s="477"/>
      <c r="Q437" s="477"/>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048"/>
      <c r="C438" s="1999" t="s">
        <v>219</v>
      </c>
      <c r="D438" s="1998"/>
      <c r="E438" s="481">
        <v>8.3569952319929058E-2</v>
      </c>
      <c r="F438" s="477"/>
      <c r="G438" s="477"/>
      <c r="H438" s="1998" t="s">
        <v>248</v>
      </c>
      <c r="I438" s="1998"/>
      <c r="J438" s="482">
        <v>8.7217526536090259E-2</v>
      </c>
      <c r="K438" s="477"/>
      <c r="L438" s="477"/>
      <c r="M438" s="1998" t="s">
        <v>241</v>
      </c>
      <c r="N438" s="1998"/>
      <c r="O438" s="483">
        <v>-5.8259424924735639E-2</v>
      </c>
      <c r="P438" s="477"/>
      <c r="Q438" s="477"/>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048"/>
      <c r="C439" s="1999" t="s">
        <v>230</v>
      </c>
      <c r="D439" s="1998"/>
      <c r="E439" s="481">
        <v>-7.3463031774147883E-2</v>
      </c>
      <c r="F439" s="477"/>
      <c r="G439" s="477"/>
      <c r="H439" s="1998" t="s">
        <v>238</v>
      </c>
      <c r="I439" s="1998"/>
      <c r="J439" s="482">
        <v>8.3453882269621527E-2</v>
      </c>
      <c r="K439" s="477"/>
      <c r="L439" s="477"/>
      <c r="M439" s="1998" t="s">
        <v>244</v>
      </c>
      <c r="N439" s="1998"/>
      <c r="O439" s="483">
        <v>-5.4840358120290277E-2</v>
      </c>
      <c r="P439" s="477"/>
      <c r="Q439" s="477"/>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048"/>
      <c r="C440" s="1999" t="s">
        <v>244</v>
      </c>
      <c r="D440" s="1998"/>
      <c r="E440" s="481">
        <v>-7.0499268523871797E-2</v>
      </c>
      <c r="F440" s="477"/>
      <c r="G440" s="477"/>
      <c r="H440" s="1998" t="s">
        <v>247</v>
      </c>
      <c r="I440" s="1998"/>
      <c r="J440" s="482">
        <v>8.1172727875780948E-2</v>
      </c>
      <c r="K440" s="477"/>
      <c r="L440" s="477"/>
      <c r="M440" s="1998" t="s">
        <v>249</v>
      </c>
      <c r="N440" s="1998"/>
      <c r="O440" s="483">
        <v>4.8869245056757916E-2</v>
      </c>
      <c r="P440" s="477"/>
      <c r="Q440" s="477"/>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048"/>
      <c r="C441" s="1999" t="s">
        <v>237</v>
      </c>
      <c r="D441" s="1998"/>
      <c r="E441" s="481">
        <v>-6.5701557796954205E-2</v>
      </c>
      <c r="F441" s="477"/>
      <c r="G441" s="477"/>
      <c r="H441" s="1998" t="s">
        <v>231</v>
      </c>
      <c r="I441" s="1998"/>
      <c r="J441" s="482">
        <v>-7.9416122141534831E-2</v>
      </c>
      <c r="K441" s="477"/>
      <c r="L441" s="477"/>
      <c r="M441" s="1998" t="s">
        <v>246</v>
      </c>
      <c r="N441" s="1998"/>
      <c r="O441" s="483">
        <v>4.6237749592444942E-2</v>
      </c>
      <c r="P441" s="477"/>
      <c r="Q441" s="477"/>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048"/>
      <c r="C442" s="1999" t="s">
        <v>250</v>
      </c>
      <c r="D442" s="1998"/>
      <c r="E442" s="481">
        <v>6.4005774210556393E-2</v>
      </c>
      <c r="F442" s="477"/>
      <c r="G442" s="477"/>
      <c r="H442" s="1998" t="s">
        <v>242</v>
      </c>
      <c r="I442" s="1998"/>
      <c r="J442" s="482">
        <v>-7.5037989592348323E-2</v>
      </c>
      <c r="K442" s="477"/>
      <c r="L442" s="477"/>
      <c r="M442" s="1998" t="s">
        <v>251</v>
      </c>
      <c r="N442" s="1998"/>
      <c r="O442" s="483">
        <v>4.1518642311148421E-2</v>
      </c>
      <c r="P442" s="477"/>
      <c r="Q442" s="477"/>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048"/>
      <c r="C443" s="1999" t="s">
        <v>252</v>
      </c>
      <c r="D443" s="1998"/>
      <c r="E443" s="481">
        <v>-6.0493558565497964E-2</v>
      </c>
      <c r="F443" s="477"/>
      <c r="G443" s="477"/>
      <c r="H443" s="1998" t="s">
        <v>219</v>
      </c>
      <c r="I443" s="1998"/>
      <c r="J443" s="482">
        <v>7.0942996141986597E-2</v>
      </c>
      <c r="K443" s="477"/>
      <c r="L443" s="477"/>
      <c r="M443" s="1998" t="s">
        <v>252</v>
      </c>
      <c r="N443" s="1998"/>
      <c r="O443" s="483">
        <v>-4.0716585456721306E-2</v>
      </c>
      <c r="P443" s="477"/>
      <c r="Q443" s="477"/>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048"/>
      <c r="C444" s="1999" t="s">
        <v>211</v>
      </c>
      <c r="D444" s="1998"/>
      <c r="E444" s="481">
        <v>5.4988589683841321E-2</v>
      </c>
      <c r="F444" s="477"/>
      <c r="G444" s="477"/>
      <c r="H444" s="1998" t="s">
        <v>239</v>
      </c>
      <c r="I444" s="1998"/>
      <c r="J444" s="482">
        <v>-5.8830008604432077E-2</v>
      </c>
      <c r="K444" s="477"/>
      <c r="L444" s="477"/>
      <c r="M444" s="1998" t="s">
        <v>236</v>
      </c>
      <c r="N444" s="1998"/>
      <c r="O444" s="483">
        <v>-3.784180793184598E-2</v>
      </c>
      <c r="P444" s="477"/>
      <c r="Q444" s="477"/>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048"/>
      <c r="C445" s="1999" t="s">
        <v>242</v>
      </c>
      <c r="D445" s="1998"/>
      <c r="E445" s="481">
        <v>-4.8120597599174163E-2</v>
      </c>
      <c r="F445" s="477"/>
      <c r="G445" s="477"/>
      <c r="H445" s="1998" t="s">
        <v>253</v>
      </c>
      <c r="I445" s="1998"/>
      <c r="J445" s="482">
        <v>-5.0405990404241777E-2</v>
      </c>
      <c r="K445" s="477"/>
      <c r="L445" s="477"/>
      <c r="M445" s="1998" t="s">
        <v>254</v>
      </c>
      <c r="N445" s="1998"/>
      <c r="O445" s="483">
        <v>-3.6030166539475522E-2</v>
      </c>
      <c r="P445" s="477"/>
      <c r="Q445" s="477"/>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999" t="s">
        <v>240</v>
      </c>
      <c r="D446" s="1998"/>
      <c r="E446" s="481">
        <v>-4.2714552257907129E-2</v>
      </c>
      <c r="F446" s="477"/>
      <c r="G446" s="477"/>
      <c r="H446" s="1998" t="s">
        <v>255</v>
      </c>
      <c r="I446" s="1998"/>
      <c r="J446" s="482">
        <v>-4.8172228098594186E-2</v>
      </c>
      <c r="K446" s="477"/>
      <c r="L446" s="477"/>
      <c r="M446" s="1998" t="s">
        <v>235</v>
      </c>
      <c r="N446" s="1998"/>
      <c r="O446" s="483">
        <v>2.1570697905732777E-2</v>
      </c>
      <c r="P446" s="477"/>
      <c r="Q446" s="477"/>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999" t="s">
        <v>239</v>
      </c>
      <c r="D447" s="1998"/>
      <c r="E447" s="481">
        <v>3.7709233489098354E-2</v>
      </c>
      <c r="F447" s="477"/>
      <c r="G447" s="477"/>
      <c r="H447" s="1998" t="s">
        <v>225</v>
      </c>
      <c r="I447" s="1998"/>
      <c r="J447" s="482">
        <v>-4.6426191086277428E-2</v>
      </c>
      <c r="K447" s="477"/>
      <c r="L447" s="477"/>
      <c r="M447" s="1998" t="s">
        <v>227</v>
      </c>
      <c r="N447" s="1998"/>
      <c r="O447" s="483">
        <v>1.9186111487620769E-2</v>
      </c>
      <c r="P447" s="477"/>
      <c r="Q447" s="477"/>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999" t="s">
        <v>256</v>
      </c>
      <c r="D448" s="1998"/>
      <c r="E448" s="481">
        <v>3.5292223746537378E-2</v>
      </c>
      <c r="F448" s="477"/>
      <c r="G448" s="477"/>
      <c r="H448" s="1998" t="s">
        <v>252</v>
      </c>
      <c r="I448" s="1998"/>
      <c r="J448" s="482">
        <v>-4.2075496891818234E-2</v>
      </c>
      <c r="K448" s="477"/>
      <c r="L448" s="477"/>
      <c r="M448" s="1998" t="s">
        <v>255</v>
      </c>
      <c r="N448" s="1998"/>
      <c r="O448" s="483">
        <v>1.7855410262814925E-2</v>
      </c>
      <c r="P448" s="477"/>
      <c r="Q448" s="477"/>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999" t="s">
        <v>257</v>
      </c>
      <c r="D449" s="1998"/>
      <c r="E449" s="481">
        <v>-2.5771015174330565E-2</v>
      </c>
      <c r="F449" s="477"/>
      <c r="G449" s="477"/>
      <c r="H449" s="1998" t="s">
        <v>250</v>
      </c>
      <c r="I449" s="1998"/>
      <c r="J449" s="482">
        <v>3.1065730046040959E-2</v>
      </c>
      <c r="K449" s="477"/>
      <c r="L449" s="477"/>
      <c r="M449" s="1998" t="s">
        <v>257</v>
      </c>
      <c r="N449" s="1998"/>
      <c r="O449" s="483">
        <v>-1.6832884072705438E-2</v>
      </c>
      <c r="P449" s="477"/>
      <c r="Q449" s="477"/>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999" t="s">
        <v>253</v>
      </c>
      <c r="D450" s="1998"/>
      <c r="E450" s="481">
        <v>-2.3250433855348064E-2</v>
      </c>
      <c r="F450" s="477"/>
      <c r="G450" s="477"/>
      <c r="H450" s="1998" t="s">
        <v>258</v>
      </c>
      <c r="I450" s="1998"/>
      <c r="J450" s="482">
        <v>-2.4491092478488928E-2</v>
      </c>
      <c r="K450" s="477"/>
      <c r="L450" s="477"/>
      <c r="M450" s="1998" t="s">
        <v>253</v>
      </c>
      <c r="N450" s="1998"/>
      <c r="O450" s="483">
        <v>-1.5585566342795589E-2</v>
      </c>
      <c r="P450" s="477"/>
      <c r="Q450" s="477"/>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999" t="s">
        <v>231</v>
      </c>
      <c r="D451" s="1998"/>
      <c r="E451" s="481">
        <v>1.7633638349364412E-2</v>
      </c>
      <c r="F451" s="477"/>
      <c r="G451" s="477"/>
      <c r="H451" s="1998" t="s">
        <v>256</v>
      </c>
      <c r="I451" s="1998"/>
      <c r="J451" s="482">
        <v>2.3377861417209794E-2</v>
      </c>
      <c r="K451" s="477"/>
      <c r="L451" s="477"/>
      <c r="M451" s="1998" t="s">
        <v>248</v>
      </c>
      <c r="N451" s="1998"/>
      <c r="O451" s="483">
        <v>1.5024458736685932E-2</v>
      </c>
      <c r="P451" s="477"/>
      <c r="Q451" s="477"/>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999" t="s">
        <v>259</v>
      </c>
      <c r="D452" s="1998"/>
      <c r="E452" s="481">
        <v>1.583463475791775E-2</v>
      </c>
      <c r="F452" s="477"/>
      <c r="G452" s="477"/>
      <c r="H452" s="1998" t="s">
        <v>251</v>
      </c>
      <c r="I452" s="1998"/>
      <c r="J452" s="482">
        <v>-2.0027718401750074E-2</v>
      </c>
      <c r="K452" s="477"/>
      <c r="L452" s="477"/>
      <c r="M452" s="1998" t="s">
        <v>223</v>
      </c>
      <c r="N452" s="1998"/>
      <c r="O452" s="483">
        <v>-1.1753143614122935E-2</v>
      </c>
      <c r="P452" s="477"/>
      <c r="Q452" s="477"/>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999" t="s">
        <v>251</v>
      </c>
      <c r="D453" s="1998"/>
      <c r="E453" s="481">
        <v>1.2917367357337632E-2</v>
      </c>
      <c r="F453" s="477"/>
      <c r="G453" s="477"/>
      <c r="H453" s="1998" t="s">
        <v>254</v>
      </c>
      <c r="I453" s="1998"/>
      <c r="J453" s="482">
        <v>2.0027718401749398E-2</v>
      </c>
      <c r="K453" s="477"/>
      <c r="L453" s="477"/>
      <c r="M453" s="1998" t="s">
        <v>259</v>
      </c>
      <c r="N453" s="1998"/>
      <c r="O453" s="483">
        <v>-1.1334180524287304E-2</v>
      </c>
      <c r="P453" s="477"/>
      <c r="Q453" s="477"/>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999" t="s">
        <v>245</v>
      </c>
      <c r="D454" s="1998"/>
      <c r="E454" s="481">
        <v>1.1963240501674573E-2</v>
      </c>
      <c r="F454" s="477"/>
      <c r="G454" s="477"/>
      <c r="H454" s="1998" t="s">
        <v>245</v>
      </c>
      <c r="I454" s="1998"/>
      <c r="J454" s="482">
        <v>1.8983994336962448E-2</v>
      </c>
      <c r="K454" s="477"/>
      <c r="L454" s="477"/>
      <c r="M454" s="1998" t="s">
        <v>207</v>
      </c>
      <c r="N454" s="1998"/>
      <c r="O454" s="483">
        <v>-8.5557058623903295E-3</v>
      </c>
      <c r="P454" s="477"/>
      <c r="Q454" s="477"/>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999" t="s">
        <v>249</v>
      </c>
      <c r="D455" s="1998"/>
      <c r="E455" s="481">
        <v>1.1705416714614371E-2</v>
      </c>
      <c r="F455" s="477"/>
      <c r="G455" s="477"/>
      <c r="H455" s="1998" t="s">
        <v>259</v>
      </c>
      <c r="I455" s="1998"/>
      <c r="J455" s="482">
        <v>1.6658581306908858E-2</v>
      </c>
      <c r="K455" s="477"/>
      <c r="L455" s="477"/>
      <c r="M455" s="1998" t="s">
        <v>250</v>
      </c>
      <c r="N455" s="1998"/>
      <c r="O455" s="483">
        <v>-5.3156329456591203E-3</v>
      </c>
      <c r="P455" s="477"/>
      <c r="Q455" s="477"/>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999" t="s">
        <v>255</v>
      </c>
      <c r="D456" s="1998"/>
      <c r="E456" s="481">
        <v>-9.6978849117802298E-3</v>
      </c>
      <c r="F456" s="477"/>
      <c r="G456" s="477"/>
      <c r="H456" s="1998" t="s">
        <v>249</v>
      </c>
      <c r="I456" s="1998"/>
      <c r="J456" s="482">
        <v>-1.0733841808632854E-2</v>
      </c>
      <c r="K456" s="477"/>
      <c r="L456" s="477"/>
      <c r="M456" s="1998" t="s">
        <v>260</v>
      </c>
      <c r="N456" s="1998"/>
      <c r="O456" s="484">
        <v>-7.5469417724698237E-4</v>
      </c>
      <c r="P456" s="477"/>
      <c r="Q456" s="477"/>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999" t="s">
        <v>254</v>
      </c>
      <c r="D457" s="1998"/>
      <c r="E457" s="481">
        <v>-8.3543254668212667E-3</v>
      </c>
      <c r="F457" s="477"/>
      <c r="G457" s="477"/>
      <c r="H457" s="1998" t="s">
        <v>260</v>
      </c>
      <c r="I457" s="1998"/>
      <c r="J457" s="482">
        <v>-2.3758727527080649E-3</v>
      </c>
      <c r="K457" s="477"/>
      <c r="L457" s="477"/>
      <c r="M457" s="1998"/>
      <c r="N457" s="1998"/>
      <c r="O457" s="477"/>
      <c r="P457" s="477"/>
      <c r="Q457" s="477"/>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999" t="s">
        <v>258</v>
      </c>
      <c r="D458" s="1998"/>
      <c r="E458" s="481">
        <v>-7.139644429072633E-3</v>
      </c>
      <c r="F458" s="477"/>
      <c r="G458" s="477"/>
      <c r="H458" s="1998" t="s">
        <v>261</v>
      </c>
      <c r="I458" s="1998"/>
      <c r="J458" s="485">
        <v>-1.3981128472515378E-3</v>
      </c>
      <c r="K458" s="477"/>
      <c r="L458" s="477"/>
      <c r="M458" s="1998"/>
      <c r="N458" s="1998"/>
      <c r="O458" s="477"/>
      <c r="P458" s="477"/>
      <c r="Q458" s="477"/>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999" t="s">
        <v>261</v>
      </c>
      <c r="D459" s="1998"/>
      <c r="E459" s="481">
        <v>7.0291368416569838E-3</v>
      </c>
      <c r="F459" s="477"/>
      <c r="G459" s="477"/>
      <c r="H459" s="1998"/>
      <c r="I459" s="1998"/>
      <c r="J459" s="477"/>
      <c r="K459" s="477"/>
      <c r="L459" s="477"/>
      <c r="M459" s="1998"/>
      <c r="N459" s="1998"/>
      <c r="O459" s="477"/>
      <c r="P459" s="477"/>
      <c r="Q459" s="477"/>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999" t="s">
        <v>260</v>
      </c>
      <c r="D460" s="1998"/>
      <c r="E460" s="486">
        <v>-5.0660424081416999E-3</v>
      </c>
      <c r="F460" s="477"/>
      <c r="G460" s="477"/>
      <c r="H460" s="1998"/>
      <c r="I460" s="1998"/>
      <c r="J460" s="477"/>
      <c r="K460" s="477"/>
      <c r="L460" s="477"/>
      <c r="M460" s="1998" t="s">
        <v>262</v>
      </c>
      <c r="N460" s="1998"/>
      <c r="O460" s="1998"/>
      <c r="P460" s="477"/>
      <c r="Q460" s="477"/>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999"/>
      <c r="D461" s="1998"/>
      <c r="E461" s="477"/>
      <c r="F461" s="477"/>
      <c r="G461" s="477"/>
      <c r="H461" s="1998"/>
      <c r="I461" s="1998"/>
      <c r="J461" s="477"/>
      <c r="K461" s="477"/>
      <c r="L461" s="477"/>
      <c r="M461" s="1998"/>
      <c r="N461" s="1998"/>
      <c r="O461" s="461" t="s">
        <v>263</v>
      </c>
      <c r="P461" s="477"/>
      <c r="Q461" s="477"/>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999"/>
      <c r="D462" s="1998"/>
      <c r="E462" s="477"/>
      <c r="F462" s="477"/>
      <c r="G462" s="477"/>
      <c r="H462" s="1998" t="s">
        <v>262</v>
      </c>
      <c r="I462" s="1998"/>
      <c r="J462" s="1998"/>
      <c r="K462" s="477"/>
      <c r="L462" s="477"/>
      <c r="M462" s="1998" t="s">
        <v>224</v>
      </c>
      <c r="N462" s="1998"/>
      <c r="O462" s="480">
        <v>8.4704503347387522E-2</v>
      </c>
      <c r="P462" s="477"/>
      <c r="Q462" s="477"/>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999"/>
      <c r="D463" s="1998"/>
      <c r="E463" s="477"/>
      <c r="F463" s="477"/>
      <c r="G463" s="477"/>
      <c r="H463" s="1998"/>
      <c r="I463" s="1998"/>
      <c r="J463" s="462" t="s">
        <v>263</v>
      </c>
      <c r="K463" s="477"/>
      <c r="L463" s="477"/>
      <c r="M463" s="1998" t="s">
        <v>206</v>
      </c>
      <c r="N463" s="1998"/>
      <c r="O463" s="483">
        <v>3.858332418178375E-2</v>
      </c>
      <c r="P463" s="477"/>
      <c r="Q463" s="477"/>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999" t="s">
        <v>262</v>
      </c>
      <c r="D464" s="1998"/>
      <c r="E464" s="1998"/>
      <c r="F464" s="477"/>
      <c r="G464" s="477"/>
      <c r="H464" s="1998" t="s">
        <v>224</v>
      </c>
      <c r="I464" s="1998"/>
      <c r="J464" s="479">
        <v>1.54108092560271E-2</v>
      </c>
      <c r="K464" s="477"/>
      <c r="L464" s="477"/>
      <c r="M464" s="1998" t="s">
        <v>243</v>
      </c>
      <c r="N464" s="1998"/>
      <c r="O464" s="483">
        <v>3.7333267729516267E-3</v>
      </c>
      <c r="P464" s="477"/>
      <c r="Q464" s="477"/>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999"/>
      <c r="D465" s="1998"/>
      <c r="E465" s="463" t="s">
        <v>263</v>
      </c>
      <c r="F465" s="477"/>
      <c r="G465" s="477"/>
      <c r="H465" s="1998" t="s">
        <v>206</v>
      </c>
      <c r="I465" s="1998"/>
      <c r="J465" s="482">
        <v>0.35460379294799976</v>
      </c>
      <c r="K465" s="477"/>
      <c r="L465" s="477"/>
      <c r="M465" s="1998" t="s">
        <v>259</v>
      </c>
      <c r="N465" s="1998"/>
      <c r="O465" s="483">
        <v>1.2846364815713362E-4</v>
      </c>
      <c r="P465" s="477"/>
      <c r="Q465" s="477"/>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999" t="s">
        <v>224</v>
      </c>
      <c r="D466" s="1998"/>
      <c r="E466" s="478">
        <v>6.0191655531550828E-2</v>
      </c>
      <c r="F466" s="477"/>
      <c r="G466" s="477"/>
      <c r="H466" s="1998" t="s">
        <v>243</v>
      </c>
      <c r="I466" s="1998"/>
      <c r="J466" s="482">
        <v>8.9725694517857977E-3</v>
      </c>
      <c r="K466" s="477"/>
      <c r="L466" s="477"/>
      <c r="M466" s="1998" t="s">
        <v>242</v>
      </c>
      <c r="N466" s="1998"/>
      <c r="O466" s="483">
        <v>5.5290209097226296E-3</v>
      </c>
      <c r="P466" s="477"/>
      <c r="Q466" s="477"/>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999" t="s">
        <v>206</v>
      </c>
      <c r="D467" s="1998"/>
      <c r="E467" s="481">
        <v>0.39650686907201943</v>
      </c>
      <c r="F467" s="477"/>
      <c r="G467" s="477"/>
      <c r="H467" s="1998" t="s">
        <v>259</v>
      </c>
      <c r="I467" s="1998"/>
      <c r="J467" s="482">
        <v>2.7750833115889326E-4</v>
      </c>
      <c r="K467" s="477"/>
      <c r="L467" s="477"/>
      <c r="M467" s="1998" t="s">
        <v>247</v>
      </c>
      <c r="N467" s="1998"/>
      <c r="O467" s="483">
        <v>4.23012792847149E-3</v>
      </c>
      <c r="P467" s="477"/>
      <c r="Q467" s="477"/>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999" t="s">
        <v>243</v>
      </c>
      <c r="D468" s="1998"/>
      <c r="E468" s="481">
        <v>1.3031625097879905E-2</v>
      </c>
      <c r="F468" s="477"/>
      <c r="G468" s="477"/>
      <c r="H468" s="1998" t="s">
        <v>242</v>
      </c>
      <c r="I468" s="1998"/>
      <c r="J468" s="482">
        <v>5.6306998820613748E-3</v>
      </c>
      <c r="K468" s="477"/>
      <c r="L468" s="477"/>
      <c r="M468" s="1998" t="s">
        <v>246</v>
      </c>
      <c r="N468" s="1998"/>
      <c r="O468" s="483">
        <v>2.1379294873736425E-3</v>
      </c>
      <c r="P468" s="477"/>
      <c r="Q468" s="477"/>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999" t="s">
        <v>259</v>
      </c>
      <c r="D469" s="1998"/>
      <c r="E469" s="481">
        <v>2.507356579166569E-4</v>
      </c>
      <c r="F469" s="477"/>
      <c r="G469" s="477"/>
      <c r="H469" s="1998" t="s">
        <v>256</v>
      </c>
      <c r="I469" s="1998"/>
      <c r="J469" s="482">
        <v>5.465244044422663E-4</v>
      </c>
      <c r="K469" s="477"/>
      <c r="L469" s="477"/>
      <c r="M469" s="1998" t="s">
        <v>231</v>
      </c>
      <c r="N469" s="1998"/>
      <c r="O469" s="483">
        <v>3.1274103501311351E-2</v>
      </c>
      <c r="P469" s="477"/>
      <c r="Q469" s="477"/>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999" t="s">
        <v>242</v>
      </c>
      <c r="D470" s="1998"/>
      <c r="E470" s="481">
        <v>2.3155919133016462E-3</v>
      </c>
      <c r="F470" s="477"/>
      <c r="G470" s="477"/>
      <c r="H470" s="1998" t="s">
        <v>247</v>
      </c>
      <c r="I470" s="1998"/>
      <c r="J470" s="482">
        <v>6.5890117507955851E-3</v>
      </c>
      <c r="K470" s="477"/>
      <c r="L470" s="477"/>
      <c r="M470" s="1998" t="s">
        <v>255</v>
      </c>
      <c r="N470" s="1998"/>
      <c r="O470" s="483">
        <v>3.1881567565343654E-4</v>
      </c>
      <c r="P470" s="477"/>
      <c r="Q470" s="477"/>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999" t="s">
        <v>256</v>
      </c>
      <c r="D471" s="1998"/>
      <c r="E471" s="481">
        <v>1.2455410569756568E-3</v>
      </c>
      <c r="F471" s="477"/>
      <c r="G471" s="477"/>
      <c r="H471" s="1998" t="s">
        <v>246</v>
      </c>
      <c r="I471" s="1998"/>
      <c r="J471" s="482">
        <v>9.8509707537483403E-3</v>
      </c>
      <c r="K471" s="477"/>
      <c r="L471" s="477"/>
      <c r="M471" s="1998" t="s">
        <v>250</v>
      </c>
      <c r="N471" s="1998"/>
      <c r="O471" s="483">
        <v>2.8255953612976656E-5</v>
      </c>
      <c r="P471" s="477"/>
      <c r="Q471" s="477"/>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999" t="s">
        <v>247</v>
      </c>
      <c r="D472" s="1998"/>
      <c r="E472" s="481">
        <v>1.0720025456999259E-2</v>
      </c>
      <c r="F472" s="477"/>
      <c r="G472" s="477"/>
      <c r="H472" s="1998" t="s">
        <v>231</v>
      </c>
      <c r="I472" s="1998"/>
      <c r="J472" s="482">
        <v>6.3069204559991791E-3</v>
      </c>
      <c r="K472" s="477"/>
      <c r="L472" s="477"/>
      <c r="M472" s="1998" t="s">
        <v>260</v>
      </c>
      <c r="N472" s="1998"/>
      <c r="O472" s="483">
        <v>5.6956330117049967E-7</v>
      </c>
      <c r="P472" s="477"/>
      <c r="Q472" s="477"/>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999" t="s">
        <v>246</v>
      </c>
      <c r="D473" s="1998"/>
      <c r="E473" s="481">
        <v>1.2485638050764971E-2</v>
      </c>
      <c r="F473" s="477"/>
      <c r="G473" s="477"/>
      <c r="H473" s="1998" t="s">
        <v>255</v>
      </c>
      <c r="I473" s="1998"/>
      <c r="J473" s="482">
        <v>2.3205635599829874E-3</v>
      </c>
      <c r="K473" s="477"/>
      <c r="L473" s="477"/>
      <c r="M473" s="1998" t="s">
        <v>209</v>
      </c>
      <c r="N473" s="1998"/>
      <c r="O473" s="483">
        <v>2.1796537572332998E-2</v>
      </c>
      <c r="P473" s="477"/>
      <c r="Q473" s="477"/>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999" t="s">
        <v>231</v>
      </c>
      <c r="D474" s="1998"/>
      <c r="E474" s="481">
        <v>3.1094520143617527E-4</v>
      </c>
      <c r="F474" s="477"/>
      <c r="G474" s="477"/>
      <c r="H474" s="1998" t="s">
        <v>258</v>
      </c>
      <c r="I474" s="1998"/>
      <c r="J474" s="482">
        <v>5.99813610789897E-4</v>
      </c>
      <c r="K474" s="477"/>
      <c r="L474" s="477"/>
      <c r="M474" s="1998" t="s">
        <v>207</v>
      </c>
      <c r="N474" s="1998"/>
      <c r="O474" s="483">
        <v>7.3200102803740256E-5</v>
      </c>
      <c r="P474" s="477"/>
      <c r="Q474" s="477"/>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999" t="s">
        <v>255</v>
      </c>
      <c r="D475" s="1998"/>
      <c r="E475" s="481">
        <v>9.4048971762134633E-5</v>
      </c>
      <c r="F475" s="477"/>
      <c r="G475" s="477"/>
      <c r="H475" s="1998" t="s">
        <v>261</v>
      </c>
      <c r="I475" s="1998"/>
      <c r="J475" s="482">
        <v>1.9547195336498019E-6</v>
      </c>
      <c r="K475" s="477"/>
      <c r="L475" s="477"/>
      <c r="M475" s="1998" t="s">
        <v>248</v>
      </c>
      <c r="N475" s="1998"/>
      <c r="O475" s="483">
        <v>2.2573436033037822E-4</v>
      </c>
      <c r="P475" s="477"/>
      <c r="Q475" s="477"/>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999" t="s">
        <v>258</v>
      </c>
      <c r="D476" s="1998"/>
      <c r="E476" s="481">
        <v>5.0974522573587881E-5</v>
      </c>
      <c r="F476" s="477"/>
      <c r="G476" s="477"/>
      <c r="H476" s="1998" t="s">
        <v>250</v>
      </c>
      <c r="I476" s="1998"/>
      <c r="J476" s="482">
        <v>9.6507958329349205E-4</v>
      </c>
      <c r="K476" s="477"/>
      <c r="L476" s="477"/>
      <c r="M476" s="1998" t="s">
        <v>241</v>
      </c>
      <c r="N476" s="1998"/>
      <c r="O476" s="483">
        <v>3.3941605925609081E-3</v>
      </c>
      <c r="P476" s="477"/>
      <c r="Q476" s="477"/>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999" t="s">
        <v>261</v>
      </c>
      <c r="D477" s="1998"/>
      <c r="E477" s="481">
        <v>4.9408764738739516E-5</v>
      </c>
      <c r="F477" s="477"/>
      <c r="G477" s="477"/>
      <c r="H477" s="1998" t="s">
        <v>260</v>
      </c>
      <c r="I477" s="1998"/>
      <c r="J477" s="482">
        <v>5.6447713370605978E-6</v>
      </c>
      <c r="K477" s="477"/>
      <c r="L477" s="477"/>
      <c r="M477" s="1998" t="s">
        <v>218</v>
      </c>
      <c r="N477" s="1998"/>
      <c r="O477" s="483">
        <v>7.3698879845332771E-2</v>
      </c>
      <c r="P477" s="477"/>
      <c r="Q477" s="477"/>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999" t="s">
        <v>250</v>
      </c>
      <c r="D478" s="1998"/>
      <c r="E478" s="481">
        <v>4.0967391322927257E-3</v>
      </c>
      <c r="F478" s="477"/>
      <c r="G478" s="477"/>
      <c r="H478" s="1998" t="s">
        <v>209</v>
      </c>
      <c r="I478" s="1998"/>
      <c r="J478" s="482">
        <v>0.32773462431770356</v>
      </c>
      <c r="K478" s="477"/>
      <c r="L478" s="477"/>
      <c r="M478" s="1998" t="s">
        <v>237</v>
      </c>
      <c r="N478" s="1998"/>
      <c r="O478" s="483">
        <v>1.4194919844010521E-2</v>
      </c>
      <c r="P478" s="477"/>
      <c r="Q478" s="477"/>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999" t="s">
        <v>260</v>
      </c>
      <c r="D479" s="1998"/>
      <c r="E479" s="481">
        <v>2.5664785681090154E-5</v>
      </c>
      <c r="F479" s="477"/>
      <c r="G479" s="477"/>
      <c r="H479" s="1998" t="s">
        <v>207</v>
      </c>
      <c r="I479" s="1998"/>
      <c r="J479" s="482">
        <v>0.34498299369306917</v>
      </c>
      <c r="K479" s="477"/>
      <c r="L479" s="477"/>
      <c r="M479" s="1998" t="s">
        <v>223</v>
      </c>
      <c r="N479" s="1998"/>
      <c r="O479" s="483">
        <v>1.3813638481419873E-4</v>
      </c>
      <c r="P479" s="477"/>
      <c r="Q479" s="477"/>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999" t="s">
        <v>209</v>
      </c>
      <c r="D480" s="1998"/>
      <c r="E480" s="481">
        <v>0.37444897794476178</v>
      </c>
      <c r="F480" s="477"/>
      <c r="G480" s="477"/>
      <c r="H480" s="1998" t="s">
        <v>248</v>
      </c>
      <c r="I480" s="1998"/>
      <c r="J480" s="482">
        <v>7.6068969350736081E-3</v>
      </c>
      <c r="K480" s="477"/>
      <c r="L480" s="477"/>
      <c r="M480" s="1998" t="s">
        <v>222</v>
      </c>
      <c r="N480" s="1998"/>
      <c r="O480" s="483">
        <v>2.4615984963006515E-2</v>
      </c>
      <c r="P480" s="477"/>
      <c r="Q480" s="477"/>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999" t="s">
        <v>207</v>
      </c>
      <c r="D481" s="1998"/>
      <c r="E481" s="481">
        <v>0.37830184595190008</v>
      </c>
      <c r="F481" s="477"/>
      <c r="G481" s="477"/>
      <c r="H481" s="1998" t="s">
        <v>241</v>
      </c>
      <c r="I481" s="1998"/>
      <c r="J481" s="482">
        <v>8.9323652334889082E-3</v>
      </c>
      <c r="K481" s="477"/>
      <c r="L481" s="477"/>
      <c r="M481" s="1998" t="s">
        <v>249</v>
      </c>
      <c r="N481" s="1998"/>
      <c r="O481" s="483">
        <v>2.3882031124174579E-3</v>
      </c>
      <c r="P481" s="477"/>
      <c r="Q481" s="477"/>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999" t="s">
        <v>248</v>
      </c>
      <c r="D482" s="1998"/>
      <c r="E482" s="481">
        <v>1.0209622123487343E-2</v>
      </c>
      <c r="F482" s="477"/>
      <c r="G482" s="477"/>
      <c r="H482" s="1998" t="s">
        <v>218</v>
      </c>
      <c r="I482" s="1998"/>
      <c r="J482" s="482">
        <v>9.2717570782142975E-2</v>
      </c>
      <c r="K482" s="477"/>
      <c r="L482" s="477"/>
      <c r="M482" s="1998" t="s">
        <v>239</v>
      </c>
      <c r="N482" s="1998"/>
      <c r="O482" s="483">
        <v>8.0669453071807416E-3</v>
      </c>
      <c r="P482" s="477"/>
      <c r="Q482" s="477"/>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999" t="s">
        <v>241</v>
      </c>
      <c r="D483" s="1998"/>
      <c r="E483" s="481">
        <v>1.4125789643962968E-2</v>
      </c>
      <c r="F483" s="477"/>
      <c r="G483" s="477"/>
      <c r="H483" s="1998" t="s">
        <v>237</v>
      </c>
      <c r="I483" s="1998"/>
      <c r="J483" s="482">
        <v>2.2483822657999447E-2</v>
      </c>
      <c r="K483" s="477"/>
      <c r="L483" s="477"/>
      <c r="M483" s="1998" t="s">
        <v>235</v>
      </c>
      <c r="N483" s="1998"/>
      <c r="O483" s="483">
        <v>4.6529500814038443E-4</v>
      </c>
      <c r="P483" s="477"/>
      <c r="Q483" s="477"/>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999" t="s">
        <v>218</v>
      </c>
      <c r="D484" s="1998"/>
      <c r="E484" s="481">
        <v>9.814670248792659E-2</v>
      </c>
      <c r="F484" s="477"/>
      <c r="G484" s="477"/>
      <c r="H484" s="1998" t="s">
        <v>223</v>
      </c>
      <c r="I484" s="1998"/>
      <c r="J484" s="482">
        <v>7.1068519326312446E-2</v>
      </c>
      <c r="K484" s="477"/>
      <c r="L484" s="477"/>
      <c r="M484" s="1998" t="s">
        <v>232</v>
      </c>
      <c r="N484" s="1998"/>
      <c r="O484" s="483">
        <v>4.6404768353202341E-3</v>
      </c>
      <c r="P484" s="477"/>
      <c r="Q484" s="477"/>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999" t="s">
        <v>237</v>
      </c>
      <c r="D485" s="1998"/>
      <c r="E485" s="481">
        <v>4.3166946969465138E-3</v>
      </c>
      <c r="F485" s="477"/>
      <c r="G485" s="477"/>
      <c r="H485" s="1998" t="s">
        <v>222</v>
      </c>
      <c r="I485" s="1998"/>
      <c r="J485" s="482">
        <v>5.3085902810858059E-2</v>
      </c>
      <c r="K485" s="477"/>
      <c r="L485" s="477"/>
      <c r="M485" s="1998" t="s">
        <v>240</v>
      </c>
      <c r="N485" s="1998"/>
      <c r="O485" s="483">
        <v>3.9299718348472235E-3</v>
      </c>
      <c r="P485" s="477"/>
      <c r="Q485" s="477"/>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999" t="s">
        <v>223</v>
      </c>
      <c r="D486" s="1998"/>
      <c r="E486" s="481">
        <v>5.9910113486020093E-2</v>
      </c>
      <c r="F486" s="477"/>
      <c r="G486" s="477"/>
      <c r="H486" s="1998" t="s">
        <v>249</v>
      </c>
      <c r="I486" s="1998"/>
      <c r="J486" s="482">
        <v>1.1521535997275462E-4</v>
      </c>
      <c r="K486" s="477"/>
      <c r="L486" s="477"/>
      <c r="M486" s="1998" t="s">
        <v>227</v>
      </c>
      <c r="N486" s="1998"/>
      <c r="O486" s="483">
        <v>3.6810687401541363E-4</v>
      </c>
      <c r="P486" s="477"/>
      <c r="Q486" s="477"/>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999" t="s">
        <v>222</v>
      </c>
      <c r="D487" s="1998"/>
      <c r="E487" s="481">
        <v>0.10861825482950052</v>
      </c>
      <c r="F487" s="477"/>
      <c r="G487" s="477"/>
      <c r="H487" s="1998" t="s">
        <v>239</v>
      </c>
      <c r="I487" s="1998"/>
      <c r="J487" s="482">
        <v>3.4609699123975524E-3</v>
      </c>
      <c r="K487" s="477"/>
      <c r="L487" s="477"/>
      <c r="M487" s="1998" t="s">
        <v>226</v>
      </c>
      <c r="N487" s="1998"/>
      <c r="O487" s="483">
        <v>7.837746494782874E-3</v>
      </c>
      <c r="P487" s="477"/>
      <c r="Q487" s="477"/>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999" t="s">
        <v>249</v>
      </c>
      <c r="D488" s="1998"/>
      <c r="E488" s="481">
        <v>1.3701678046277349E-4</v>
      </c>
      <c r="F488" s="477"/>
      <c r="G488" s="477"/>
      <c r="H488" s="1998" t="s">
        <v>235</v>
      </c>
      <c r="I488" s="1998"/>
      <c r="J488" s="482">
        <v>2.9970833636356345E-2</v>
      </c>
      <c r="K488" s="477"/>
      <c r="L488" s="477"/>
      <c r="M488" s="1998" t="s">
        <v>211</v>
      </c>
      <c r="N488" s="1998"/>
      <c r="O488" s="483">
        <v>0.32952721281019959</v>
      </c>
      <c r="P488" s="477"/>
      <c r="Q488" s="477"/>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999" t="s">
        <v>239</v>
      </c>
      <c r="D489" s="1998"/>
      <c r="E489" s="481">
        <v>1.4219862903353368E-3</v>
      </c>
      <c r="F489" s="477"/>
      <c r="G489" s="477"/>
      <c r="H489" s="1998" t="s">
        <v>232</v>
      </c>
      <c r="I489" s="1998"/>
      <c r="J489" s="482">
        <v>3.2388550067042741E-2</v>
      </c>
      <c r="K489" s="477"/>
      <c r="L489" s="477"/>
      <c r="M489" s="1998" t="s">
        <v>220</v>
      </c>
      <c r="N489" s="1998"/>
      <c r="O489" s="483">
        <v>1.9538944070292788E-2</v>
      </c>
      <c r="P489" s="477"/>
      <c r="Q489" s="477"/>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999" t="s">
        <v>235</v>
      </c>
      <c r="D490" s="1998"/>
      <c r="E490" s="481">
        <v>5.29693374771446E-2</v>
      </c>
      <c r="F490" s="477"/>
      <c r="G490" s="477"/>
      <c r="H490" s="1998" t="s">
        <v>240</v>
      </c>
      <c r="I490" s="1998"/>
      <c r="J490" s="482">
        <v>1.3579807728640194E-2</v>
      </c>
      <c r="K490" s="477"/>
      <c r="L490" s="477"/>
      <c r="M490" s="1998" t="s">
        <v>253</v>
      </c>
      <c r="N490" s="1998"/>
      <c r="O490" s="483">
        <v>2.4290987822568266E-4</v>
      </c>
      <c r="P490" s="477"/>
      <c r="Q490" s="477"/>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999" t="s">
        <v>232</v>
      </c>
      <c r="D491" s="1998"/>
      <c r="E491" s="481">
        <v>5.9209563467797509E-2</v>
      </c>
      <c r="F491" s="477"/>
      <c r="G491" s="477"/>
      <c r="H491" s="1998" t="s">
        <v>227</v>
      </c>
      <c r="I491" s="1998"/>
      <c r="J491" s="482">
        <v>4.6496681676655494E-2</v>
      </c>
      <c r="K491" s="477"/>
      <c r="L491" s="477"/>
      <c r="M491" s="1998" t="s">
        <v>213</v>
      </c>
      <c r="N491" s="1998"/>
      <c r="O491" s="483">
        <v>0.2025729733655306</v>
      </c>
      <c r="P491" s="477"/>
      <c r="Q491" s="477"/>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999" t="s">
        <v>240</v>
      </c>
      <c r="D492" s="1998"/>
      <c r="E492" s="481">
        <v>1.8245329745934791E-3</v>
      </c>
      <c r="F492" s="477"/>
      <c r="G492" s="477"/>
      <c r="H492" s="1998" t="s">
        <v>226</v>
      </c>
      <c r="I492" s="1998"/>
      <c r="J492" s="482">
        <v>3.3742568846168802E-2</v>
      </c>
      <c r="K492" s="477"/>
      <c r="L492" s="477"/>
      <c r="M492" s="1998" t="s">
        <v>244</v>
      </c>
      <c r="N492" s="1998"/>
      <c r="O492" s="483">
        <v>3.0074648787616876E-3</v>
      </c>
      <c r="P492" s="477"/>
      <c r="Q492" s="477"/>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999" t="s">
        <v>227</v>
      </c>
      <c r="D493" s="1998"/>
      <c r="E493" s="481">
        <v>4.4069318675497189E-2</v>
      </c>
      <c r="F493" s="477"/>
      <c r="G493" s="477"/>
      <c r="H493" s="1998" t="s">
        <v>211</v>
      </c>
      <c r="I493" s="1998"/>
      <c r="J493" s="482">
        <v>2.0136927359216263E-2</v>
      </c>
      <c r="K493" s="477"/>
      <c r="L493" s="477"/>
      <c r="M493" s="1998" t="s">
        <v>221</v>
      </c>
      <c r="N493" s="1998"/>
      <c r="O493" s="483">
        <v>9.8759255867561707E-2</v>
      </c>
      <c r="P493" s="477"/>
      <c r="Q493" s="477"/>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999" t="s">
        <v>226</v>
      </c>
      <c r="D494" s="1998"/>
      <c r="E494" s="481">
        <v>7.1484856402986505E-2</v>
      </c>
      <c r="F494" s="477"/>
      <c r="G494" s="477"/>
      <c r="H494" s="1998" t="s">
        <v>220</v>
      </c>
      <c r="I494" s="1998"/>
      <c r="J494" s="482">
        <v>8.59060746917229E-2</v>
      </c>
      <c r="K494" s="477"/>
      <c r="L494" s="477"/>
      <c r="M494" s="1998" t="s">
        <v>225</v>
      </c>
      <c r="N494" s="1998"/>
      <c r="O494" s="483">
        <v>6.1269181660868692E-2</v>
      </c>
      <c r="P494" s="477"/>
      <c r="Q494" s="477"/>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999" t="s">
        <v>211</v>
      </c>
      <c r="D495" s="1998"/>
      <c r="E495" s="481">
        <v>3.0237449954178602E-3</v>
      </c>
      <c r="F495" s="477"/>
      <c r="G495" s="477"/>
      <c r="H495" s="1998" t="s">
        <v>253</v>
      </c>
      <c r="I495" s="1998"/>
      <c r="J495" s="482">
        <v>2.5407638686325141E-3</v>
      </c>
      <c r="K495" s="477"/>
      <c r="L495" s="477"/>
      <c r="M495" s="1998" t="s">
        <v>229</v>
      </c>
      <c r="N495" s="1998"/>
      <c r="O495" s="483">
        <v>7.6569212510679066E-3</v>
      </c>
      <c r="P495" s="477"/>
      <c r="Q495" s="477"/>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999" t="s">
        <v>220</v>
      </c>
      <c r="D496" s="1998"/>
      <c r="E496" s="481">
        <v>0.14020951243401264</v>
      </c>
      <c r="F496" s="477"/>
      <c r="G496" s="477"/>
      <c r="H496" s="1998" t="s">
        <v>213</v>
      </c>
      <c r="I496" s="1998"/>
      <c r="J496" s="482">
        <v>0.28852553980793522</v>
      </c>
      <c r="K496" s="477"/>
      <c r="L496" s="477"/>
      <c r="M496" s="1998" t="s">
        <v>252</v>
      </c>
      <c r="N496" s="1998"/>
      <c r="O496" s="483">
        <v>1.657840331254489E-3</v>
      </c>
      <c r="P496" s="477"/>
      <c r="Q496" s="477"/>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999" t="s">
        <v>253</v>
      </c>
      <c r="D497" s="1998"/>
      <c r="E497" s="481">
        <v>5.4058267446191542E-4</v>
      </c>
      <c r="F497" s="477"/>
      <c r="G497" s="477"/>
      <c r="H497" s="1998" t="s">
        <v>244</v>
      </c>
      <c r="I497" s="1998"/>
      <c r="J497" s="482">
        <v>1.1035108643880027E-2</v>
      </c>
      <c r="K497" s="477"/>
      <c r="L497" s="477"/>
      <c r="M497" s="1998" t="s">
        <v>205</v>
      </c>
      <c r="N497" s="1998"/>
      <c r="O497" s="483">
        <v>0.45879146701316803</v>
      </c>
      <c r="P497" s="477"/>
      <c r="Q497" s="477"/>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999" t="s">
        <v>213</v>
      </c>
      <c r="D498" s="1998"/>
      <c r="E498" s="481">
        <v>0.25374404667642647</v>
      </c>
      <c r="F498" s="477"/>
      <c r="G498" s="477"/>
      <c r="H498" s="1998" t="s">
        <v>221</v>
      </c>
      <c r="I498" s="1998"/>
      <c r="J498" s="482">
        <v>5.9375091600341635E-2</v>
      </c>
      <c r="K498" s="477"/>
      <c r="L498" s="477"/>
      <c r="M498" s="1998" t="s">
        <v>254</v>
      </c>
      <c r="N498" s="1998"/>
      <c r="O498" s="483">
        <v>1.2981729008623415E-3</v>
      </c>
      <c r="P498" s="477"/>
      <c r="Q498" s="477"/>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999" t="s">
        <v>244</v>
      </c>
      <c r="D499" s="1998"/>
      <c r="E499" s="481">
        <v>4.9701468624009804E-3</v>
      </c>
      <c r="F499" s="477"/>
      <c r="G499" s="477"/>
      <c r="H499" s="1998" t="s">
        <v>225</v>
      </c>
      <c r="I499" s="1998"/>
      <c r="J499" s="482">
        <v>2.1553912187795457E-3</v>
      </c>
      <c r="K499" s="477"/>
      <c r="L499" s="477"/>
      <c r="M499" s="1998" t="s">
        <v>251</v>
      </c>
      <c r="N499" s="1998"/>
      <c r="O499" s="483">
        <v>1.723797659361084E-3</v>
      </c>
      <c r="P499" s="477"/>
      <c r="Q499" s="477"/>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999" t="s">
        <v>221</v>
      </c>
      <c r="D500" s="1998"/>
      <c r="E500" s="481">
        <v>9.4459837373327679E-2</v>
      </c>
      <c r="F500" s="477"/>
      <c r="G500" s="477"/>
      <c r="H500" s="1998" t="s">
        <v>229</v>
      </c>
      <c r="I500" s="1998"/>
      <c r="J500" s="482">
        <v>3.9511190821450215E-2</v>
      </c>
      <c r="K500" s="477"/>
      <c r="L500" s="477"/>
      <c r="M500" s="1998" t="s">
        <v>257</v>
      </c>
      <c r="N500" s="1998"/>
      <c r="O500" s="483">
        <v>2.833459862051404E-4</v>
      </c>
      <c r="P500" s="477"/>
      <c r="Q500" s="477"/>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999" t="s">
        <v>225</v>
      </c>
      <c r="D501" s="1998"/>
      <c r="E501" s="481">
        <v>5.7802419808969802E-2</v>
      </c>
      <c r="F501" s="477"/>
      <c r="G501" s="477"/>
      <c r="H501" s="1998" t="s">
        <v>252</v>
      </c>
      <c r="I501" s="1998"/>
      <c r="J501" s="482">
        <v>1.7703474386934058E-3</v>
      </c>
      <c r="K501" s="477"/>
      <c r="L501" s="477"/>
      <c r="M501" s="1998" t="s">
        <v>238</v>
      </c>
      <c r="N501" s="1998"/>
      <c r="O501" s="483">
        <v>1.7117897639290322E-2</v>
      </c>
      <c r="P501" s="477"/>
      <c r="Q501" s="477"/>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999" t="s">
        <v>229</v>
      </c>
      <c r="D502" s="1998"/>
      <c r="E502" s="481">
        <v>3.0745468213656913E-2</v>
      </c>
      <c r="F502" s="477"/>
      <c r="G502" s="477"/>
      <c r="H502" s="1998" t="s">
        <v>205</v>
      </c>
      <c r="I502" s="1998"/>
      <c r="J502" s="482">
        <v>0.32454937552061458</v>
      </c>
      <c r="K502" s="477"/>
      <c r="L502" s="477"/>
      <c r="M502" s="1998" t="s">
        <v>234</v>
      </c>
      <c r="N502" s="1998"/>
      <c r="O502" s="483">
        <v>1.9492087247682224E-2</v>
      </c>
      <c r="P502" s="477"/>
      <c r="Q502" s="477"/>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999" t="s">
        <v>252</v>
      </c>
      <c r="D503" s="1998"/>
      <c r="E503" s="481">
        <v>3.659470627917332E-3</v>
      </c>
      <c r="F503" s="477"/>
      <c r="G503" s="477"/>
      <c r="H503" s="1998" t="s">
        <v>254</v>
      </c>
      <c r="I503" s="1998"/>
      <c r="J503" s="482">
        <v>4.0110950437977143E-4</v>
      </c>
      <c r="K503" s="477"/>
      <c r="L503" s="477"/>
      <c r="M503" s="1998" t="s">
        <v>228</v>
      </c>
      <c r="N503" s="1998"/>
      <c r="O503" s="483">
        <v>3.7401044512775074E-2</v>
      </c>
      <c r="P503" s="477"/>
      <c r="Q503" s="477"/>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999" t="s">
        <v>205</v>
      </c>
      <c r="D504" s="1998"/>
      <c r="E504" s="481">
        <v>0.40905986728801608</v>
      </c>
      <c r="F504" s="477"/>
      <c r="G504" s="477"/>
      <c r="H504" s="1998" t="s">
        <v>251</v>
      </c>
      <c r="I504" s="1998"/>
      <c r="J504" s="482">
        <v>4.0110950437979853E-4</v>
      </c>
      <c r="K504" s="477"/>
      <c r="L504" s="477"/>
      <c r="M504" s="1998" t="s">
        <v>214</v>
      </c>
      <c r="N504" s="1998"/>
      <c r="O504" s="483">
        <v>0.15566308798702377</v>
      </c>
      <c r="P504" s="477"/>
      <c r="Q504" s="477"/>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999" t="s">
        <v>254</v>
      </c>
      <c r="D505" s="1998"/>
      <c r="E505" s="481">
        <v>6.9794754005578382E-5</v>
      </c>
      <c r="F505" s="477"/>
      <c r="G505" s="477"/>
      <c r="H505" s="1998" t="s">
        <v>238</v>
      </c>
      <c r="I505" s="1998"/>
      <c r="J505" s="482">
        <v>6.9645504658718506E-3</v>
      </c>
      <c r="K505" s="477"/>
      <c r="L505" s="477"/>
      <c r="M505" s="1998" t="s">
        <v>212</v>
      </c>
      <c r="N505" s="1998"/>
      <c r="O505" s="483">
        <v>0.23960056721321851</v>
      </c>
      <c r="P505" s="477"/>
      <c r="Q505" s="477"/>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999" t="s">
        <v>251</v>
      </c>
      <c r="D506" s="1998"/>
      <c r="E506" s="481">
        <v>1.668583794444118E-4</v>
      </c>
      <c r="F506" s="477"/>
      <c r="G506" s="477"/>
      <c r="H506" s="1998" t="s">
        <v>234</v>
      </c>
      <c r="I506" s="1998"/>
      <c r="J506" s="482">
        <v>3.2071672400326018E-2</v>
      </c>
      <c r="K506" s="477"/>
      <c r="L506" s="477"/>
      <c r="M506" s="1998" t="s">
        <v>210</v>
      </c>
      <c r="N506" s="1998"/>
      <c r="O506" s="483">
        <v>0.39138031990784561</v>
      </c>
      <c r="P506" s="477"/>
      <c r="Q506" s="477"/>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999" t="s">
        <v>257</v>
      </c>
      <c r="D507" s="1998"/>
      <c r="E507" s="481">
        <v>6.6414522311557624E-4</v>
      </c>
      <c r="F507" s="477"/>
      <c r="G507" s="477"/>
      <c r="H507" s="1998" t="s">
        <v>228</v>
      </c>
      <c r="I507" s="1998"/>
      <c r="J507" s="482">
        <v>3.9140686352104659E-2</v>
      </c>
      <c r="K507" s="477"/>
      <c r="L507" s="477"/>
      <c r="M507" s="1998" t="s">
        <v>215</v>
      </c>
      <c r="N507" s="1998"/>
      <c r="O507" s="483">
        <v>0.19364287115475928</v>
      </c>
      <c r="P507" s="477"/>
      <c r="Q507" s="477"/>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999" t="s">
        <v>238</v>
      </c>
      <c r="D508" s="1998"/>
      <c r="E508" s="481">
        <v>8.4419846610084455E-3</v>
      </c>
      <c r="F508" s="477"/>
      <c r="G508" s="477"/>
      <c r="H508" s="1998" t="s">
        <v>214</v>
      </c>
      <c r="I508" s="1998"/>
      <c r="J508" s="482">
        <v>0.18934091431317476</v>
      </c>
      <c r="K508" s="477"/>
      <c r="L508" s="477"/>
      <c r="M508" s="1998" t="s">
        <v>208</v>
      </c>
      <c r="N508" s="1998"/>
      <c r="O508" s="483">
        <v>0.4320135184670692</v>
      </c>
      <c r="P508" s="477"/>
      <c r="Q508" s="477"/>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999" t="s">
        <v>234</v>
      </c>
      <c r="D509" s="1998"/>
      <c r="E509" s="481">
        <v>5.6881618169747648E-2</v>
      </c>
      <c r="F509" s="477"/>
      <c r="G509" s="477"/>
      <c r="H509" s="1998" t="s">
        <v>212</v>
      </c>
      <c r="I509" s="1998"/>
      <c r="J509" s="482">
        <v>0.30419176329773878</v>
      </c>
      <c r="K509" s="477"/>
      <c r="L509" s="477"/>
      <c r="M509" s="1998" t="s">
        <v>204</v>
      </c>
      <c r="N509" s="1998"/>
      <c r="O509" s="483">
        <v>0.44677982832271967</v>
      </c>
      <c r="P509" s="477"/>
      <c r="Q509" s="477"/>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999" t="s">
        <v>228</v>
      </c>
      <c r="D510" s="1998"/>
      <c r="E510" s="481">
        <v>2.5838749189256268E-2</v>
      </c>
      <c r="F510" s="477"/>
      <c r="G510" s="477"/>
      <c r="H510" s="1998" t="s">
        <v>210</v>
      </c>
      <c r="I510" s="1998"/>
      <c r="J510" s="482">
        <v>0.20104152412155346</v>
      </c>
      <c r="K510" s="477"/>
      <c r="L510" s="477"/>
      <c r="M510" s="1998" t="s">
        <v>233</v>
      </c>
      <c r="N510" s="1998"/>
      <c r="O510" s="483">
        <v>2.6595898151411248E-2</v>
      </c>
      <c r="P510" s="477"/>
      <c r="Q510" s="477"/>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999" t="s">
        <v>214</v>
      </c>
      <c r="D511" s="1998"/>
      <c r="E511" s="481">
        <v>0.30265662215079525</v>
      </c>
      <c r="F511" s="477"/>
      <c r="G511" s="477"/>
      <c r="H511" s="1998" t="s">
        <v>215</v>
      </c>
      <c r="I511" s="1998"/>
      <c r="J511" s="482">
        <v>2.2820129210316741E-2</v>
      </c>
      <c r="K511" s="477"/>
      <c r="L511" s="477"/>
      <c r="M511" s="1998" t="s">
        <v>219</v>
      </c>
      <c r="N511" s="1998"/>
      <c r="O511" s="483">
        <v>0.1184494015625918</v>
      </c>
      <c r="P511" s="477"/>
      <c r="Q511" s="477"/>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999" t="s">
        <v>212</v>
      </c>
      <c r="D512" s="1998"/>
      <c r="E512" s="481">
        <v>0.34730630804200224</v>
      </c>
      <c r="F512" s="477"/>
      <c r="G512" s="477"/>
      <c r="H512" s="1998" t="s">
        <v>208</v>
      </c>
      <c r="I512" s="1998"/>
      <c r="J512" s="482">
        <v>0.18123259414867282</v>
      </c>
      <c r="K512" s="477"/>
      <c r="L512" s="477"/>
      <c r="M512" s="1998" t="s">
        <v>230</v>
      </c>
      <c r="N512" s="1998"/>
      <c r="O512" s="483">
        <v>3.4886488898224474E-2</v>
      </c>
      <c r="P512" s="477"/>
      <c r="Q512" s="477"/>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999" t="s">
        <v>210</v>
      </c>
      <c r="D513" s="1998"/>
      <c r="E513" s="481">
        <v>0.31521058754935943</v>
      </c>
      <c r="F513" s="477"/>
      <c r="G513" s="477"/>
      <c r="H513" s="1998" t="s">
        <v>204</v>
      </c>
      <c r="I513" s="1998"/>
      <c r="J513" s="482">
        <v>0.36141379384590794</v>
      </c>
      <c r="K513" s="477"/>
      <c r="L513" s="477"/>
      <c r="M513" s="1998" t="s">
        <v>236</v>
      </c>
      <c r="N513" s="1998"/>
      <c r="O513" s="483">
        <v>1.4320024275507213E-3</v>
      </c>
      <c r="P513" s="477"/>
      <c r="Q513" s="477"/>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999" t="s">
        <v>215</v>
      </c>
      <c r="D514" s="1998"/>
      <c r="E514" s="481">
        <v>3.1776288974176614E-2</v>
      </c>
      <c r="F514" s="477"/>
      <c r="G514" s="477"/>
      <c r="H514" s="1998" t="s">
        <v>233</v>
      </c>
      <c r="I514" s="1998"/>
      <c r="J514" s="482">
        <v>1.8357711039572646E-2</v>
      </c>
      <c r="K514" s="477"/>
      <c r="L514" s="477"/>
      <c r="M514" s="1998" t="s">
        <v>216</v>
      </c>
      <c r="N514" s="1998"/>
      <c r="O514" s="483">
        <v>0.17987371993163034</v>
      </c>
      <c r="P514" s="477"/>
      <c r="Q514" s="477"/>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999" t="s">
        <v>208</v>
      </c>
      <c r="D515" s="1998"/>
      <c r="E515" s="481">
        <v>0.26089862638925587</v>
      </c>
      <c r="F515" s="477"/>
      <c r="G515" s="477"/>
      <c r="H515" s="1998" t="s">
        <v>219</v>
      </c>
      <c r="I515" s="1998"/>
      <c r="J515" s="482">
        <v>5.032908701601925E-3</v>
      </c>
      <c r="K515" s="477"/>
      <c r="L515" s="477"/>
      <c r="M515" s="1998" t="s">
        <v>245</v>
      </c>
      <c r="N515" s="1998"/>
      <c r="O515" s="484">
        <v>5.4220033975203412E-3</v>
      </c>
      <c r="P515" s="477"/>
      <c r="Q515" s="477"/>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999" t="s">
        <v>217</v>
      </c>
      <c r="D516" s="1998"/>
      <c r="E516" s="481">
        <v>0.19507857768580292</v>
      </c>
      <c r="F516" s="477"/>
      <c r="G516" s="477"/>
      <c r="H516" s="1998" t="s">
        <v>230</v>
      </c>
      <c r="I516" s="1998"/>
      <c r="J516" s="482">
        <v>8.9777865504758383E-3</v>
      </c>
      <c r="K516" s="477"/>
      <c r="L516" s="477"/>
      <c r="M516" s="1998"/>
      <c r="N516" s="1998"/>
      <c r="O516" s="477"/>
      <c r="P516" s="477"/>
      <c r="Q516" s="477"/>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999" t="s">
        <v>204</v>
      </c>
      <c r="D517" s="1998"/>
      <c r="E517" s="481">
        <v>0.45731331109786894</v>
      </c>
      <c r="F517" s="477"/>
      <c r="G517" s="477"/>
      <c r="H517" s="1998" t="s">
        <v>236</v>
      </c>
      <c r="I517" s="1998"/>
      <c r="J517" s="482">
        <v>1.2796681709289911E-2</v>
      </c>
      <c r="K517" s="477"/>
      <c r="L517" s="477"/>
      <c r="M517" s="1998"/>
      <c r="N517" s="1998"/>
      <c r="O517" s="477"/>
      <c r="P517" s="477"/>
      <c r="Q517" s="477"/>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999" t="s">
        <v>233</v>
      </c>
      <c r="D518" s="1998"/>
      <c r="E518" s="481">
        <v>2.2137910866258555E-2</v>
      </c>
      <c r="F518" s="477"/>
      <c r="G518" s="477"/>
      <c r="H518" s="1998" t="s">
        <v>216</v>
      </c>
      <c r="I518" s="1998"/>
      <c r="J518" s="482">
        <v>4.8914306415968993E-2</v>
      </c>
      <c r="K518" s="477"/>
      <c r="L518" s="477"/>
      <c r="M518" s="1998" t="s">
        <v>264</v>
      </c>
      <c r="N518" s="1998"/>
      <c r="O518" s="1998"/>
      <c r="P518" s="1998"/>
      <c r="Q518" s="1998"/>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999" t="s">
        <v>219</v>
      </c>
      <c r="D519" s="1998"/>
      <c r="E519" s="481">
        <v>6.9839369307552164E-3</v>
      </c>
      <c r="F519" s="477"/>
      <c r="G519" s="477"/>
      <c r="H519" s="1998" t="s">
        <v>245</v>
      </c>
      <c r="I519" s="1998"/>
      <c r="J519" s="485">
        <v>3.6039204098582228E-4</v>
      </c>
      <c r="K519" s="477"/>
      <c r="L519" s="477"/>
      <c r="M519" s="1998" t="s">
        <v>202</v>
      </c>
      <c r="N519" s="1998"/>
      <c r="O519" s="2006" t="s">
        <v>265</v>
      </c>
      <c r="P519" s="2007"/>
      <c r="Q519" s="2008"/>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999" t="s">
        <v>230</v>
      </c>
      <c r="D520" s="1998"/>
      <c r="E520" s="481">
        <v>5.396817037449461E-3</v>
      </c>
      <c r="F520" s="477"/>
      <c r="G520" s="477"/>
      <c r="H520" s="1998"/>
      <c r="I520" s="1998"/>
      <c r="J520" s="477"/>
      <c r="K520" s="477"/>
      <c r="L520" s="477"/>
      <c r="M520" s="1998"/>
      <c r="N520" s="1998"/>
      <c r="O520" s="464" t="s">
        <v>188</v>
      </c>
      <c r="P520" s="465" t="s">
        <v>266</v>
      </c>
      <c r="Q520" s="466" t="s">
        <v>267</v>
      </c>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999" t="s">
        <v>236</v>
      </c>
      <c r="D521" s="1998"/>
      <c r="E521" s="481">
        <v>5.2264055011076734E-2</v>
      </c>
      <c r="F521" s="477"/>
      <c r="G521" s="477"/>
      <c r="H521" s="1998"/>
      <c r="I521" s="1998"/>
      <c r="J521" s="477"/>
      <c r="K521" s="477"/>
      <c r="L521" s="477"/>
      <c r="M521" s="1998" t="s">
        <v>203</v>
      </c>
      <c r="N521" s="1998"/>
      <c r="O521" s="487">
        <v>3.8225829645962959</v>
      </c>
      <c r="P521" s="488">
        <v>7.0788573418449925</v>
      </c>
      <c r="Q521" s="489">
        <v>7.0788573418449925</v>
      </c>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999" t="s">
        <v>216</v>
      </c>
      <c r="D522" s="1998"/>
      <c r="E522" s="481">
        <v>6.0272195001894679E-2</v>
      </c>
      <c r="F522" s="477"/>
      <c r="G522" s="477"/>
      <c r="H522" s="1998" t="s">
        <v>264</v>
      </c>
      <c r="I522" s="1998"/>
      <c r="J522" s="1998"/>
      <c r="K522" s="1998"/>
      <c r="L522" s="1998"/>
      <c r="M522" s="1998"/>
      <c r="N522" s="1998"/>
      <c r="O522" s="477"/>
      <c r="P522" s="477"/>
      <c r="Q522" s="477"/>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999" t="s">
        <v>245</v>
      </c>
      <c r="D523" s="1998"/>
      <c r="E523" s="486">
        <v>1.431191233009069E-4</v>
      </c>
      <c r="F523" s="477"/>
      <c r="G523" s="477"/>
      <c r="H523" s="1998" t="s">
        <v>202</v>
      </c>
      <c r="I523" s="1998"/>
      <c r="J523" s="2003" t="s">
        <v>265</v>
      </c>
      <c r="K523" s="2004"/>
      <c r="L523" s="2005"/>
      <c r="M523" s="1998"/>
      <c r="N523" s="1998"/>
      <c r="O523" s="477"/>
      <c r="P523" s="477"/>
      <c r="Q523" s="477"/>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999"/>
      <c r="D524" s="1998"/>
      <c r="E524" s="477"/>
      <c r="F524" s="477"/>
      <c r="G524" s="477"/>
      <c r="H524" s="1998"/>
      <c r="I524" s="1998"/>
      <c r="J524" s="467" t="s">
        <v>188</v>
      </c>
      <c r="K524" s="468" t="s">
        <v>266</v>
      </c>
      <c r="L524" s="469" t="s">
        <v>267</v>
      </c>
      <c r="M524" s="1998" t="s">
        <v>268</v>
      </c>
      <c r="N524" s="1998"/>
      <c r="O524" s="1998"/>
      <c r="P524" s="477"/>
      <c r="Q524" s="477"/>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999"/>
      <c r="D525" s="1998"/>
      <c r="E525" s="477"/>
      <c r="F525" s="477"/>
      <c r="G525" s="477"/>
      <c r="H525" s="1998" t="s">
        <v>203</v>
      </c>
      <c r="I525" s="1998"/>
      <c r="J525" s="490">
        <v>3.7694146310564256</v>
      </c>
      <c r="K525" s="491">
        <v>6.7310975554579029</v>
      </c>
      <c r="L525" s="492">
        <v>6.7310975554579029</v>
      </c>
      <c r="M525" s="1998"/>
      <c r="N525" s="1998"/>
      <c r="O525" s="470" t="s">
        <v>202</v>
      </c>
      <c r="P525" s="477"/>
      <c r="Q525" s="477"/>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999" t="s">
        <v>264</v>
      </c>
      <c r="D526" s="1998"/>
      <c r="E526" s="1998"/>
      <c r="F526" s="1998"/>
      <c r="G526" s="1998"/>
      <c r="H526" s="1998"/>
      <c r="I526" s="1998"/>
      <c r="J526" s="477"/>
      <c r="K526" s="477"/>
      <c r="L526" s="477"/>
      <c r="M526" s="1998"/>
      <c r="N526" s="1998"/>
      <c r="O526" s="493" t="s">
        <v>203</v>
      </c>
      <c r="P526" s="477"/>
      <c r="Q526" s="477"/>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999" t="s">
        <v>202</v>
      </c>
      <c r="D527" s="1998"/>
      <c r="E527" s="2000" t="s">
        <v>265</v>
      </c>
      <c r="F527" s="2001"/>
      <c r="G527" s="2002"/>
      <c r="H527" s="1998"/>
      <c r="I527" s="1998"/>
      <c r="J527" s="477"/>
      <c r="K527" s="477"/>
      <c r="L527" s="477"/>
      <c r="M527" s="1998" t="s">
        <v>224</v>
      </c>
      <c r="N527" s="1998"/>
      <c r="O527" s="480">
        <v>-7.6137099875183273E-2</v>
      </c>
      <c r="P527" s="477"/>
      <c r="Q527" s="477"/>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998"/>
      <c r="D528" s="1998"/>
      <c r="E528" s="471" t="s">
        <v>188</v>
      </c>
      <c r="F528" s="472" t="s">
        <v>266</v>
      </c>
      <c r="G528" s="473" t="s">
        <v>267</v>
      </c>
      <c r="H528" s="1998" t="s">
        <v>268</v>
      </c>
      <c r="I528" s="1998"/>
      <c r="J528" s="1998"/>
      <c r="K528" s="477"/>
      <c r="L528" s="477"/>
      <c r="M528" s="1998" t="s">
        <v>206</v>
      </c>
      <c r="N528" s="1998"/>
      <c r="O528" s="483">
        <v>-5.1385773818022083E-2</v>
      </c>
      <c r="P528" s="477"/>
      <c r="Q528" s="477"/>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999" t="s">
        <v>203</v>
      </c>
      <c r="D529" s="1998"/>
      <c r="E529" s="494">
        <v>4.928286679640399</v>
      </c>
      <c r="F529" s="495">
        <v>8.4970459993799992</v>
      </c>
      <c r="G529" s="496">
        <v>8.4970459993799992</v>
      </c>
      <c r="H529" s="1998"/>
      <c r="I529" s="1998"/>
      <c r="J529" s="474" t="s">
        <v>202</v>
      </c>
      <c r="K529" s="477"/>
      <c r="L529" s="477"/>
      <c r="M529" s="1998" t="s">
        <v>243</v>
      </c>
      <c r="N529" s="1998"/>
      <c r="O529" s="483">
        <v>1.5984206529257788E-2</v>
      </c>
      <c r="P529" s="477"/>
      <c r="Q529" s="477"/>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999"/>
      <c r="D530" s="1998"/>
      <c r="E530" s="477"/>
      <c r="F530" s="477"/>
      <c r="G530" s="477"/>
      <c r="H530" s="1998"/>
      <c r="I530" s="1998"/>
      <c r="J530" s="497" t="s">
        <v>203</v>
      </c>
      <c r="K530" s="477"/>
      <c r="L530" s="477"/>
      <c r="M530" s="1998" t="s">
        <v>259</v>
      </c>
      <c r="N530" s="1998"/>
      <c r="O530" s="483">
        <v>-2.9650580848764674E-3</v>
      </c>
      <c r="P530" s="477"/>
      <c r="Q530" s="477"/>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999"/>
      <c r="D531" s="1998"/>
      <c r="E531" s="477"/>
      <c r="F531" s="477"/>
      <c r="G531" s="477"/>
      <c r="H531" s="1998" t="s">
        <v>224</v>
      </c>
      <c r="I531" s="1998"/>
      <c r="J531" s="479">
        <v>-3.2933569984900615E-2</v>
      </c>
      <c r="K531" s="477"/>
      <c r="L531" s="477"/>
      <c r="M531" s="1998" t="s">
        <v>242</v>
      </c>
      <c r="N531" s="1998"/>
      <c r="O531" s="483">
        <v>-1.9452131470201525E-2</v>
      </c>
      <c r="P531" s="477"/>
      <c r="Q531" s="477"/>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999" t="s">
        <v>268</v>
      </c>
      <c r="D532" s="1998"/>
      <c r="E532" s="1998"/>
      <c r="F532" s="477"/>
      <c r="G532" s="477"/>
      <c r="H532" s="1998" t="s">
        <v>206</v>
      </c>
      <c r="I532" s="1998"/>
      <c r="J532" s="482">
        <v>-0.15797842378219928</v>
      </c>
      <c r="K532" s="477"/>
      <c r="L532" s="477"/>
      <c r="M532" s="1998" t="s">
        <v>247</v>
      </c>
      <c r="N532" s="1998"/>
      <c r="O532" s="483">
        <v>1.7014525059200113E-2</v>
      </c>
      <c r="P532" s="477"/>
      <c r="Q532" s="477"/>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999"/>
      <c r="D533" s="1998"/>
      <c r="E533" s="475" t="s">
        <v>202</v>
      </c>
      <c r="F533" s="477"/>
      <c r="G533" s="477"/>
      <c r="H533" s="1998" t="s">
        <v>243</v>
      </c>
      <c r="I533" s="1998"/>
      <c r="J533" s="482">
        <v>2.5129537890470718E-2</v>
      </c>
      <c r="K533" s="477"/>
      <c r="L533" s="477"/>
      <c r="M533" s="1998" t="s">
        <v>246</v>
      </c>
      <c r="N533" s="1998"/>
      <c r="O533" s="483">
        <v>1.2095944030694994E-2</v>
      </c>
      <c r="P533" s="477"/>
      <c r="Q533" s="477"/>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998"/>
      <c r="D534" s="1998"/>
      <c r="E534" s="498" t="s">
        <v>203</v>
      </c>
      <c r="F534" s="477"/>
      <c r="G534" s="477"/>
      <c r="H534" s="1998" t="s">
        <v>259</v>
      </c>
      <c r="I534" s="1998"/>
      <c r="J534" s="482">
        <v>4.4194080347802131E-3</v>
      </c>
      <c r="K534" s="477"/>
      <c r="L534" s="477"/>
      <c r="M534" s="1998" t="s">
        <v>231</v>
      </c>
      <c r="N534" s="1998"/>
      <c r="O534" s="483">
        <v>4.6263183504571044E-2</v>
      </c>
      <c r="P534" s="477"/>
      <c r="Q534" s="477"/>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999" t="s">
        <v>224</v>
      </c>
      <c r="D535" s="1998"/>
      <c r="E535" s="478">
        <v>-4.9781981757418096E-2</v>
      </c>
      <c r="F535" s="477"/>
      <c r="G535" s="477"/>
      <c r="H535" s="1998" t="s">
        <v>242</v>
      </c>
      <c r="I535" s="1998"/>
      <c r="J535" s="482">
        <v>-1.9907066994993328E-2</v>
      </c>
      <c r="K535" s="477"/>
      <c r="L535" s="477"/>
      <c r="M535" s="1998" t="s">
        <v>255</v>
      </c>
      <c r="N535" s="1998"/>
      <c r="O535" s="483">
        <v>4.6710327619274156E-3</v>
      </c>
      <c r="P535" s="477"/>
      <c r="Q535" s="477"/>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999" t="s">
        <v>206</v>
      </c>
      <c r="D536" s="1998"/>
      <c r="E536" s="481">
        <v>-0.12777014710378418</v>
      </c>
      <c r="F536" s="477"/>
      <c r="G536" s="477"/>
      <c r="H536" s="1998" t="s">
        <v>256</v>
      </c>
      <c r="I536" s="1998"/>
      <c r="J536" s="482">
        <v>6.2019872328711841E-3</v>
      </c>
      <c r="K536" s="477"/>
      <c r="L536" s="477"/>
      <c r="M536" s="1998" t="s">
        <v>250</v>
      </c>
      <c r="N536" s="1998"/>
      <c r="O536" s="483">
        <v>-1.3905866778801243E-3</v>
      </c>
      <c r="P536" s="477"/>
      <c r="Q536" s="477"/>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999" t="s">
        <v>243</v>
      </c>
      <c r="D537" s="1998"/>
      <c r="E537" s="481">
        <v>2.316345434359595E-2</v>
      </c>
      <c r="F537" s="477"/>
      <c r="G537" s="477"/>
      <c r="H537" s="1998" t="s">
        <v>247</v>
      </c>
      <c r="I537" s="1998"/>
      <c r="J537" s="482">
        <v>2.1534571232093742E-2</v>
      </c>
      <c r="K537" s="477"/>
      <c r="L537" s="477"/>
      <c r="M537" s="1998" t="s">
        <v>260</v>
      </c>
      <c r="N537" s="1998"/>
      <c r="O537" s="483">
        <v>-1.9743042446344544E-4</v>
      </c>
      <c r="P537" s="477"/>
      <c r="Q537" s="477"/>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999" t="s">
        <v>259</v>
      </c>
      <c r="D538" s="1998"/>
      <c r="E538" s="481">
        <v>3.2130100757598685E-3</v>
      </c>
      <c r="F538" s="477"/>
      <c r="G538" s="477"/>
      <c r="H538" s="1998" t="s">
        <v>246</v>
      </c>
      <c r="I538" s="1998"/>
      <c r="J538" s="482">
        <v>2.6330893888640832E-2</v>
      </c>
      <c r="K538" s="477"/>
      <c r="L538" s="477"/>
      <c r="M538" s="1998" t="s">
        <v>209</v>
      </c>
      <c r="N538" s="1998"/>
      <c r="O538" s="483">
        <v>-3.8622184592065671E-2</v>
      </c>
      <c r="P538" s="477"/>
      <c r="Q538" s="477"/>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999" t="s">
        <v>242</v>
      </c>
      <c r="D539" s="1998"/>
      <c r="E539" s="481">
        <v>-9.764163638850118E-3</v>
      </c>
      <c r="F539" s="477"/>
      <c r="G539" s="477"/>
      <c r="H539" s="1998" t="s">
        <v>231</v>
      </c>
      <c r="I539" s="1998"/>
      <c r="J539" s="482">
        <v>-2.1068555708151818E-2</v>
      </c>
      <c r="K539" s="477"/>
      <c r="L539" s="477"/>
      <c r="M539" s="1998" t="s">
        <v>207</v>
      </c>
      <c r="N539" s="1998"/>
      <c r="O539" s="483">
        <v>-2.2382001755438417E-3</v>
      </c>
      <c r="P539" s="477"/>
      <c r="Q539" s="477"/>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999" t="s">
        <v>256</v>
      </c>
      <c r="D540" s="1998"/>
      <c r="E540" s="481">
        <v>7.1611547867813027E-3</v>
      </c>
      <c r="F540" s="477"/>
      <c r="G540" s="477"/>
      <c r="H540" s="1998" t="s">
        <v>255</v>
      </c>
      <c r="I540" s="1998"/>
      <c r="J540" s="482">
        <v>-1.2779763653937248E-2</v>
      </c>
      <c r="K540" s="477"/>
      <c r="L540" s="477"/>
      <c r="M540" s="1998" t="s">
        <v>248</v>
      </c>
      <c r="N540" s="1998"/>
      <c r="O540" s="483">
        <v>3.9304467361044359E-3</v>
      </c>
      <c r="P540" s="477"/>
      <c r="Q540" s="477"/>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999" t="s">
        <v>247</v>
      </c>
      <c r="D541" s="1998"/>
      <c r="E541" s="481">
        <v>2.1008833801862047E-2</v>
      </c>
      <c r="F541" s="477"/>
      <c r="G541" s="477"/>
      <c r="H541" s="1998" t="s">
        <v>258</v>
      </c>
      <c r="I541" s="1998"/>
      <c r="J541" s="482">
        <v>-6.4973198429022373E-3</v>
      </c>
      <c r="K541" s="477"/>
      <c r="L541" s="477"/>
      <c r="M541" s="1998" t="s">
        <v>241</v>
      </c>
      <c r="N541" s="1998"/>
      <c r="O541" s="483">
        <v>-1.5240852968874261E-2</v>
      </c>
      <c r="P541" s="477"/>
      <c r="Q541" s="477"/>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999" t="s">
        <v>246</v>
      </c>
      <c r="D542" s="1998"/>
      <c r="E542" s="481">
        <v>2.2673021901807037E-2</v>
      </c>
      <c r="F542" s="477"/>
      <c r="G542" s="477"/>
      <c r="H542" s="1998" t="s">
        <v>261</v>
      </c>
      <c r="I542" s="1998"/>
      <c r="J542" s="482">
        <v>-3.7090980539323138E-4</v>
      </c>
      <c r="K542" s="477"/>
      <c r="L542" s="477"/>
      <c r="M542" s="1998" t="s">
        <v>218</v>
      </c>
      <c r="N542" s="1998"/>
      <c r="O542" s="483">
        <v>-7.1018831676141689E-2</v>
      </c>
      <c r="P542" s="477"/>
      <c r="Q542" s="477"/>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999" t="s">
        <v>231</v>
      </c>
      <c r="D543" s="1998"/>
      <c r="E543" s="481">
        <v>3.5780463872387962E-3</v>
      </c>
      <c r="F543" s="477"/>
      <c r="G543" s="477"/>
      <c r="H543" s="1998" t="s">
        <v>250</v>
      </c>
      <c r="I543" s="1998"/>
      <c r="J543" s="482">
        <v>8.2415263606419441E-3</v>
      </c>
      <c r="K543" s="477"/>
      <c r="L543" s="477"/>
      <c r="M543" s="1998" t="s">
        <v>237</v>
      </c>
      <c r="N543" s="1998"/>
      <c r="O543" s="483">
        <v>3.1168044281512739E-2</v>
      </c>
      <c r="P543" s="477"/>
      <c r="Q543" s="477"/>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999" t="s">
        <v>255</v>
      </c>
      <c r="D544" s="1998"/>
      <c r="E544" s="481">
        <v>-1.9678004836536523E-3</v>
      </c>
      <c r="F544" s="477"/>
      <c r="G544" s="477"/>
      <c r="H544" s="1998" t="s">
        <v>260</v>
      </c>
      <c r="I544" s="1998"/>
      <c r="J544" s="482">
        <v>-6.3030284148979311E-4</v>
      </c>
      <c r="K544" s="477"/>
      <c r="L544" s="477"/>
      <c r="M544" s="1998" t="s">
        <v>223</v>
      </c>
      <c r="N544" s="1998"/>
      <c r="O544" s="483">
        <v>-3.0746601768953854E-3</v>
      </c>
      <c r="P544" s="477"/>
      <c r="Q544" s="477"/>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999" t="s">
        <v>258</v>
      </c>
      <c r="D545" s="1998"/>
      <c r="E545" s="481">
        <v>-1.4487072066176128E-3</v>
      </c>
      <c r="F545" s="477"/>
      <c r="G545" s="477"/>
      <c r="H545" s="1998" t="s">
        <v>209</v>
      </c>
      <c r="I545" s="1998"/>
      <c r="J545" s="482">
        <v>-0.15187533573859555</v>
      </c>
      <c r="K545" s="477"/>
      <c r="L545" s="477"/>
      <c r="M545" s="1998" t="s">
        <v>222</v>
      </c>
      <c r="N545" s="1998"/>
      <c r="O545" s="483">
        <v>4.1044189960596673E-2</v>
      </c>
      <c r="P545" s="477"/>
      <c r="Q545" s="477"/>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999" t="s">
        <v>261</v>
      </c>
      <c r="D546" s="1998"/>
      <c r="E546" s="481">
        <v>1.4262840817876035E-3</v>
      </c>
      <c r="F546" s="477"/>
      <c r="G546" s="477"/>
      <c r="H546" s="1998" t="s">
        <v>207</v>
      </c>
      <c r="I546" s="1998"/>
      <c r="J546" s="482">
        <v>0.15582062118506651</v>
      </c>
      <c r="K546" s="477"/>
      <c r="L546" s="477"/>
      <c r="M546" s="1998" t="s">
        <v>249</v>
      </c>
      <c r="N546" s="1998"/>
      <c r="O546" s="483">
        <v>1.2784351709137857E-2</v>
      </c>
      <c r="P546" s="477"/>
      <c r="Q546" s="477"/>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999" t="s">
        <v>250</v>
      </c>
      <c r="D547" s="1998"/>
      <c r="E547" s="481">
        <v>1.2987429175939636E-2</v>
      </c>
      <c r="F547" s="477"/>
      <c r="G547" s="477"/>
      <c r="H547" s="1998" t="s">
        <v>248</v>
      </c>
      <c r="I547" s="1998"/>
      <c r="J547" s="482">
        <v>2.3138215100429654E-2</v>
      </c>
      <c r="K547" s="477"/>
      <c r="L547" s="477"/>
      <c r="M547" s="1998" t="s">
        <v>239</v>
      </c>
      <c r="N547" s="1998"/>
      <c r="O547" s="483">
        <v>2.3496200322770982E-2</v>
      </c>
      <c r="P547" s="477"/>
      <c r="Q547" s="477"/>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999" t="s">
        <v>260</v>
      </c>
      <c r="D548" s="1998"/>
      <c r="E548" s="481">
        <v>-1.0279520526008344E-3</v>
      </c>
      <c r="F548" s="477"/>
      <c r="G548" s="477"/>
      <c r="H548" s="1998" t="s">
        <v>241</v>
      </c>
      <c r="I548" s="1998"/>
      <c r="J548" s="482">
        <v>-2.5073174564096794E-2</v>
      </c>
      <c r="K548" s="477"/>
      <c r="L548" s="477"/>
      <c r="M548" s="1998" t="s">
        <v>235</v>
      </c>
      <c r="N548" s="1998"/>
      <c r="O548" s="483">
        <v>5.6429639606293972E-3</v>
      </c>
      <c r="P548" s="477"/>
      <c r="Q548" s="477"/>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999" t="s">
        <v>209</v>
      </c>
      <c r="D549" s="1998"/>
      <c r="E549" s="481">
        <v>-0.12416533421349332</v>
      </c>
      <c r="F549" s="477"/>
      <c r="G549" s="477"/>
      <c r="H549" s="1998" t="s">
        <v>218</v>
      </c>
      <c r="I549" s="1998"/>
      <c r="J549" s="482">
        <v>-8.0780606645645847E-2</v>
      </c>
      <c r="K549" s="477"/>
      <c r="L549" s="477"/>
      <c r="M549" s="1998" t="s">
        <v>232</v>
      </c>
      <c r="N549" s="1998"/>
      <c r="O549" s="483">
        <v>-1.7820684625153571E-2</v>
      </c>
      <c r="P549" s="477"/>
      <c r="Q549" s="477"/>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999" t="s">
        <v>207</v>
      </c>
      <c r="D550" s="1998"/>
      <c r="E550" s="481">
        <v>0.12480249490182795</v>
      </c>
      <c r="F550" s="477"/>
      <c r="G550" s="477"/>
      <c r="H550" s="1998" t="s">
        <v>237</v>
      </c>
      <c r="I550" s="1998"/>
      <c r="J550" s="482">
        <v>-3.9779668862887883E-2</v>
      </c>
      <c r="K550" s="477"/>
      <c r="L550" s="477"/>
      <c r="M550" s="1998" t="s">
        <v>240</v>
      </c>
      <c r="N550" s="1998"/>
      <c r="O550" s="483">
        <v>1.6399771572124567E-2</v>
      </c>
      <c r="P550" s="477"/>
      <c r="Q550" s="477"/>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999" t="s">
        <v>248</v>
      </c>
      <c r="D551" s="1998"/>
      <c r="E551" s="481">
        <v>2.0502596811492878E-2</v>
      </c>
      <c r="F551" s="477"/>
      <c r="G551" s="477"/>
      <c r="H551" s="1998" t="s">
        <v>223</v>
      </c>
      <c r="I551" s="1998"/>
      <c r="J551" s="482">
        <v>-7.0723659029772637E-2</v>
      </c>
      <c r="K551" s="477"/>
      <c r="L551" s="477"/>
      <c r="M551" s="1998" t="s">
        <v>227</v>
      </c>
      <c r="N551" s="1998"/>
      <c r="O551" s="483">
        <v>5.0191484829282228E-3</v>
      </c>
      <c r="P551" s="477"/>
      <c r="Q551" s="477"/>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999" t="s">
        <v>241</v>
      </c>
      <c r="D552" s="1998"/>
      <c r="E552" s="481">
        <v>-2.4116284822012758E-2</v>
      </c>
      <c r="F552" s="477"/>
      <c r="G552" s="477"/>
      <c r="H552" s="1998" t="s">
        <v>222</v>
      </c>
      <c r="I552" s="1998"/>
      <c r="J552" s="482">
        <v>6.112455239396232E-2</v>
      </c>
      <c r="K552" s="477"/>
      <c r="L552" s="477"/>
      <c r="M552" s="1998" t="s">
        <v>226</v>
      </c>
      <c r="N552" s="1998"/>
      <c r="O552" s="483">
        <v>2.3160006994358804E-2</v>
      </c>
      <c r="P552" s="477"/>
      <c r="Q552" s="477"/>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999" t="s">
        <v>218</v>
      </c>
      <c r="D553" s="1998"/>
      <c r="E553" s="481">
        <v>-6.3568489729814479E-2</v>
      </c>
      <c r="F553" s="477"/>
      <c r="G553" s="477"/>
      <c r="H553" s="1998" t="s">
        <v>249</v>
      </c>
      <c r="I553" s="1998"/>
      <c r="J553" s="482">
        <v>-2.8476150435126214E-3</v>
      </c>
      <c r="K553" s="477"/>
      <c r="L553" s="477"/>
      <c r="M553" s="1998" t="s">
        <v>211</v>
      </c>
      <c r="N553" s="1998"/>
      <c r="O553" s="483">
        <v>0.15017191622656523</v>
      </c>
      <c r="P553" s="477"/>
      <c r="Q553" s="477"/>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999" t="s">
        <v>237</v>
      </c>
      <c r="D554" s="1998"/>
      <c r="E554" s="481">
        <v>-1.3331521087922635E-2</v>
      </c>
      <c r="F554" s="477"/>
      <c r="G554" s="477"/>
      <c r="H554" s="1998" t="s">
        <v>239</v>
      </c>
      <c r="I554" s="1998"/>
      <c r="J554" s="482">
        <v>-1.5607200152439648E-2</v>
      </c>
      <c r="K554" s="477"/>
      <c r="L554" s="477"/>
      <c r="M554" s="1998" t="s">
        <v>220</v>
      </c>
      <c r="N554" s="1998"/>
      <c r="O554" s="483">
        <v>3.6567361472758658E-2</v>
      </c>
      <c r="P554" s="477"/>
      <c r="Q554" s="477"/>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999" t="s">
        <v>223</v>
      </c>
      <c r="D555" s="1998"/>
      <c r="E555" s="481">
        <v>-4.9665419514119263E-2</v>
      </c>
      <c r="F555" s="477"/>
      <c r="G555" s="477"/>
      <c r="H555" s="1998" t="s">
        <v>235</v>
      </c>
      <c r="I555" s="1998"/>
      <c r="J555" s="482">
        <v>4.5927784865314063E-2</v>
      </c>
      <c r="K555" s="477"/>
      <c r="L555" s="477"/>
      <c r="M555" s="1998" t="s">
        <v>253</v>
      </c>
      <c r="N555" s="1998"/>
      <c r="O555" s="483">
        <v>-4.0772342908302539E-3</v>
      </c>
      <c r="P555" s="477"/>
      <c r="Q555" s="477"/>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999" t="s">
        <v>222</v>
      </c>
      <c r="D556" s="1998"/>
      <c r="E556" s="481">
        <v>6.6873714606016099E-2</v>
      </c>
      <c r="F556" s="477"/>
      <c r="G556" s="477"/>
      <c r="H556" s="1998" t="s">
        <v>232</v>
      </c>
      <c r="I556" s="1998"/>
      <c r="J556" s="482">
        <v>-4.7744334183207296E-2</v>
      </c>
      <c r="K556" s="477"/>
      <c r="L556" s="477"/>
      <c r="M556" s="1998" t="s">
        <v>213</v>
      </c>
      <c r="N556" s="1998"/>
      <c r="O556" s="483">
        <v>-0.11774265683241351</v>
      </c>
      <c r="P556" s="477"/>
      <c r="Q556" s="477"/>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999" t="s">
        <v>249</v>
      </c>
      <c r="D557" s="1998"/>
      <c r="E557" s="481">
        <v>2.3751493116200935E-3</v>
      </c>
      <c r="F557" s="477"/>
      <c r="G557" s="477"/>
      <c r="H557" s="1998" t="s">
        <v>240</v>
      </c>
      <c r="I557" s="1998"/>
      <c r="J557" s="482">
        <v>-3.0915259661049754E-2</v>
      </c>
      <c r="K557" s="477"/>
      <c r="L557" s="477"/>
      <c r="M557" s="1998" t="s">
        <v>244</v>
      </c>
      <c r="N557" s="1998"/>
      <c r="O557" s="483">
        <v>-1.4346414094398074E-2</v>
      </c>
      <c r="P557" s="477"/>
      <c r="Q557" s="477"/>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999" t="s">
        <v>239</v>
      </c>
      <c r="D558" s="1998"/>
      <c r="E558" s="481">
        <v>7.6515908956517669E-3</v>
      </c>
      <c r="F558" s="477"/>
      <c r="G558" s="477"/>
      <c r="H558" s="1998" t="s">
        <v>227</v>
      </c>
      <c r="I558" s="1998"/>
      <c r="J558" s="482">
        <v>5.7205405432608179E-2</v>
      </c>
      <c r="K558" s="477"/>
      <c r="L558" s="477"/>
      <c r="M558" s="1998" t="s">
        <v>221</v>
      </c>
      <c r="N558" s="1998"/>
      <c r="O558" s="483">
        <v>-8.2211388728679641E-2</v>
      </c>
      <c r="P558" s="477"/>
      <c r="Q558" s="477"/>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999" t="s">
        <v>235</v>
      </c>
      <c r="D559" s="1998"/>
      <c r="E559" s="481">
        <v>4.6699938385569975E-2</v>
      </c>
      <c r="F559" s="477"/>
      <c r="G559" s="477"/>
      <c r="H559" s="1998" t="s">
        <v>226</v>
      </c>
      <c r="I559" s="1998"/>
      <c r="J559" s="482">
        <v>4.8732103664820177E-2</v>
      </c>
      <c r="K559" s="477"/>
      <c r="L559" s="477"/>
      <c r="M559" s="1998" t="s">
        <v>225</v>
      </c>
      <c r="N559" s="1998"/>
      <c r="O559" s="483">
        <v>-6.4753630066711851E-2</v>
      </c>
      <c r="P559" s="477"/>
      <c r="Q559" s="477"/>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999" t="s">
        <v>232</v>
      </c>
      <c r="D560" s="1998"/>
      <c r="E560" s="481">
        <v>-4.9374188037556985E-2</v>
      </c>
      <c r="F560" s="477"/>
      <c r="G560" s="477"/>
      <c r="H560" s="1998" t="s">
        <v>211</v>
      </c>
      <c r="I560" s="1998"/>
      <c r="J560" s="482">
        <v>-3.7646333892966517E-2</v>
      </c>
      <c r="K560" s="477"/>
      <c r="L560" s="477"/>
      <c r="M560" s="1998" t="s">
        <v>229</v>
      </c>
      <c r="N560" s="1998"/>
      <c r="O560" s="483">
        <v>-2.2891284884266772E-2</v>
      </c>
      <c r="P560" s="477"/>
      <c r="Q560" s="477"/>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999" t="s">
        <v>240</v>
      </c>
      <c r="D561" s="1998"/>
      <c r="E561" s="481">
        <v>-8.6672214979636435E-3</v>
      </c>
      <c r="F561" s="477"/>
      <c r="G561" s="477"/>
      <c r="H561" s="1998" t="s">
        <v>220</v>
      </c>
      <c r="I561" s="1998"/>
      <c r="J561" s="482">
        <v>7.7756736679308977E-2</v>
      </c>
      <c r="K561" s="477"/>
      <c r="L561" s="477"/>
      <c r="M561" s="1998" t="s">
        <v>252</v>
      </c>
      <c r="N561" s="1998"/>
      <c r="O561" s="483">
        <v>-1.0651589732342511E-2</v>
      </c>
      <c r="P561" s="477"/>
      <c r="Q561" s="477"/>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999" t="s">
        <v>227</v>
      </c>
      <c r="D562" s="1998"/>
      <c r="E562" s="481">
        <v>4.2596332186689935E-2</v>
      </c>
      <c r="F562" s="477"/>
      <c r="G562" s="477"/>
      <c r="H562" s="1998" t="s">
        <v>253</v>
      </c>
      <c r="I562" s="1998"/>
      <c r="J562" s="482">
        <v>-1.3372365562796914E-2</v>
      </c>
      <c r="K562" s="477"/>
      <c r="L562" s="477"/>
      <c r="M562" s="1998" t="s">
        <v>205</v>
      </c>
      <c r="N562" s="1998"/>
      <c r="O562" s="483">
        <v>-0.17719470742598215</v>
      </c>
      <c r="P562" s="477"/>
      <c r="Q562" s="477"/>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999" t="s">
        <v>226</v>
      </c>
      <c r="D563" s="1998"/>
      <c r="E563" s="481">
        <v>5.4251413950112716E-2</v>
      </c>
      <c r="F563" s="477"/>
      <c r="G563" s="477"/>
      <c r="H563" s="1998" t="s">
        <v>213</v>
      </c>
      <c r="I563" s="1998"/>
      <c r="J563" s="482">
        <v>-0.14250110078377387</v>
      </c>
      <c r="K563" s="477"/>
      <c r="L563" s="477"/>
      <c r="M563" s="1998" t="s">
        <v>254</v>
      </c>
      <c r="N563" s="1998"/>
      <c r="O563" s="483">
        <v>-9.4256074683471726E-3</v>
      </c>
      <c r="P563" s="477"/>
      <c r="Q563" s="477"/>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999" t="s">
        <v>211</v>
      </c>
      <c r="D564" s="1998"/>
      <c r="E564" s="481">
        <v>1.1157749793860137E-2</v>
      </c>
      <c r="F564" s="477"/>
      <c r="G564" s="477"/>
      <c r="H564" s="1998" t="s">
        <v>244</v>
      </c>
      <c r="I564" s="1998"/>
      <c r="J564" s="482">
        <v>-2.7868551393926109E-2</v>
      </c>
      <c r="K564" s="477"/>
      <c r="L564" s="477"/>
      <c r="M564" s="1998" t="s">
        <v>251</v>
      </c>
      <c r="N564" s="1998"/>
      <c r="O564" s="483">
        <v>1.0861410385512251E-2</v>
      </c>
      <c r="P564" s="477"/>
      <c r="Q564" s="477"/>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999" t="s">
        <v>220</v>
      </c>
      <c r="D565" s="1998"/>
      <c r="E565" s="481">
        <v>7.5978860629825104E-2</v>
      </c>
      <c r="F565" s="477"/>
      <c r="G565" s="477"/>
      <c r="H565" s="1998" t="s">
        <v>221</v>
      </c>
      <c r="I565" s="1998"/>
      <c r="J565" s="482">
        <v>-6.4644001902172052E-2</v>
      </c>
      <c r="K565" s="477"/>
      <c r="L565" s="477"/>
      <c r="M565" s="1998" t="s">
        <v>257</v>
      </c>
      <c r="N565" s="1998"/>
      <c r="O565" s="483">
        <v>-4.40353662133875E-3</v>
      </c>
      <c r="P565" s="477"/>
      <c r="Q565" s="477"/>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999" t="s">
        <v>253</v>
      </c>
      <c r="D566" s="1998"/>
      <c r="E566" s="481">
        <v>-4.7177519017713825E-3</v>
      </c>
      <c r="F566" s="477"/>
      <c r="G566" s="477"/>
      <c r="H566" s="1998" t="s">
        <v>225</v>
      </c>
      <c r="I566" s="1998"/>
      <c r="J566" s="482">
        <v>-1.2316551939860729E-2</v>
      </c>
      <c r="K566" s="477"/>
      <c r="L566" s="477"/>
      <c r="M566" s="1998" t="s">
        <v>238</v>
      </c>
      <c r="N566" s="1998"/>
      <c r="O566" s="483">
        <v>3.422695725774693E-2</v>
      </c>
      <c r="P566" s="477"/>
      <c r="Q566" s="477"/>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999" t="s">
        <v>213</v>
      </c>
      <c r="D567" s="1998"/>
      <c r="E567" s="481">
        <v>-0.10221201921284784</v>
      </c>
      <c r="F567" s="477"/>
      <c r="G567" s="477"/>
      <c r="H567" s="1998" t="s">
        <v>229</v>
      </c>
      <c r="I567" s="1998"/>
      <c r="J567" s="482">
        <v>-5.2733445421149362E-2</v>
      </c>
      <c r="K567" s="477"/>
      <c r="L567" s="477"/>
      <c r="M567" s="1998" t="s">
        <v>234</v>
      </c>
      <c r="N567" s="1998"/>
      <c r="O567" s="483">
        <v>3.6523488609103039E-2</v>
      </c>
      <c r="P567" s="477"/>
      <c r="Q567" s="477"/>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999" t="s">
        <v>244</v>
      </c>
      <c r="D568" s="1998"/>
      <c r="E568" s="481">
        <v>-1.4305025885591521E-2</v>
      </c>
      <c r="F568" s="477"/>
      <c r="G568" s="477"/>
      <c r="H568" s="1998" t="s">
        <v>252</v>
      </c>
      <c r="I568" s="1998"/>
      <c r="J568" s="482">
        <v>-1.1162342435123953E-2</v>
      </c>
      <c r="K568" s="477"/>
      <c r="L568" s="477"/>
      <c r="M568" s="1998" t="s">
        <v>228</v>
      </c>
      <c r="N568" s="1998"/>
      <c r="O568" s="483">
        <v>5.0592360807843649E-2</v>
      </c>
      <c r="P568" s="477"/>
      <c r="Q568" s="477"/>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999" t="s">
        <v>221</v>
      </c>
      <c r="D569" s="1998"/>
      <c r="E569" s="481">
        <v>-6.2363091171031691E-2</v>
      </c>
      <c r="F569" s="477"/>
      <c r="G569" s="477"/>
      <c r="H569" s="1998" t="s">
        <v>205</v>
      </c>
      <c r="I569" s="1998"/>
      <c r="J569" s="482">
        <v>-0.15113549646391899</v>
      </c>
      <c r="K569" s="477"/>
      <c r="L569" s="477"/>
      <c r="M569" s="1998" t="s">
        <v>214</v>
      </c>
      <c r="N569" s="1998"/>
      <c r="O569" s="483">
        <v>0.10321335631282329</v>
      </c>
      <c r="P569" s="477"/>
      <c r="Q569" s="477"/>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999" t="s">
        <v>225</v>
      </c>
      <c r="D570" s="1998"/>
      <c r="E570" s="481">
        <v>-4.8783959562090425E-2</v>
      </c>
      <c r="F570" s="477"/>
      <c r="G570" s="477"/>
      <c r="H570" s="1998" t="s">
        <v>254</v>
      </c>
      <c r="I570" s="1998"/>
      <c r="J570" s="482">
        <v>5.3132171337002482E-3</v>
      </c>
      <c r="K570" s="477"/>
      <c r="L570" s="477"/>
      <c r="M570" s="1998" t="s">
        <v>212</v>
      </c>
      <c r="N570" s="1998"/>
      <c r="O570" s="483">
        <v>0.12805218721126291</v>
      </c>
      <c r="P570" s="477"/>
      <c r="Q570" s="477"/>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999" t="s">
        <v>229</v>
      </c>
      <c r="D571" s="1998"/>
      <c r="E571" s="481">
        <v>-3.5579070064769985E-2</v>
      </c>
      <c r="F571" s="477"/>
      <c r="G571" s="477"/>
      <c r="H571" s="1998" t="s">
        <v>251</v>
      </c>
      <c r="I571" s="1998"/>
      <c r="J571" s="482">
        <v>-5.3132171337004278E-3</v>
      </c>
      <c r="K571" s="477"/>
      <c r="L571" s="477"/>
      <c r="M571" s="1998" t="s">
        <v>210</v>
      </c>
      <c r="N571" s="1998"/>
      <c r="O571" s="483">
        <v>0.16366000944971812</v>
      </c>
      <c r="P571" s="477"/>
      <c r="Q571" s="477"/>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999" t="s">
        <v>252</v>
      </c>
      <c r="D572" s="1998"/>
      <c r="E572" s="481">
        <v>-1.2274764537421752E-2</v>
      </c>
      <c r="F572" s="477"/>
      <c r="G572" s="477"/>
      <c r="H572" s="1998" t="s">
        <v>238</v>
      </c>
      <c r="I572" s="1998"/>
      <c r="J572" s="482">
        <v>2.2139745938809744E-2</v>
      </c>
      <c r="K572" s="477"/>
      <c r="L572" s="477"/>
      <c r="M572" s="1998" t="s">
        <v>215</v>
      </c>
      <c r="N572" s="1998"/>
      <c r="O572" s="483">
        <v>0.11511815926566316</v>
      </c>
      <c r="P572" s="477"/>
      <c r="Q572" s="477"/>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999" t="s">
        <v>205</v>
      </c>
      <c r="D573" s="1998"/>
      <c r="E573" s="481">
        <v>-0.12977692323685253</v>
      </c>
      <c r="F573" s="477"/>
      <c r="G573" s="477"/>
      <c r="H573" s="1998" t="s">
        <v>234</v>
      </c>
      <c r="I573" s="1998"/>
      <c r="J573" s="482">
        <v>4.7510203607165742E-2</v>
      </c>
      <c r="K573" s="477"/>
      <c r="L573" s="477"/>
      <c r="M573" s="1998" t="s">
        <v>208</v>
      </c>
      <c r="N573" s="1998"/>
      <c r="O573" s="483">
        <v>0.17194586981096224</v>
      </c>
      <c r="P573" s="477"/>
      <c r="Q573" s="477"/>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999" t="s">
        <v>254</v>
      </c>
      <c r="D574" s="1998"/>
      <c r="E574" s="481">
        <v>-1.6951784686825187E-3</v>
      </c>
      <c r="F574" s="477"/>
      <c r="G574" s="477"/>
      <c r="H574" s="1998" t="s">
        <v>228</v>
      </c>
      <c r="I574" s="1998"/>
      <c r="J574" s="482">
        <v>5.2485616948759965E-2</v>
      </c>
      <c r="K574" s="477"/>
      <c r="L574" s="477"/>
      <c r="M574" s="1998" t="s">
        <v>204</v>
      </c>
      <c r="N574" s="1998"/>
      <c r="O574" s="483">
        <v>0.17485975213035213</v>
      </c>
      <c r="P574" s="477"/>
      <c r="Q574" s="477"/>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999" t="s">
        <v>251</v>
      </c>
      <c r="D575" s="1998"/>
      <c r="E575" s="481">
        <v>2.6210665484825589E-3</v>
      </c>
      <c r="F575" s="477"/>
      <c r="G575" s="477"/>
      <c r="H575" s="1998" t="s">
        <v>214</v>
      </c>
      <c r="I575" s="1998"/>
      <c r="J575" s="482">
        <v>0.11543787485193037</v>
      </c>
      <c r="K575" s="477"/>
      <c r="L575" s="477"/>
      <c r="M575" s="1998" t="s">
        <v>233</v>
      </c>
      <c r="N575" s="1998"/>
      <c r="O575" s="483">
        <v>4.266290367140075E-2</v>
      </c>
      <c r="P575" s="477"/>
      <c r="Q575" s="477"/>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999" t="s">
        <v>257</v>
      </c>
      <c r="D576" s="1998"/>
      <c r="E576" s="481">
        <v>-5.2292037475812972E-3</v>
      </c>
      <c r="F576" s="477"/>
      <c r="G576" s="477"/>
      <c r="H576" s="1998" t="s">
        <v>212</v>
      </c>
      <c r="I576" s="1998"/>
      <c r="J576" s="482">
        <v>0.14631869303308301</v>
      </c>
      <c r="K576" s="477"/>
      <c r="L576" s="477"/>
      <c r="M576" s="1998" t="s">
        <v>219</v>
      </c>
      <c r="N576" s="1998"/>
      <c r="O576" s="483">
        <v>9.0034615748141936E-2</v>
      </c>
      <c r="P576" s="477"/>
      <c r="Q576" s="477"/>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999" t="s">
        <v>238</v>
      </c>
      <c r="D577" s="1998"/>
      <c r="E577" s="481">
        <v>1.8643451464294608E-2</v>
      </c>
      <c r="F577" s="477"/>
      <c r="G577" s="477"/>
      <c r="H577" s="1998" t="s">
        <v>210</v>
      </c>
      <c r="I577" s="1998"/>
      <c r="J577" s="482">
        <v>0.11895123956189982</v>
      </c>
      <c r="K577" s="477"/>
      <c r="L577" s="477"/>
      <c r="M577" s="1998" t="s">
        <v>230</v>
      </c>
      <c r="N577" s="1998"/>
      <c r="O577" s="483">
        <v>4.8862053097918336E-2</v>
      </c>
      <c r="P577" s="477"/>
      <c r="Q577" s="477"/>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999" t="s">
        <v>234</v>
      </c>
      <c r="D578" s="1998"/>
      <c r="E578" s="481">
        <v>4.8393831549994194E-2</v>
      </c>
      <c r="F578" s="477"/>
      <c r="G578" s="477"/>
      <c r="H578" s="1998" t="s">
        <v>215</v>
      </c>
      <c r="I578" s="1998"/>
      <c r="J578" s="482">
        <v>4.0076071024823974E-2</v>
      </c>
      <c r="K578" s="477"/>
      <c r="L578" s="477"/>
      <c r="M578" s="1998" t="s">
        <v>236</v>
      </c>
      <c r="N578" s="1998"/>
      <c r="O578" s="483">
        <v>-9.8995386842682855E-3</v>
      </c>
      <c r="P578" s="477"/>
      <c r="Q578" s="477"/>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999" t="s">
        <v>228</v>
      </c>
      <c r="D579" s="1998"/>
      <c r="E579" s="481">
        <v>3.2616682062607698E-2</v>
      </c>
      <c r="F579" s="477"/>
      <c r="G579" s="477"/>
      <c r="H579" s="1998" t="s">
        <v>208</v>
      </c>
      <c r="I579" s="1998"/>
      <c r="J579" s="482">
        <v>0.11293907892599604</v>
      </c>
      <c r="K579" s="477"/>
      <c r="L579" s="477"/>
      <c r="M579" s="1998" t="s">
        <v>216</v>
      </c>
      <c r="N579" s="1998"/>
      <c r="O579" s="483">
        <v>0.11094990587285956</v>
      </c>
      <c r="P579" s="477"/>
      <c r="Q579" s="477"/>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999" t="s">
        <v>214</v>
      </c>
      <c r="D580" s="1998"/>
      <c r="E580" s="481">
        <v>0.1116295380341461</v>
      </c>
      <c r="F580" s="477"/>
      <c r="G580" s="477"/>
      <c r="H580" s="1998" t="s">
        <v>204</v>
      </c>
      <c r="I580" s="1998"/>
      <c r="J580" s="482">
        <v>0.15948816087527107</v>
      </c>
      <c r="K580" s="477"/>
      <c r="L580" s="477"/>
      <c r="M580" s="1998" t="s">
        <v>245</v>
      </c>
      <c r="N580" s="1998"/>
      <c r="O580" s="484">
        <v>1.926295777547472E-2</v>
      </c>
      <c r="P580" s="477"/>
      <c r="Q580" s="477"/>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999" t="s">
        <v>212</v>
      </c>
      <c r="D581" s="1998"/>
      <c r="E581" s="481">
        <v>0.11958050214253124</v>
      </c>
      <c r="F581" s="477"/>
      <c r="G581" s="477"/>
      <c r="H581" s="1998" t="s">
        <v>233</v>
      </c>
      <c r="I581" s="1998"/>
      <c r="J581" s="482">
        <v>3.5944740518090566E-2</v>
      </c>
      <c r="K581" s="477"/>
      <c r="L581" s="477"/>
      <c r="M581" s="1998"/>
      <c r="N581" s="1998"/>
      <c r="O581" s="477"/>
      <c r="P581" s="477"/>
      <c r="Q581" s="477"/>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999" t="s">
        <v>210</v>
      </c>
      <c r="D582" s="1998"/>
      <c r="E582" s="481">
        <v>0.11392116966138932</v>
      </c>
      <c r="F582" s="477"/>
      <c r="G582" s="477"/>
      <c r="H582" s="1998" t="s">
        <v>219</v>
      </c>
      <c r="I582" s="1998"/>
      <c r="J582" s="482">
        <v>1.8820693154179204E-2</v>
      </c>
      <c r="K582" s="477"/>
      <c r="L582" s="477"/>
      <c r="M582" s="1998"/>
      <c r="N582" s="1998"/>
      <c r="O582" s="477"/>
      <c r="P582" s="477"/>
      <c r="Q582" s="477"/>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999" t="s">
        <v>215</v>
      </c>
      <c r="D583" s="1998"/>
      <c r="E583" s="481">
        <v>3.6170592698090483E-2</v>
      </c>
      <c r="F583" s="477"/>
      <c r="G583" s="477"/>
      <c r="H583" s="1998" t="s">
        <v>230</v>
      </c>
      <c r="I583" s="1998"/>
      <c r="J583" s="482">
        <v>-2.5136842611150716E-2</v>
      </c>
      <c r="K583" s="477"/>
      <c r="L583" s="477"/>
      <c r="M583" s="1998" t="s">
        <v>269</v>
      </c>
      <c r="N583" s="1998"/>
      <c r="O583" s="1998"/>
      <c r="P583" s="477"/>
      <c r="Q583" s="477"/>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999" t="s">
        <v>208</v>
      </c>
      <c r="D584" s="1998"/>
      <c r="E584" s="481">
        <v>0.10364298997911274</v>
      </c>
      <c r="F584" s="477"/>
      <c r="G584" s="477"/>
      <c r="H584" s="1998" t="s">
        <v>236</v>
      </c>
      <c r="I584" s="1998"/>
      <c r="J584" s="482">
        <v>-3.0010606473381801E-2</v>
      </c>
      <c r="K584" s="477"/>
      <c r="L584" s="477"/>
      <c r="M584" s="1998" t="s">
        <v>202</v>
      </c>
      <c r="N584" s="1998"/>
      <c r="O584" s="499" t="s">
        <v>203</v>
      </c>
      <c r="P584" s="477"/>
      <c r="Q584" s="477"/>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999" t="s">
        <v>217</v>
      </c>
      <c r="D585" s="1998"/>
      <c r="E585" s="481">
        <v>8.9620802273700312E-2</v>
      </c>
      <c r="F585" s="477"/>
      <c r="G585" s="477"/>
      <c r="H585" s="1998" t="s">
        <v>216</v>
      </c>
      <c r="I585" s="1998"/>
      <c r="J585" s="482">
        <v>5.8673775925792981E-2</v>
      </c>
      <c r="K585" s="477"/>
      <c r="L585" s="477"/>
      <c r="M585" s="1998" t="s">
        <v>203</v>
      </c>
      <c r="N585" s="1998"/>
      <c r="O585" s="500">
        <v>0.99999999999999978</v>
      </c>
      <c r="P585" s="477"/>
      <c r="Q585" s="477"/>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999" t="s">
        <v>204</v>
      </c>
      <c r="D586" s="1998"/>
      <c r="E586" s="481">
        <v>0.13721795999167991</v>
      </c>
      <c r="F586" s="477"/>
      <c r="G586" s="477"/>
      <c r="H586" s="1998" t="s">
        <v>245</v>
      </c>
      <c r="I586" s="1998"/>
      <c r="J586" s="485">
        <v>5.0363242559075937E-3</v>
      </c>
      <c r="K586" s="477"/>
      <c r="L586" s="477"/>
      <c r="M586" s="1998"/>
      <c r="N586" s="1998"/>
      <c r="O586" s="477"/>
      <c r="P586" s="477"/>
      <c r="Q586" s="477"/>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999" t="s">
        <v>233</v>
      </c>
      <c r="D587" s="1998"/>
      <c r="E587" s="481">
        <v>3.0190642418138586E-2</v>
      </c>
      <c r="F587" s="477"/>
      <c r="G587" s="477"/>
      <c r="H587" s="1998"/>
      <c r="I587" s="1998"/>
      <c r="J587" s="477"/>
      <c r="K587" s="477"/>
      <c r="L587" s="477"/>
      <c r="M587" s="1998"/>
      <c r="N587" s="1998"/>
      <c r="O587" s="477"/>
      <c r="P587" s="477"/>
      <c r="Q587" s="477"/>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999" t="s">
        <v>219</v>
      </c>
      <c r="D588" s="1998"/>
      <c r="E588" s="481">
        <v>1.6957201914647318E-2</v>
      </c>
      <c r="F588" s="477"/>
      <c r="G588" s="477"/>
      <c r="H588" s="1998"/>
      <c r="I588" s="1998"/>
      <c r="J588" s="477"/>
      <c r="K588" s="477"/>
      <c r="L588" s="477"/>
      <c r="M588" s="1998"/>
      <c r="N588" s="1998"/>
      <c r="O588" s="477"/>
      <c r="P588" s="477"/>
      <c r="Q588" s="477"/>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999" t="s">
        <v>230</v>
      </c>
      <c r="D589" s="1998"/>
      <c r="E589" s="481">
        <v>-1.490640389846563E-2</v>
      </c>
      <c r="F589" s="477"/>
      <c r="G589" s="477"/>
      <c r="H589" s="1998" t="s">
        <v>269</v>
      </c>
      <c r="I589" s="1998"/>
      <c r="J589" s="1998"/>
      <c r="K589" s="477"/>
      <c r="L589" s="477"/>
      <c r="M589" s="1998"/>
      <c r="N589" s="1998"/>
      <c r="O589" s="477"/>
      <c r="P589" s="477"/>
      <c r="Q589" s="477"/>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999" t="s">
        <v>236</v>
      </c>
      <c r="D590" s="1998"/>
      <c r="E590" s="481">
        <v>-4.6387993565001728E-2</v>
      </c>
      <c r="F590" s="477"/>
      <c r="G590" s="477"/>
      <c r="H590" s="1998" t="s">
        <v>202</v>
      </c>
      <c r="I590" s="1998"/>
      <c r="J590" s="501" t="s">
        <v>203</v>
      </c>
      <c r="K590" s="477"/>
      <c r="L590" s="477"/>
      <c r="M590" s="1998"/>
      <c r="N590" s="1998"/>
      <c r="O590" s="477"/>
      <c r="P590" s="477"/>
      <c r="Q590" s="477"/>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999" t="s">
        <v>216</v>
      </c>
      <c r="D591" s="1998"/>
      <c r="E591" s="481">
        <v>4.9815276024745399E-2</v>
      </c>
      <c r="F591" s="477"/>
      <c r="G591" s="477"/>
      <c r="H591" s="1998" t="s">
        <v>203</v>
      </c>
      <c r="I591" s="1998"/>
      <c r="J591" s="502">
        <v>1</v>
      </c>
      <c r="K591" s="477"/>
      <c r="L591" s="477"/>
      <c r="M591" s="1998"/>
      <c r="N591" s="1998"/>
      <c r="O591" s="477"/>
      <c r="P591" s="477"/>
      <c r="Q591" s="477"/>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999" t="s">
        <v>245</v>
      </c>
      <c r="D592" s="1998"/>
      <c r="E592" s="486">
        <v>2.4274644068691823E-3</v>
      </c>
      <c r="F592" s="477"/>
      <c r="G592" s="477"/>
      <c r="H592" s="1998"/>
      <c r="I592" s="1998"/>
      <c r="J592" s="477"/>
      <c r="K592" s="477"/>
      <c r="L592" s="477"/>
      <c r="M592" s="1998"/>
      <c r="N592" s="1998"/>
      <c r="O592" s="477"/>
      <c r="P592" s="477"/>
      <c r="Q592" s="477"/>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999"/>
      <c r="D593" s="1998"/>
      <c r="E593" s="477"/>
      <c r="F593" s="477"/>
      <c r="G593" s="477"/>
      <c r="H593" s="1998"/>
      <c r="I593" s="1998"/>
      <c r="J593" s="477"/>
      <c r="K593" s="477"/>
      <c r="L593" s="477"/>
      <c r="M593" s="1998"/>
      <c r="N593" s="1998"/>
      <c r="O593" s="477"/>
      <c r="P593" s="477"/>
      <c r="Q593" s="477"/>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999"/>
      <c r="D594" s="1998"/>
      <c r="E594" s="477"/>
      <c r="F594" s="477"/>
      <c r="G594" s="477"/>
      <c r="H594" s="1998"/>
      <c r="I594" s="1998"/>
      <c r="J594" s="477"/>
      <c r="K594" s="477"/>
      <c r="L594" s="477"/>
      <c r="M594" s="1998"/>
      <c r="N594" s="1998"/>
      <c r="O594" s="477"/>
      <c r="P594" s="477"/>
      <c r="Q594" s="477"/>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999" t="s">
        <v>269</v>
      </c>
      <c r="D595" s="1998"/>
      <c r="E595" s="1998"/>
      <c r="F595" s="477"/>
      <c r="G595" s="477"/>
      <c r="H595" s="1998"/>
      <c r="I595" s="1998"/>
      <c r="J595" s="477"/>
      <c r="K595" s="477"/>
      <c r="L595" s="477"/>
      <c r="M595" s="1998"/>
      <c r="N595" s="1998"/>
      <c r="O595" s="477"/>
      <c r="P595" s="477"/>
      <c r="Q595" s="477"/>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999" t="s">
        <v>202</v>
      </c>
      <c r="D596" s="1998"/>
      <c r="E596" s="503" t="s">
        <v>203</v>
      </c>
      <c r="F596" s="477"/>
      <c r="G596" s="477"/>
      <c r="H596" s="1998"/>
      <c r="I596" s="1998"/>
      <c r="J596" s="477"/>
      <c r="K596" s="477"/>
      <c r="L596" s="477"/>
      <c r="M596" s="1998"/>
      <c r="N596" s="1998"/>
      <c r="O596" s="477"/>
      <c r="P596" s="477"/>
      <c r="Q596" s="477"/>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999" t="s">
        <v>203</v>
      </c>
      <c r="D597" s="1998"/>
      <c r="E597" s="504">
        <v>0.99999999999999978</v>
      </c>
      <c r="F597" s="477"/>
      <c r="G597" s="477"/>
      <c r="H597" s="1998"/>
      <c r="I597" s="1998"/>
      <c r="J597" s="477"/>
      <c r="K597" s="477"/>
      <c r="L597" s="477"/>
      <c r="M597" s="1998"/>
      <c r="N597" s="1998"/>
      <c r="O597" s="477"/>
      <c r="P597" s="477"/>
      <c r="Q597" s="477"/>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999"/>
      <c r="D598" s="1998"/>
      <c r="E598" s="477"/>
      <c r="F598" s="477"/>
      <c r="G598" s="477"/>
      <c r="H598" s="1998"/>
      <c r="I598" s="1998"/>
      <c r="J598" s="477"/>
      <c r="K598" s="477"/>
      <c r="L598" s="477"/>
      <c r="M598" s="1998"/>
      <c r="N598" s="1998"/>
      <c r="O598" s="477"/>
      <c r="P598" s="477"/>
      <c r="Q598" s="477"/>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999"/>
      <c r="D599" s="1998"/>
      <c r="E599" s="476"/>
      <c r="F599" s="476"/>
      <c r="G599" s="476"/>
      <c r="H599" s="1999"/>
      <c r="I599" s="1998"/>
      <c r="J599" s="476"/>
      <c r="K599" s="476"/>
      <c r="L599" s="476"/>
      <c r="M599" s="1999"/>
      <c r="N599" s="1998"/>
      <c r="O599" s="476"/>
      <c r="P599" s="476"/>
      <c r="Q599" s="476"/>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999"/>
      <c r="D600" s="1998"/>
      <c r="E600" s="476"/>
      <c r="F600" s="476"/>
      <c r="G600" s="476"/>
      <c r="H600" s="1999"/>
      <c r="I600" s="1998"/>
      <c r="J600" s="476"/>
      <c r="K600" s="476"/>
      <c r="L600" s="476"/>
      <c r="M600" s="1999"/>
      <c r="N600" s="1998"/>
      <c r="O600" s="476"/>
      <c r="P600" s="476"/>
      <c r="Q600" s="476"/>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999"/>
      <c r="D601" s="1998"/>
      <c r="E601" s="476"/>
      <c r="F601" s="476"/>
      <c r="G601" s="476"/>
      <c r="H601" s="1999"/>
      <c r="I601" s="1998"/>
      <c r="J601" s="476"/>
      <c r="K601" s="476"/>
      <c r="L601" s="476"/>
      <c r="M601" s="1999"/>
      <c r="N601" s="1998"/>
      <c r="O601" s="476"/>
      <c r="P601" s="476"/>
      <c r="Q601" s="476"/>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999"/>
      <c r="D602" s="1998"/>
      <c r="E602" s="476"/>
      <c r="F602" s="476"/>
      <c r="G602" s="476"/>
      <c r="H602" s="1999"/>
      <c r="I602" s="1998"/>
      <c r="J602" s="476"/>
      <c r="K602" s="476"/>
      <c r="L602" s="476"/>
      <c r="M602" s="1999"/>
      <c r="N602" s="1998"/>
      <c r="O602" s="476"/>
      <c r="P602" s="476"/>
      <c r="Q602" s="476"/>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999"/>
      <c r="D603" s="1998"/>
      <c r="E603" s="476"/>
      <c r="F603" s="476"/>
      <c r="G603" s="476"/>
      <c r="H603" s="1999"/>
      <c r="I603" s="1998"/>
      <c r="J603" s="476"/>
      <c r="K603" s="476"/>
      <c r="L603" s="476"/>
      <c r="M603" s="1999"/>
      <c r="N603" s="1998"/>
      <c r="O603" s="476"/>
      <c r="P603" s="476"/>
      <c r="Q603" s="476"/>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999"/>
      <c r="D604" s="1998"/>
      <c r="E604" s="476"/>
      <c r="F604" s="476"/>
      <c r="G604" s="476"/>
      <c r="H604" s="1999"/>
      <c r="I604" s="1998"/>
      <c r="J604" s="476"/>
      <c r="K604" s="476"/>
      <c r="L604" s="476"/>
      <c r="M604" s="1999"/>
      <c r="N604" s="1998"/>
      <c r="O604" s="476"/>
      <c r="P604" s="476"/>
      <c r="Q604" s="476"/>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999"/>
      <c r="D605" s="1998"/>
      <c r="E605" s="476"/>
      <c r="F605" s="476"/>
      <c r="G605" s="476"/>
      <c r="H605" s="1999"/>
      <c r="I605" s="1998"/>
      <c r="J605" s="476"/>
      <c r="K605" s="476"/>
      <c r="L605" s="476"/>
      <c r="M605" s="1999"/>
      <c r="N605" s="1998"/>
      <c r="O605" s="476"/>
      <c r="P605" s="476"/>
      <c r="Q605" s="476"/>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999"/>
      <c r="D606" s="1998"/>
      <c r="E606" s="476"/>
      <c r="F606" s="476"/>
      <c r="G606" s="476"/>
      <c r="H606" s="1999"/>
      <c r="I606" s="1998"/>
      <c r="J606" s="476"/>
      <c r="K606" s="476"/>
      <c r="L606" s="476"/>
      <c r="M606" s="1999"/>
      <c r="N606" s="1998"/>
      <c r="O606" s="476"/>
      <c r="P606" s="476"/>
      <c r="Q606" s="476"/>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999"/>
      <c r="D607" s="1998"/>
      <c r="E607" s="476"/>
      <c r="F607" s="476"/>
      <c r="G607" s="476"/>
      <c r="H607" s="1999"/>
      <c r="I607" s="1998"/>
      <c r="J607" s="476"/>
      <c r="K607" s="476"/>
      <c r="L607" s="476"/>
      <c r="M607" s="1999"/>
      <c r="N607" s="1998"/>
      <c r="O607" s="476"/>
      <c r="P607" s="476"/>
      <c r="Q607" s="476"/>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999"/>
      <c r="D608" s="1998"/>
      <c r="E608" s="476"/>
      <c r="F608" s="476"/>
      <c r="G608" s="476"/>
      <c r="H608" s="1999"/>
      <c r="I608" s="1998"/>
      <c r="J608" s="476"/>
      <c r="K608" s="476"/>
      <c r="L608" s="476"/>
      <c r="M608" s="1999"/>
      <c r="N608" s="1998"/>
      <c r="O608" s="476"/>
      <c r="P608" s="476"/>
      <c r="Q608" s="476"/>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999"/>
      <c r="D609" s="1998"/>
      <c r="E609" s="476"/>
      <c r="F609" s="476"/>
      <c r="G609" s="476"/>
      <c r="H609" s="1999"/>
      <c r="I609" s="1998"/>
      <c r="J609" s="476"/>
      <c r="K609" s="476"/>
      <c r="L609" s="476"/>
      <c r="M609" s="1999"/>
      <c r="N609" s="1998"/>
      <c r="O609" s="476"/>
      <c r="P609" s="476"/>
      <c r="Q609" s="476"/>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999"/>
      <c r="D610" s="1998"/>
      <c r="E610" s="476"/>
      <c r="F610" s="476"/>
      <c r="G610" s="476"/>
      <c r="H610" s="1999"/>
      <c r="I610" s="1998"/>
      <c r="J610" s="476"/>
      <c r="K610" s="476"/>
      <c r="L610" s="476"/>
      <c r="M610" s="1999"/>
      <c r="N610" s="1998"/>
      <c r="O610" s="476"/>
      <c r="P610" s="476"/>
      <c r="Q610" s="476"/>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999"/>
      <c r="D611" s="1998"/>
      <c r="E611" s="476"/>
      <c r="F611" s="476"/>
      <c r="G611" s="476"/>
      <c r="H611" s="1999"/>
      <c r="I611" s="1998"/>
      <c r="J611" s="476"/>
      <c r="K611" s="476"/>
      <c r="L611" s="476"/>
      <c r="M611" s="1999"/>
      <c r="N611" s="1998"/>
      <c r="O611" s="476"/>
      <c r="P611" s="476"/>
      <c r="Q611" s="476"/>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999"/>
      <c r="D612" s="1998"/>
      <c r="E612" s="476"/>
      <c r="F612" s="476"/>
      <c r="G612" s="476"/>
      <c r="H612" s="1999"/>
      <c r="I612" s="1998"/>
      <c r="J612" s="476"/>
      <c r="K612" s="476"/>
      <c r="L612" s="476"/>
      <c r="M612" s="1999"/>
      <c r="N612" s="1998"/>
      <c r="O612" s="476"/>
      <c r="P612" s="476"/>
      <c r="Q612" s="476"/>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999"/>
      <c r="D613" s="1998"/>
      <c r="E613" s="476"/>
      <c r="F613" s="476"/>
      <c r="G613" s="476"/>
      <c r="H613" s="1999"/>
      <c r="I613" s="1998"/>
      <c r="J613" s="476"/>
      <c r="K613" s="476"/>
      <c r="L613" s="476"/>
      <c r="M613" s="1999"/>
      <c r="N613" s="1998"/>
      <c r="O613" s="476"/>
      <c r="P613" s="476"/>
      <c r="Q613" s="476"/>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999"/>
      <c r="D614" s="1998"/>
      <c r="E614" s="476"/>
      <c r="F614" s="476"/>
      <c r="G614" s="476"/>
      <c r="H614" s="1999"/>
      <c r="I614" s="1998"/>
      <c r="J614" s="476"/>
      <c r="K614" s="476"/>
      <c r="L614" s="476"/>
      <c r="M614" s="1999"/>
      <c r="N614" s="1998"/>
      <c r="O614" s="476"/>
      <c r="P614" s="476"/>
      <c r="Q614" s="476"/>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999"/>
      <c r="D615" s="1998"/>
      <c r="E615" s="476"/>
      <c r="F615" s="476"/>
      <c r="G615" s="476"/>
      <c r="H615" s="1999"/>
      <c r="I615" s="1998"/>
      <c r="J615" s="476"/>
      <c r="K615" s="476"/>
      <c r="L615" s="476"/>
      <c r="M615" s="1999"/>
      <c r="N615" s="1998"/>
      <c r="O615" s="476"/>
      <c r="P615" s="476"/>
      <c r="Q615" s="476"/>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999"/>
      <c r="D616" s="1998"/>
      <c r="E616" s="476"/>
      <c r="F616" s="476"/>
      <c r="G616" s="476"/>
      <c r="H616" s="1999"/>
      <c r="I616" s="1998"/>
      <c r="J616" s="476"/>
      <c r="K616" s="476"/>
      <c r="L616" s="476"/>
      <c r="M616" s="1999"/>
      <c r="N616" s="1998"/>
      <c r="O616" s="476"/>
      <c r="P616" s="476"/>
      <c r="Q616" s="476"/>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999"/>
      <c r="D617" s="1998"/>
      <c r="E617" s="476"/>
      <c r="F617" s="476"/>
      <c r="G617" s="476"/>
      <c r="H617" s="1999"/>
      <c r="I617" s="1998"/>
      <c r="J617" s="476"/>
      <c r="K617" s="476"/>
      <c r="L617" s="476"/>
      <c r="M617" s="1999"/>
      <c r="N617" s="1998"/>
      <c r="O617" s="476"/>
      <c r="P617" s="476"/>
      <c r="Q617" s="476"/>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999"/>
      <c r="D618" s="1998"/>
      <c r="E618" s="476"/>
      <c r="F618" s="476"/>
      <c r="G618" s="476"/>
      <c r="H618" s="1999"/>
      <c r="I618" s="1998"/>
      <c r="J618" s="476"/>
      <c r="K618" s="476"/>
      <c r="L618" s="476"/>
      <c r="M618" s="1999"/>
      <c r="N618" s="1998"/>
      <c r="O618" s="476"/>
      <c r="P618" s="476"/>
      <c r="Q618" s="476"/>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999"/>
      <c r="D619" s="1998"/>
      <c r="E619" s="476"/>
      <c r="F619" s="476"/>
      <c r="G619" s="476"/>
      <c r="H619" s="1999"/>
      <c r="I619" s="1998"/>
      <c r="J619" s="476"/>
      <c r="K619" s="476"/>
      <c r="L619" s="476"/>
      <c r="M619" s="1999"/>
      <c r="N619" s="1998"/>
      <c r="O619" s="476"/>
      <c r="P619" s="476"/>
      <c r="Q619" s="476"/>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999"/>
      <c r="D620" s="1998"/>
      <c r="E620" s="476"/>
      <c r="F620" s="476"/>
      <c r="G620" s="476"/>
      <c r="H620" s="1999"/>
      <c r="I620" s="1998"/>
      <c r="J620" s="476"/>
      <c r="K620" s="476"/>
      <c r="L620" s="476"/>
      <c r="M620" s="1999"/>
      <c r="N620" s="1998"/>
      <c r="O620" s="476"/>
      <c r="P620" s="476"/>
      <c r="Q620" s="476"/>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999"/>
      <c r="D621" s="1998"/>
      <c r="E621" s="476"/>
      <c r="F621" s="476"/>
      <c r="G621" s="476"/>
      <c r="H621" s="1999"/>
      <c r="I621" s="1998"/>
      <c r="J621" s="476"/>
      <c r="K621" s="476"/>
      <c r="L621" s="476"/>
      <c r="M621" s="1999"/>
      <c r="N621" s="1998"/>
      <c r="O621" s="476"/>
      <c r="P621" s="476"/>
      <c r="Q621" s="476"/>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999"/>
      <c r="D622" s="1998"/>
      <c r="E622" s="476"/>
      <c r="F622" s="476"/>
      <c r="G622" s="476"/>
      <c r="H622" s="1999"/>
      <c r="I622" s="1998"/>
      <c r="J622" s="476"/>
      <c r="K622" s="476"/>
      <c r="L622" s="476"/>
      <c r="M622" s="1999"/>
      <c r="N622" s="1998"/>
      <c r="O622" s="476"/>
      <c r="P622" s="476"/>
      <c r="Q622" s="476"/>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999"/>
      <c r="D623" s="1998"/>
      <c r="E623" s="476"/>
      <c r="F623" s="476"/>
      <c r="G623" s="476"/>
      <c r="H623" s="1999"/>
      <c r="I623" s="1998"/>
      <c r="J623" s="476"/>
      <c r="K623" s="476"/>
      <c r="L623" s="476"/>
      <c r="M623" s="1999"/>
      <c r="N623" s="1998"/>
      <c r="O623" s="476"/>
      <c r="P623" s="476"/>
      <c r="Q623" s="476"/>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999"/>
      <c r="D624" s="1998"/>
      <c r="E624" s="476"/>
      <c r="F624" s="476"/>
      <c r="G624" s="476"/>
      <c r="H624" s="1999"/>
      <c r="I624" s="1998"/>
      <c r="J624" s="476"/>
      <c r="K624" s="476"/>
      <c r="L624" s="476"/>
      <c r="M624" s="1999"/>
      <c r="N624" s="1998"/>
      <c r="O624" s="476"/>
      <c r="P624" s="476"/>
      <c r="Q624" s="476"/>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999"/>
      <c r="D625" s="1998"/>
      <c r="E625" s="476"/>
      <c r="F625" s="476"/>
      <c r="G625" s="476"/>
      <c r="H625" s="1999"/>
      <c r="I625" s="1998"/>
      <c r="J625" s="476"/>
      <c r="K625" s="476"/>
      <c r="L625" s="476"/>
      <c r="M625" s="1999"/>
      <c r="N625" s="1998"/>
      <c r="O625" s="476"/>
      <c r="P625" s="476"/>
      <c r="Q625" s="476"/>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999"/>
      <c r="D626" s="1998"/>
      <c r="E626" s="476"/>
      <c r="F626" s="476"/>
      <c r="G626" s="476"/>
      <c r="H626" s="1999"/>
      <c r="I626" s="1998"/>
      <c r="J626" s="476"/>
      <c r="K626" s="476"/>
      <c r="L626" s="476"/>
      <c r="M626" s="1999"/>
      <c r="N626" s="1998"/>
      <c r="O626" s="476"/>
      <c r="P626" s="476"/>
      <c r="Q626" s="476"/>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999"/>
      <c r="D627" s="1998"/>
      <c r="E627" s="476"/>
      <c r="F627" s="476"/>
      <c r="G627" s="476"/>
      <c r="H627" s="1999"/>
      <c r="I627" s="1998"/>
      <c r="J627" s="476"/>
      <c r="K627" s="476"/>
      <c r="L627" s="476"/>
      <c r="M627" s="1999"/>
      <c r="N627" s="1998"/>
      <c r="O627" s="476"/>
      <c r="P627" s="476"/>
      <c r="Q627" s="476"/>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999"/>
      <c r="D628" s="1998"/>
      <c r="E628" s="476"/>
      <c r="F628" s="476"/>
      <c r="G628" s="476"/>
      <c r="H628" s="1999"/>
      <c r="I628" s="1998"/>
      <c r="J628" s="476"/>
      <c r="K628" s="476"/>
      <c r="L628" s="476"/>
      <c r="M628" s="1999"/>
      <c r="N628" s="1998"/>
      <c r="O628" s="476"/>
      <c r="P628" s="476"/>
      <c r="Q628" s="476"/>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999"/>
      <c r="D629" s="1998"/>
      <c r="E629" s="476"/>
      <c r="F629" s="476"/>
      <c r="G629" s="476"/>
      <c r="H629" s="1999"/>
      <c r="I629" s="1998"/>
      <c r="J629" s="476"/>
      <c r="K629" s="476"/>
      <c r="L629" s="476"/>
      <c r="M629" s="1999"/>
      <c r="N629" s="1998"/>
      <c r="O629" s="476"/>
      <c r="P629" s="476"/>
      <c r="Q629" s="476"/>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999"/>
      <c r="D630" s="1998"/>
      <c r="E630" s="476"/>
      <c r="F630" s="476"/>
      <c r="G630" s="476"/>
      <c r="H630" s="1999"/>
      <c r="I630" s="1998"/>
      <c r="J630" s="476"/>
      <c r="K630" s="476"/>
      <c r="L630" s="476"/>
      <c r="M630" s="1999"/>
      <c r="N630" s="1998"/>
      <c r="O630" s="476"/>
      <c r="P630" s="476"/>
      <c r="Q630" s="476"/>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999"/>
      <c r="D631" s="1998"/>
      <c r="E631" s="476"/>
      <c r="F631" s="476"/>
      <c r="G631" s="476"/>
      <c r="H631" s="1999"/>
      <c r="I631" s="1998"/>
      <c r="J631" s="476"/>
      <c r="K631" s="476"/>
      <c r="L631" s="476"/>
      <c r="M631" s="1999"/>
      <c r="N631" s="1998"/>
      <c r="O631" s="476"/>
      <c r="P631" s="476"/>
      <c r="Q631" s="476"/>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999"/>
      <c r="D632" s="1998"/>
      <c r="E632" s="476"/>
      <c r="F632" s="476"/>
      <c r="G632" s="476"/>
      <c r="H632" s="1999"/>
      <c r="I632" s="1998"/>
      <c r="J632" s="476"/>
      <c r="K632" s="476"/>
      <c r="L632" s="476"/>
      <c r="M632" s="1999"/>
      <c r="N632" s="1998"/>
      <c r="O632" s="476"/>
      <c r="P632" s="476"/>
      <c r="Q632" s="476"/>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999"/>
      <c r="D633" s="1998"/>
      <c r="E633" s="476"/>
      <c r="F633" s="476"/>
      <c r="G633" s="476"/>
      <c r="H633" s="1999"/>
      <c r="I633" s="1998"/>
      <c r="J633" s="476"/>
      <c r="K633" s="476"/>
      <c r="L633" s="476"/>
      <c r="M633" s="1999"/>
      <c r="N633" s="1998"/>
      <c r="O633" s="476"/>
      <c r="P633" s="476"/>
      <c r="Q633" s="476"/>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999"/>
      <c r="D634" s="1998"/>
      <c r="E634" s="476"/>
      <c r="F634" s="476"/>
      <c r="G634" s="476"/>
      <c r="H634" s="1999"/>
      <c r="I634" s="1998"/>
      <c r="J634" s="476"/>
      <c r="K634" s="476"/>
      <c r="L634" s="476"/>
      <c r="M634" s="1999"/>
      <c r="N634" s="1998"/>
      <c r="O634" s="476"/>
      <c r="P634" s="476"/>
      <c r="Q634" s="476"/>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999"/>
      <c r="D635" s="1998"/>
      <c r="E635" s="476"/>
      <c r="F635" s="476"/>
      <c r="G635" s="476"/>
      <c r="H635" s="1999"/>
      <c r="I635" s="1998"/>
      <c r="J635" s="476"/>
      <c r="K635" s="476"/>
      <c r="L635" s="476"/>
      <c r="M635" s="1999"/>
      <c r="N635" s="1998"/>
      <c r="O635" s="476"/>
      <c r="P635" s="476"/>
      <c r="Q635" s="476"/>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999"/>
      <c r="D636" s="1998"/>
      <c r="E636" s="476"/>
      <c r="F636" s="476"/>
      <c r="G636" s="476"/>
      <c r="H636" s="1999"/>
      <c r="I636" s="1998"/>
      <c r="J636" s="476"/>
      <c r="K636" s="476"/>
      <c r="L636" s="476"/>
      <c r="M636" s="1999"/>
      <c r="N636" s="1998"/>
      <c r="O636" s="476"/>
      <c r="P636" s="476"/>
      <c r="Q636" s="476"/>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999"/>
      <c r="D637" s="1998"/>
      <c r="E637" s="476"/>
      <c r="F637" s="476"/>
      <c r="G637" s="476"/>
      <c r="H637" s="1999"/>
      <c r="I637" s="1998"/>
      <c r="J637" s="476"/>
      <c r="K637" s="476"/>
      <c r="L637" s="476"/>
      <c r="M637" s="1999"/>
      <c r="N637" s="1998"/>
      <c r="O637" s="476"/>
      <c r="P637" s="476"/>
      <c r="Q637" s="476"/>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999"/>
      <c r="D638" s="1998"/>
      <c r="E638" s="476"/>
      <c r="F638" s="476"/>
      <c r="G638" s="476"/>
      <c r="H638" s="1999"/>
      <c r="I638" s="1998"/>
      <c r="J638" s="476"/>
      <c r="K638" s="476"/>
      <c r="L638" s="476"/>
      <c r="M638" s="1999"/>
      <c r="N638" s="1998"/>
      <c r="O638" s="476"/>
      <c r="P638" s="476"/>
      <c r="Q638" s="476"/>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999"/>
      <c r="D639" s="1998"/>
      <c r="E639" s="476"/>
      <c r="F639" s="476"/>
      <c r="G639" s="476"/>
      <c r="H639" s="1999"/>
      <c r="I639" s="1998"/>
      <c r="J639" s="476"/>
      <c r="K639" s="476"/>
      <c r="L639" s="476"/>
      <c r="M639" s="1999"/>
      <c r="N639" s="1998"/>
      <c r="O639" s="476"/>
      <c r="P639" s="476"/>
      <c r="Q639" s="476"/>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999"/>
      <c r="D640" s="1998"/>
      <c r="E640" s="476"/>
      <c r="F640" s="476"/>
      <c r="G640" s="476"/>
      <c r="H640" s="1999"/>
      <c r="I640" s="1998"/>
      <c r="J640" s="476"/>
      <c r="K640" s="476"/>
      <c r="L640" s="476"/>
      <c r="M640" s="1999"/>
      <c r="N640" s="1998"/>
      <c r="O640" s="476"/>
      <c r="P640" s="476"/>
      <c r="Q640" s="476"/>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999"/>
      <c r="D641" s="1998"/>
      <c r="E641" s="476"/>
      <c r="F641" s="476"/>
      <c r="G641" s="476"/>
      <c r="H641" s="1999"/>
      <c r="I641" s="1998"/>
      <c r="J641" s="476"/>
      <c r="K641" s="476"/>
      <c r="L641" s="476"/>
      <c r="M641" s="1999"/>
      <c r="N641" s="1998"/>
      <c r="O641" s="476"/>
      <c r="P641" s="476"/>
      <c r="Q641" s="476"/>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999"/>
      <c r="D642" s="1998"/>
      <c r="E642" s="476"/>
      <c r="F642" s="476"/>
      <c r="G642" s="476"/>
      <c r="H642" s="1999"/>
      <c r="I642" s="1998"/>
      <c r="J642" s="476"/>
      <c r="K642" s="476"/>
      <c r="L642" s="476"/>
      <c r="M642" s="1999"/>
      <c r="N642" s="1998"/>
      <c r="O642" s="476"/>
      <c r="P642" s="476"/>
      <c r="Q642" s="476"/>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999"/>
      <c r="D643" s="1998"/>
      <c r="E643" s="476"/>
      <c r="F643" s="476"/>
      <c r="G643" s="476"/>
      <c r="H643" s="1999"/>
      <c r="I643" s="1998"/>
      <c r="J643" s="476"/>
      <c r="K643" s="476"/>
      <c r="L643" s="476"/>
      <c r="M643" s="1999"/>
      <c r="N643" s="1998"/>
      <c r="O643" s="476"/>
      <c r="P643" s="476"/>
      <c r="Q643" s="476"/>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999"/>
      <c r="D644" s="1998"/>
      <c r="E644" s="476"/>
      <c r="F644" s="476"/>
      <c r="G644" s="476"/>
      <c r="H644" s="1999"/>
      <c r="I644" s="1998"/>
      <c r="J644" s="476"/>
      <c r="K644" s="476"/>
      <c r="L644" s="476"/>
      <c r="M644" s="1999"/>
      <c r="N644" s="1998"/>
      <c r="O644" s="476"/>
      <c r="P644" s="476"/>
      <c r="Q644" s="476"/>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999"/>
      <c r="D645" s="1998"/>
      <c r="E645" s="476"/>
      <c r="F645" s="476"/>
      <c r="G645" s="476"/>
      <c r="H645" s="1999"/>
      <c r="I645" s="1998"/>
      <c r="J645" s="476"/>
      <c r="K645" s="476"/>
      <c r="L645" s="476"/>
      <c r="M645" s="1999"/>
      <c r="N645" s="1998"/>
      <c r="O645" s="476"/>
      <c r="P645" s="476"/>
      <c r="Q645" s="476"/>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999"/>
      <c r="D646" s="1998"/>
      <c r="E646" s="476"/>
      <c r="F646" s="476"/>
      <c r="G646" s="476"/>
      <c r="H646" s="1999"/>
      <c r="I646" s="1998"/>
      <c r="J646" s="476"/>
      <c r="K646" s="476"/>
      <c r="L646" s="476"/>
      <c r="M646" s="1999"/>
      <c r="N646" s="1998"/>
      <c r="O646" s="476"/>
      <c r="P646" s="476"/>
      <c r="Q646" s="476"/>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999"/>
      <c r="D647" s="1998"/>
      <c r="E647" s="476"/>
      <c r="F647" s="476"/>
      <c r="G647" s="476"/>
      <c r="H647" s="1999"/>
      <c r="I647" s="1998"/>
      <c r="J647" s="476"/>
      <c r="K647" s="476"/>
      <c r="L647" s="476"/>
      <c r="M647" s="1999"/>
      <c r="N647" s="1998"/>
      <c r="O647" s="476"/>
      <c r="P647" s="476"/>
      <c r="Q647" s="476"/>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999"/>
      <c r="D648" s="1998"/>
      <c r="E648" s="476"/>
      <c r="F648" s="476"/>
      <c r="G648" s="476"/>
      <c r="H648" s="1999"/>
      <c r="I648" s="1998"/>
      <c r="J648" s="476"/>
      <c r="K648" s="476"/>
      <c r="L648" s="476"/>
      <c r="M648" s="1999"/>
      <c r="N648" s="1998"/>
      <c r="O648" s="476"/>
      <c r="P648" s="476"/>
      <c r="Q648" s="476"/>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999"/>
      <c r="D649" s="1998"/>
      <c r="E649" s="476"/>
      <c r="F649" s="476"/>
      <c r="G649" s="476"/>
      <c r="H649" s="1999"/>
      <c r="I649" s="1998"/>
      <c r="J649" s="476"/>
      <c r="K649" s="476"/>
      <c r="L649" s="476"/>
      <c r="M649" s="1999"/>
      <c r="N649" s="1998"/>
      <c r="O649" s="476"/>
      <c r="P649" s="476"/>
      <c r="Q649" s="476"/>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999"/>
      <c r="D650" s="1998"/>
      <c r="E650" s="476"/>
      <c r="F650" s="476"/>
      <c r="G650" s="476"/>
      <c r="H650" s="1999"/>
      <c r="I650" s="1998"/>
      <c r="J650" s="476"/>
      <c r="K650" s="476"/>
      <c r="L650" s="476"/>
      <c r="M650" s="1999"/>
      <c r="N650" s="1998"/>
      <c r="O650" s="476"/>
      <c r="P650" s="476"/>
      <c r="Q650" s="476"/>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999"/>
      <c r="D651" s="1998"/>
      <c r="E651" s="476"/>
      <c r="F651" s="476"/>
      <c r="G651" s="476"/>
      <c r="H651" s="1999"/>
      <c r="I651" s="1998"/>
      <c r="J651" s="476"/>
      <c r="K651" s="476"/>
      <c r="L651" s="476"/>
      <c r="M651" s="1999"/>
      <c r="N651" s="1998"/>
      <c r="O651" s="476"/>
      <c r="P651" s="476"/>
      <c r="Q651" s="476"/>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999"/>
      <c r="D652" s="1998"/>
      <c r="E652" s="476"/>
      <c r="F652" s="476"/>
      <c r="G652" s="476"/>
      <c r="H652" s="1999"/>
      <c r="I652" s="1998"/>
      <c r="J652" s="476"/>
      <c r="K652" s="476"/>
      <c r="L652" s="476"/>
      <c r="M652" s="1999"/>
      <c r="N652" s="1998"/>
      <c r="O652" s="476"/>
      <c r="P652" s="476"/>
      <c r="Q652" s="476"/>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999"/>
      <c r="D653" s="1998"/>
      <c r="E653" s="476"/>
      <c r="F653" s="476"/>
      <c r="G653" s="476"/>
      <c r="H653" s="1999"/>
      <c r="I653" s="1998"/>
      <c r="J653" s="476"/>
      <c r="K653" s="476"/>
      <c r="L653" s="476"/>
      <c r="M653" s="1999"/>
      <c r="N653" s="1998"/>
      <c r="O653" s="476"/>
      <c r="P653" s="476"/>
      <c r="Q653" s="476"/>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999"/>
      <c r="D654" s="1998"/>
      <c r="E654" s="476"/>
      <c r="F654" s="476"/>
      <c r="G654" s="476"/>
      <c r="H654" s="1999"/>
      <c r="I654" s="1998"/>
      <c r="J654" s="476"/>
      <c r="K654" s="476"/>
      <c r="L654" s="476"/>
      <c r="M654" s="1999"/>
      <c r="N654" s="1998"/>
      <c r="O654" s="476"/>
      <c r="P654" s="476"/>
      <c r="Q654" s="476"/>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999"/>
      <c r="D655" s="1998"/>
      <c r="E655" s="476"/>
      <c r="F655" s="476"/>
      <c r="G655" s="476"/>
      <c r="H655" s="1999"/>
      <c r="I655" s="1998"/>
      <c r="J655" s="476"/>
      <c r="K655" s="476"/>
      <c r="L655" s="476"/>
      <c r="M655" s="1999"/>
      <c r="N655" s="1998"/>
      <c r="O655" s="476"/>
      <c r="P655" s="476"/>
      <c r="Q655" s="476"/>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999"/>
      <c r="D656" s="1998"/>
      <c r="E656" s="476"/>
      <c r="F656" s="476"/>
      <c r="G656" s="476"/>
      <c r="H656" s="1999"/>
      <c r="I656" s="1998"/>
      <c r="J656" s="476"/>
      <c r="K656" s="476"/>
      <c r="L656" s="476"/>
      <c r="M656" s="1999"/>
      <c r="N656" s="1998"/>
      <c r="O656" s="476"/>
      <c r="P656" s="476"/>
      <c r="Q656" s="476"/>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999"/>
      <c r="D657" s="1998"/>
      <c r="E657" s="476"/>
      <c r="F657" s="476"/>
      <c r="G657" s="476"/>
      <c r="H657" s="1999"/>
      <c r="I657" s="1998"/>
      <c r="J657" s="476"/>
      <c r="K657" s="476"/>
      <c r="L657" s="476"/>
      <c r="M657" s="1999"/>
      <c r="N657" s="1998"/>
      <c r="O657" s="476"/>
      <c r="P657" s="476"/>
      <c r="Q657" s="476"/>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999"/>
      <c r="D658" s="1998"/>
      <c r="E658" s="476"/>
      <c r="F658" s="476"/>
      <c r="G658" s="476"/>
      <c r="H658" s="1999"/>
      <c r="I658" s="1998"/>
      <c r="J658" s="476"/>
      <c r="K658" s="476"/>
      <c r="L658" s="476"/>
      <c r="M658" s="1999"/>
      <c r="N658" s="1998"/>
      <c r="O658" s="476"/>
      <c r="P658" s="476"/>
      <c r="Q658" s="476"/>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999"/>
      <c r="D659" s="1998"/>
      <c r="E659" s="476"/>
      <c r="F659" s="476"/>
      <c r="G659" s="476"/>
      <c r="H659" s="1999"/>
      <c r="I659" s="1998"/>
      <c r="J659" s="476"/>
      <c r="K659" s="476"/>
      <c r="L659" s="476"/>
      <c r="M659" s="1999"/>
      <c r="N659" s="1998"/>
      <c r="O659" s="476"/>
      <c r="P659" s="476"/>
      <c r="Q659" s="476"/>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999"/>
      <c r="D660" s="1998"/>
      <c r="E660" s="476"/>
      <c r="F660" s="476"/>
      <c r="G660" s="476"/>
      <c r="H660" s="1999"/>
      <c r="I660" s="1998"/>
      <c r="J660" s="476"/>
      <c r="K660" s="476"/>
      <c r="L660" s="476"/>
      <c r="M660" s="1999"/>
      <c r="N660" s="1998"/>
      <c r="O660" s="476"/>
      <c r="P660" s="476"/>
      <c r="Q660" s="476"/>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999"/>
      <c r="D661" s="1998"/>
      <c r="E661" s="476"/>
      <c r="F661" s="476"/>
      <c r="G661" s="476"/>
      <c r="H661" s="1999"/>
      <c r="I661" s="1998"/>
      <c r="J661" s="476"/>
      <c r="K661" s="476"/>
      <c r="L661" s="476"/>
      <c r="M661" s="1999"/>
      <c r="N661" s="1998"/>
      <c r="O661" s="476"/>
      <c r="P661" s="476"/>
      <c r="Q661" s="476"/>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999"/>
      <c r="D662" s="1998"/>
      <c r="E662" s="476"/>
      <c r="F662" s="476"/>
      <c r="G662" s="476"/>
      <c r="H662" s="1999"/>
      <c r="I662" s="1998"/>
      <c r="J662" s="476"/>
      <c r="K662" s="476"/>
      <c r="L662" s="476"/>
      <c r="M662" s="1999"/>
      <c r="N662" s="1998"/>
      <c r="O662" s="476"/>
      <c r="P662" s="476"/>
      <c r="Q662" s="476"/>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999"/>
      <c r="D663" s="1998"/>
      <c r="E663" s="476"/>
      <c r="F663" s="476"/>
      <c r="G663" s="476"/>
      <c r="H663" s="1999"/>
      <c r="I663" s="1998"/>
      <c r="J663" s="476"/>
      <c r="K663" s="476"/>
      <c r="L663" s="476"/>
      <c r="M663" s="1999"/>
      <c r="N663" s="1998"/>
      <c r="O663" s="476"/>
      <c r="P663" s="476"/>
      <c r="Q663" s="476"/>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999"/>
      <c r="D664" s="1998"/>
      <c r="E664" s="476"/>
      <c r="F664" s="476"/>
      <c r="G664" s="476"/>
      <c r="H664" s="1999"/>
      <c r="I664" s="1998"/>
      <c r="J664" s="476"/>
      <c r="K664" s="476"/>
      <c r="L664" s="476"/>
      <c r="M664" s="1999"/>
      <c r="N664" s="1998"/>
      <c r="O664" s="476"/>
      <c r="P664" s="476"/>
      <c r="Q664" s="476"/>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999"/>
      <c r="D665" s="1998"/>
      <c r="E665" s="476"/>
      <c r="F665" s="476"/>
      <c r="G665" s="476"/>
      <c r="H665" s="1999"/>
      <c r="I665" s="1998"/>
      <c r="J665" s="476"/>
      <c r="K665" s="476"/>
      <c r="L665" s="476"/>
      <c r="M665" s="1999"/>
      <c r="N665" s="1998"/>
      <c r="O665" s="476"/>
      <c r="P665" s="476"/>
      <c r="Q665" s="476"/>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999"/>
      <c r="D666" s="1998"/>
      <c r="E666" s="476"/>
      <c r="F666" s="476"/>
      <c r="G666" s="476"/>
      <c r="H666" s="1999"/>
      <c r="I666" s="1998"/>
      <c r="J666" s="476"/>
      <c r="K666" s="476"/>
      <c r="L666" s="476"/>
      <c r="M666" s="1999"/>
      <c r="N666" s="1998"/>
      <c r="O666" s="476"/>
      <c r="P666" s="476"/>
      <c r="Q666" s="476"/>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999"/>
      <c r="D667" s="1998"/>
      <c r="E667" s="476"/>
      <c r="F667" s="476"/>
      <c r="G667" s="476"/>
      <c r="H667" s="1999"/>
      <c r="I667" s="1998"/>
      <c r="J667" s="476"/>
      <c r="K667" s="476"/>
      <c r="L667" s="476"/>
      <c r="M667" s="1999"/>
      <c r="N667" s="1998"/>
      <c r="O667" s="476"/>
      <c r="P667" s="476"/>
      <c r="Q667" s="476"/>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999"/>
      <c r="D668" s="1998"/>
      <c r="E668" s="476"/>
      <c r="F668" s="476"/>
      <c r="G668" s="476"/>
      <c r="H668" s="1999"/>
      <c r="I668" s="1998"/>
      <c r="J668" s="476"/>
      <c r="K668" s="476"/>
      <c r="L668" s="476"/>
      <c r="M668" s="1999"/>
      <c r="N668" s="1998"/>
      <c r="O668" s="476"/>
      <c r="P668" s="476"/>
      <c r="Q668" s="476"/>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999"/>
      <c r="D669" s="1998"/>
      <c r="E669" s="476"/>
      <c r="F669" s="476"/>
      <c r="G669" s="476"/>
      <c r="H669" s="1999"/>
      <c r="I669" s="1998"/>
      <c r="J669" s="476"/>
      <c r="K669" s="476"/>
      <c r="L669" s="476"/>
      <c r="M669" s="1999"/>
      <c r="N669" s="1998"/>
      <c r="O669" s="476"/>
      <c r="P669" s="476"/>
      <c r="Q669" s="476"/>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999"/>
      <c r="D670" s="1998"/>
      <c r="E670" s="476"/>
      <c r="F670" s="476"/>
      <c r="G670" s="476"/>
      <c r="H670" s="1999"/>
      <c r="I670" s="1998"/>
      <c r="J670" s="476"/>
      <c r="K670" s="476"/>
      <c r="L670" s="476"/>
      <c r="M670" s="1999"/>
      <c r="N670" s="1998"/>
      <c r="O670" s="476"/>
      <c r="P670" s="476"/>
      <c r="Q670" s="476"/>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999"/>
      <c r="D671" s="1998"/>
      <c r="E671" s="476"/>
      <c r="F671" s="476"/>
      <c r="G671" s="476"/>
      <c r="H671" s="1999"/>
      <c r="I671" s="1998"/>
      <c r="J671" s="476"/>
      <c r="K671" s="476"/>
      <c r="L671" s="476"/>
      <c r="M671" s="1999"/>
      <c r="N671" s="1998"/>
      <c r="O671" s="476"/>
      <c r="P671" s="476"/>
      <c r="Q671" s="476"/>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999"/>
      <c r="D672" s="1998"/>
      <c r="E672" s="476"/>
      <c r="F672" s="476"/>
      <c r="G672" s="476"/>
      <c r="H672" s="1999"/>
      <c r="I672" s="1998"/>
      <c r="J672" s="476"/>
      <c r="K672" s="476"/>
      <c r="L672" s="476"/>
      <c r="M672" s="1999"/>
      <c r="N672" s="1998"/>
      <c r="O672" s="476"/>
      <c r="P672" s="476"/>
      <c r="Q672" s="476"/>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999"/>
      <c r="D673" s="1998"/>
      <c r="E673" s="476"/>
      <c r="F673" s="476"/>
      <c r="G673" s="476"/>
      <c r="H673" s="1999"/>
      <c r="I673" s="1998"/>
      <c r="J673" s="476"/>
      <c r="K673" s="476"/>
      <c r="L673" s="476"/>
      <c r="M673" s="1999"/>
      <c r="N673" s="1998"/>
      <c r="O673" s="476"/>
      <c r="P673" s="476"/>
      <c r="Q673" s="476"/>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999"/>
      <c r="D674" s="1998"/>
      <c r="E674" s="476"/>
      <c r="F674" s="476"/>
      <c r="G674" s="476"/>
      <c r="H674" s="1999"/>
      <c r="I674" s="1998"/>
      <c r="J674" s="476"/>
      <c r="K674" s="476"/>
      <c r="L674" s="476"/>
      <c r="M674" s="1999"/>
      <c r="N674" s="1998"/>
      <c r="O674" s="476"/>
      <c r="P674" s="476"/>
      <c r="Q674" s="476"/>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999"/>
      <c r="D675" s="1998"/>
      <c r="E675" s="476"/>
      <c r="F675" s="476"/>
      <c r="G675" s="476"/>
      <c r="H675" s="1999"/>
      <c r="I675" s="1998"/>
      <c r="J675" s="476"/>
      <c r="K675" s="476"/>
      <c r="L675" s="476"/>
      <c r="M675" s="1999"/>
      <c r="N675" s="1998"/>
      <c r="O675" s="476"/>
      <c r="P675" s="476"/>
      <c r="Q675" s="476"/>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999"/>
      <c r="D676" s="1998"/>
      <c r="E676" s="476"/>
      <c r="F676" s="476"/>
      <c r="G676" s="476"/>
      <c r="H676" s="1999"/>
      <c r="I676" s="1998"/>
      <c r="J676" s="476"/>
      <c r="K676" s="476"/>
      <c r="L676" s="476"/>
      <c r="M676" s="1999"/>
      <c r="N676" s="1998"/>
      <c r="O676" s="476"/>
      <c r="P676" s="476"/>
      <c r="Q676" s="476"/>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999"/>
      <c r="D677" s="1998"/>
      <c r="E677" s="476"/>
      <c r="F677" s="476"/>
      <c r="G677" s="476"/>
      <c r="H677" s="1999"/>
      <c r="I677" s="1998"/>
      <c r="J677" s="476"/>
      <c r="K677" s="476"/>
      <c r="L677" s="476"/>
      <c r="M677" s="1999"/>
      <c r="N677" s="1998"/>
      <c r="O677" s="476"/>
      <c r="P677" s="476"/>
      <c r="Q677" s="476"/>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999"/>
      <c r="D678" s="1998"/>
      <c r="E678" s="476"/>
      <c r="F678" s="476"/>
      <c r="G678" s="476"/>
      <c r="H678" s="1999"/>
      <c r="I678" s="1998"/>
      <c r="J678" s="476"/>
      <c r="K678" s="476"/>
      <c r="L678" s="476"/>
      <c r="M678" s="1999"/>
      <c r="N678" s="1998"/>
      <c r="O678" s="476"/>
      <c r="P678" s="476"/>
      <c r="Q678" s="476"/>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999"/>
      <c r="D679" s="1998"/>
      <c r="E679" s="476"/>
      <c r="F679" s="476"/>
      <c r="G679" s="476"/>
      <c r="H679" s="1999"/>
      <c r="I679" s="1998"/>
      <c r="J679" s="476"/>
      <c r="K679" s="476"/>
      <c r="L679" s="476"/>
      <c r="M679" s="1999"/>
      <c r="N679" s="1998"/>
      <c r="O679" s="476"/>
      <c r="P679" s="476"/>
      <c r="Q679" s="476"/>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999"/>
      <c r="D680" s="1998"/>
      <c r="E680" s="476"/>
      <c r="F680" s="476"/>
      <c r="G680" s="476"/>
      <c r="H680" s="1999"/>
      <c r="I680" s="1998"/>
      <c r="J680" s="476"/>
      <c r="K680" s="476"/>
      <c r="L680" s="476"/>
      <c r="M680" s="1999"/>
      <c r="N680" s="1998"/>
      <c r="O680" s="476"/>
      <c r="P680" s="476"/>
      <c r="Q680" s="476"/>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999"/>
      <c r="D681" s="1998"/>
      <c r="E681" s="476"/>
      <c r="F681" s="476"/>
      <c r="G681" s="476"/>
      <c r="H681" s="1999"/>
      <c r="I681" s="1998"/>
      <c r="J681" s="476"/>
      <c r="K681" s="476"/>
      <c r="L681" s="476"/>
      <c r="M681" s="1999"/>
      <c r="N681" s="1998"/>
      <c r="O681" s="476"/>
      <c r="P681" s="476"/>
      <c r="Q681" s="476"/>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999"/>
      <c r="D682" s="1998"/>
      <c r="E682" s="476"/>
      <c r="F682" s="476"/>
      <c r="G682" s="476"/>
      <c r="H682" s="1999"/>
      <c r="I682" s="1998"/>
      <c r="J682" s="476"/>
      <c r="K682" s="476"/>
      <c r="L682" s="476"/>
      <c r="M682" s="1999"/>
      <c r="N682" s="1998"/>
      <c r="O682" s="476"/>
      <c r="P682" s="476"/>
      <c r="Q682" s="476"/>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999"/>
      <c r="D683" s="1998"/>
      <c r="E683" s="476"/>
      <c r="F683" s="476"/>
      <c r="G683" s="476"/>
      <c r="H683" s="1999"/>
      <c r="I683" s="1998"/>
      <c r="J683" s="476"/>
      <c r="K683" s="476"/>
      <c r="L683" s="476"/>
      <c r="M683" s="1999"/>
      <c r="N683" s="1998"/>
      <c r="O683" s="476"/>
      <c r="P683" s="476"/>
      <c r="Q683" s="476"/>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999"/>
      <c r="D684" s="1998"/>
      <c r="E684" s="476"/>
      <c r="F684" s="476"/>
      <c r="G684" s="476"/>
      <c r="H684" s="1999"/>
      <c r="I684" s="1998"/>
      <c r="J684" s="476"/>
      <c r="K684" s="476"/>
      <c r="L684" s="476"/>
      <c r="M684" s="1999"/>
      <c r="N684" s="1998"/>
      <c r="O684" s="476"/>
      <c r="P684" s="476"/>
      <c r="Q684" s="476"/>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999"/>
      <c r="D685" s="1998"/>
      <c r="E685" s="476"/>
      <c r="F685" s="476"/>
      <c r="G685" s="476"/>
      <c r="H685" s="1999"/>
      <c r="I685" s="1998"/>
      <c r="J685" s="476"/>
      <c r="K685" s="476"/>
      <c r="L685" s="476"/>
      <c r="M685" s="1999"/>
      <c r="N685" s="1998"/>
      <c r="O685" s="476"/>
      <c r="P685" s="476"/>
      <c r="Q685" s="476"/>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999"/>
      <c r="D686" s="1998"/>
      <c r="E686" s="476"/>
      <c r="F686" s="476"/>
      <c r="G686" s="476"/>
      <c r="H686" s="1999"/>
      <c r="I686" s="1998"/>
      <c r="J686" s="476"/>
      <c r="K686" s="476"/>
      <c r="L686" s="476"/>
      <c r="M686" s="1999"/>
      <c r="N686" s="1998"/>
      <c r="O686" s="476"/>
      <c r="P686" s="476"/>
      <c r="Q686" s="476"/>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999"/>
      <c r="D687" s="1998"/>
      <c r="E687" s="476"/>
      <c r="F687" s="476"/>
      <c r="G687" s="476"/>
      <c r="H687" s="1999"/>
      <c r="I687" s="1998"/>
      <c r="J687" s="476"/>
      <c r="K687" s="476"/>
      <c r="L687" s="476"/>
      <c r="M687" s="1999"/>
      <c r="N687" s="1998"/>
      <c r="O687" s="476"/>
      <c r="P687" s="476"/>
      <c r="Q687" s="476"/>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999"/>
      <c r="D688" s="1998"/>
      <c r="E688" s="476"/>
      <c r="F688" s="476"/>
      <c r="G688" s="476"/>
      <c r="H688" s="1999"/>
      <c r="I688" s="1998"/>
      <c r="J688" s="476"/>
      <c r="K688" s="476"/>
      <c r="L688" s="476"/>
      <c r="M688" s="1999"/>
      <c r="N688" s="1998"/>
      <c r="O688" s="476"/>
      <c r="P688" s="476"/>
      <c r="Q688" s="476"/>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999"/>
      <c r="D689" s="1998"/>
      <c r="E689" s="476"/>
      <c r="F689" s="476"/>
      <c r="G689" s="476"/>
      <c r="H689" s="1999"/>
      <c r="I689" s="1998"/>
      <c r="J689" s="476"/>
      <c r="K689" s="476"/>
      <c r="L689" s="476"/>
      <c r="M689" s="1999"/>
      <c r="N689" s="1998"/>
      <c r="O689" s="476"/>
      <c r="P689" s="476"/>
      <c r="Q689" s="476"/>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999"/>
      <c r="D690" s="1998"/>
      <c r="E690" s="476"/>
      <c r="F690" s="476"/>
      <c r="G690" s="476"/>
      <c r="H690" s="1999"/>
      <c r="I690" s="1998"/>
      <c r="J690" s="476"/>
      <c r="K690" s="476"/>
      <c r="L690" s="476"/>
      <c r="M690" s="1999"/>
      <c r="N690" s="1998"/>
      <c r="O690" s="476"/>
      <c r="P690" s="476"/>
      <c r="Q690" s="476"/>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999"/>
      <c r="D691" s="1998"/>
      <c r="E691" s="476"/>
      <c r="F691" s="476"/>
      <c r="G691" s="476"/>
      <c r="H691" s="1999"/>
      <c r="I691" s="1998"/>
      <c r="J691" s="476"/>
      <c r="K691" s="476"/>
      <c r="L691" s="476"/>
      <c r="M691" s="1999"/>
      <c r="N691" s="1998"/>
      <c r="O691" s="476"/>
      <c r="P691" s="476"/>
      <c r="Q691" s="476"/>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999"/>
      <c r="D692" s="1998"/>
      <c r="E692" s="476"/>
      <c r="F692" s="476"/>
      <c r="G692" s="476"/>
      <c r="H692" s="1999"/>
      <c r="I692" s="1998"/>
      <c r="J692" s="476"/>
      <c r="K692" s="476"/>
      <c r="L692" s="476"/>
      <c r="M692" s="1999"/>
      <c r="N692" s="1998"/>
      <c r="O692" s="476"/>
      <c r="P692" s="476"/>
      <c r="Q692" s="476"/>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999"/>
      <c r="D693" s="1998"/>
      <c r="E693" s="476"/>
      <c r="F693" s="476"/>
      <c r="G693" s="476"/>
      <c r="H693" s="1999"/>
      <c r="I693" s="1998"/>
      <c r="J693" s="476"/>
      <c r="K693" s="476"/>
      <c r="L693" s="476"/>
      <c r="M693" s="1999"/>
      <c r="N693" s="1998"/>
      <c r="O693" s="476"/>
      <c r="P693" s="476"/>
      <c r="Q693" s="476"/>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999"/>
      <c r="D694" s="1998"/>
      <c r="E694" s="476"/>
      <c r="F694" s="476"/>
      <c r="G694" s="476"/>
      <c r="H694" s="1999"/>
      <c r="I694" s="1998"/>
      <c r="J694" s="476"/>
      <c r="K694" s="476"/>
      <c r="L694" s="476"/>
      <c r="M694" s="1999"/>
      <c r="N694" s="1998"/>
      <c r="O694" s="476"/>
      <c r="P694" s="476"/>
      <c r="Q694" s="476"/>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999"/>
      <c r="D695" s="1998"/>
      <c r="E695" s="476"/>
      <c r="F695" s="476"/>
      <c r="G695" s="476"/>
      <c r="H695" s="1999"/>
      <c r="I695" s="1998"/>
      <c r="J695" s="476"/>
      <c r="K695" s="476"/>
      <c r="L695" s="476"/>
      <c r="M695" s="1999"/>
      <c r="N695" s="1998"/>
      <c r="O695" s="476"/>
      <c r="P695" s="476"/>
      <c r="Q695" s="476"/>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999"/>
      <c r="D696" s="1998"/>
      <c r="E696" s="476"/>
      <c r="F696" s="476"/>
      <c r="G696" s="476"/>
      <c r="H696" s="1999"/>
      <c r="I696" s="1998"/>
      <c r="J696" s="476"/>
      <c r="K696" s="476"/>
      <c r="L696" s="476"/>
      <c r="M696" s="1999"/>
      <c r="N696" s="1998"/>
      <c r="O696" s="476"/>
      <c r="P696" s="476"/>
      <c r="Q696" s="476"/>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999"/>
      <c r="D697" s="1998"/>
      <c r="E697" s="476"/>
      <c r="F697" s="476"/>
      <c r="G697" s="476"/>
      <c r="H697" s="1999"/>
      <c r="I697" s="1998"/>
      <c r="J697" s="476"/>
      <c r="K697" s="476"/>
      <c r="L697" s="476"/>
      <c r="M697" s="1999"/>
      <c r="N697" s="1998"/>
      <c r="O697" s="476"/>
      <c r="P697" s="476"/>
      <c r="Q697" s="476"/>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999"/>
      <c r="D698" s="1998"/>
      <c r="E698" s="476"/>
      <c r="F698" s="476"/>
      <c r="G698" s="476"/>
      <c r="H698" s="1999"/>
      <c r="I698" s="1998"/>
      <c r="J698" s="476"/>
      <c r="K698" s="476"/>
      <c r="L698" s="476"/>
      <c r="M698" s="1999"/>
      <c r="N698" s="1998"/>
      <c r="O698" s="476"/>
      <c r="P698" s="476"/>
      <c r="Q698" s="476"/>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999"/>
      <c r="D699" s="1998"/>
      <c r="E699" s="476"/>
      <c r="F699" s="476"/>
      <c r="G699" s="476"/>
      <c r="H699" s="1999"/>
      <c r="I699" s="1998"/>
      <c r="J699" s="476"/>
      <c r="K699" s="476"/>
      <c r="L699" s="476"/>
      <c r="M699" s="1999"/>
      <c r="N699" s="1998"/>
      <c r="O699" s="476"/>
      <c r="P699" s="476"/>
      <c r="Q699" s="476"/>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1999"/>
      <c r="D700" s="1998"/>
      <c r="E700" s="476"/>
      <c r="F700" s="476"/>
      <c r="G700" s="476"/>
      <c r="H700" s="1999"/>
      <c r="I700" s="1998"/>
      <c r="J700" s="476"/>
      <c r="K700" s="476"/>
      <c r="L700" s="476"/>
      <c r="M700" s="1999"/>
      <c r="N700" s="1998"/>
      <c r="O700" s="476"/>
      <c r="P700" s="476"/>
      <c r="Q700" s="476"/>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1998"/>
      <c r="D701" s="1998"/>
      <c r="E701" s="477"/>
      <c r="F701" s="477"/>
      <c r="G701" s="477"/>
      <c r="H701" s="1998"/>
      <c r="I701" s="1998"/>
      <c r="J701" s="477"/>
      <c r="K701" s="477"/>
      <c r="L701" s="477"/>
      <c r="M701" s="1998"/>
      <c r="N701" s="1998"/>
      <c r="O701" s="477"/>
      <c r="P701" s="477"/>
      <c r="Q701" s="477"/>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1998"/>
      <c r="D702" s="1998"/>
      <c r="E702" s="477"/>
      <c r="F702" s="477"/>
      <c r="G702" s="477"/>
      <c r="H702" s="1998"/>
      <c r="I702" s="1998"/>
      <c r="J702" s="477"/>
      <c r="K702" s="477"/>
      <c r="L702" s="477"/>
      <c r="M702" s="1998"/>
      <c r="N702" s="1998"/>
      <c r="O702" s="477"/>
      <c r="P702" s="477"/>
      <c r="Q702" s="477"/>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1998"/>
      <c r="D703" s="1998"/>
      <c r="E703" s="477"/>
      <c r="F703" s="477"/>
      <c r="G703" s="477"/>
      <c r="H703" s="1998"/>
      <c r="I703" s="1998"/>
      <c r="J703" s="477"/>
      <c r="K703" s="477"/>
      <c r="L703" s="477"/>
      <c r="M703" s="1998"/>
      <c r="N703" s="1998"/>
      <c r="O703" s="477"/>
      <c r="P703" s="477"/>
      <c r="Q703" s="477"/>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1998"/>
      <c r="D704" s="1998"/>
      <c r="E704" s="477"/>
      <c r="F704" s="477"/>
      <c r="G704" s="477"/>
      <c r="H704" s="1998"/>
      <c r="I704" s="1998"/>
      <c r="J704" s="477"/>
      <c r="K704" s="477"/>
      <c r="L704" s="477"/>
      <c r="M704" s="1998"/>
      <c r="N704" s="1998"/>
      <c r="O704" s="477"/>
      <c r="P704" s="477"/>
      <c r="Q704" s="477"/>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1998"/>
      <c r="D705" s="1998"/>
      <c r="E705" s="477"/>
      <c r="F705" s="477"/>
      <c r="G705" s="477"/>
      <c r="H705" s="1998"/>
      <c r="I705" s="1998"/>
      <c r="J705" s="477"/>
      <c r="K705" s="477"/>
      <c r="L705" s="477"/>
      <c r="M705" s="1998"/>
      <c r="N705" s="1998"/>
      <c r="O705" s="477"/>
      <c r="P705" s="477"/>
      <c r="Q705" s="477"/>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1998"/>
      <c r="D706" s="1998"/>
      <c r="E706" s="477"/>
      <c r="F706" s="477"/>
      <c r="G706" s="477"/>
      <c r="H706" s="1998"/>
      <c r="I706" s="1998"/>
      <c r="J706" s="477"/>
      <c r="K706" s="477"/>
      <c r="L706" s="477"/>
      <c r="M706" s="1998"/>
      <c r="N706" s="1998"/>
      <c r="O706" s="477"/>
      <c r="P706" s="477"/>
      <c r="Q706" s="477"/>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1998"/>
      <c r="D707" s="1998"/>
      <c r="E707" s="477"/>
      <c r="F707" s="477"/>
      <c r="G707" s="477"/>
      <c r="H707" s="1998"/>
      <c r="I707" s="1998"/>
      <c r="J707" s="477"/>
      <c r="K707" s="477"/>
      <c r="L707" s="477"/>
      <c r="M707" s="1998"/>
      <c r="N707" s="1998"/>
      <c r="O707" s="477"/>
      <c r="P707" s="477"/>
      <c r="Q707" s="477"/>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1998"/>
      <c r="D708" s="1998"/>
      <c r="E708" s="477"/>
      <c r="F708" s="477"/>
      <c r="G708" s="477"/>
      <c r="H708" s="1998"/>
      <c r="I708" s="1998"/>
      <c r="J708" s="477"/>
      <c r="K708" s="477"/>
      <c r="L708" s="477"/>
      <c r="M708" s="1998"/>
      <c r="N708" s="1998"/>
      <c r="O708" s="477"/>
      <c r="P708" s="477"/>
      <c r="Q708" s="477"/>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1998"/>
      <c r="D709" s="1998"/>
      <c r="E709" s="477"/>
      <c r="F709" s="477"/>
      <c r="G709" s="477"/>
      <c r="H709" s="1998"/>
      <c r="I709" s="1998"/>
      <c r="J709" s="477"/>
      <c r="K709" s="477"/>
      <c r="L709" s="477"/>
      <c r="M709" s="1998"/>
      <c r="N709" s="1998"/>
      <c r="O709" s="477"/>
      <c r="P709" s="477"/>
      <c r="Q709" s="477"/>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1998"/>
      <c r="D710" s="1998"/>
      <c r="E710" s="477"/>
      <c r="F710" s="477"/>
      <c r="G710" s="477"/>
      <c r="H710" s="1998"/>
      <c r="I710" s="1998"/>
      <c r="J710" s="477"/>
      <c r="K710" s="477"/>
      <c r="L710" s="477"/>
      <c r="M710" s="1998"/>
      <c r="N710" s="1998"/>
      <c r="O710" s="477"/>
      <c r="P710" s="477"/>
      <c r="Q710" s="477"/>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1998"/>
      <c r="D711" s="1998"/>
      <c r="E711" s="477"/>
      <c r="F711" s="477"/>
      <c r="G711" s="477"/>
      <c r="H711" s="1998"/>
      <c r="I711" s="1998"/>
      <c r="J711" s="477"/>
      <c r="K711" s="477"/>
      <c r="L711" s="477"/>
      <c r="M711" s="1998"/>
      <c r="N711" s="1998"/>
      <c r="O711" s="477"/>
      <c r="P711" s="477"/>
      <c r="Q711" s="477"/>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1998"/>
      <c r="D712" s="1998"/>
      <c r="E712" s="477"/>
      <c r="F712" s="477"/>
      <c r="G712" s="477"/>
      <c r="H712" s="1998"/>
      <c r="I712" s="1998"/>
      <c r="J712" s="477"/>
      <c r="K712" s="477"/>
      <c r="L712" s="477"/>
      <c r="M712" s="1998"/>
      <c r="N712" s="1998"/>
      <c r="O712" s="477"/>
      <c r="P712" s="477"/>
      <c r="Q712" s="477"/>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1998"/>
      <c r="D713" s="1998"/>
      <c r="E713" s="477"/>
      <c r="F713" s="477"/>
      <c r="G713" s="477"/>
      <c r="H713" s="1998"/>
      <c r="I713" s="1998"/>
      <c r="J713" s="477"/>
      <c r="K713" s="477"/>
      <c r="L713" s="477"/>
      <c r="M713" s="1998"/>
      <c r="N713" s="1998"/>
      <c r="O713" s="477"/>
      <c r="P713" s="477"/>
      <c r="Q713" s="477"/>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1998"/>
      <c r="D714" s="1998"/>
      <c r="E714" s="477"/>
      <c r="F714" s="477"/>
      <c r="G714" s="477"/>
      <c r="H714" s="1998"/>
      <c r="I714" s="1998"/>
      <c r="J714" s="477"/>
      <c r="K714" s="477"/>
      <c r="L714" s="477"/>
      <c r="M714" s="1998"/>
      <c r="N714" s="1998"/>
      <c r="O714" s="477"/>
      <c r="P714" s="477"/>
      <c r="Q714" s="477"/>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1998"/>
      <c r="D715" s="1998"/>
      <c r="E715" s="477"/>
      <c r="F715" s="477"/>
      <c r="G715" s="477"/>
      <c r="H715" s="1998"/>
      <c r="I715" s="1998"/>
      <c r="J715" s="477"/>
      <c r="K715" s="477"/>
      <c r="L715" s="477"/>
      <c r="M715" s="1998"/>
      <c r="N715" s="1998"/>
      <c r="O715" s="477"/>
      <c r="P715" s="477"/>
      <c r="Q715" s="477"/>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1998"/>
      <c r="D716" s="1998"/>
      <c r="E716" s="477"/>
      <c r="F716" s="477"/>
      <c r="G716" s="477"/>
      <c r="H716" s="1998"/>
      <c r="I716" s="1998"/>
      <c r="J716" s="477"/>
      <c r="K716" s="477"/>
      <c r="L716" s="477"/>
      <c r="M716" s="1998"/>
      <c r="N716" s="1998"/>
      <c r="O716" s="477"/>
      <c r="P716" s="477"/>
      <c r="Q716" s="477"/>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1998"/>
      <c r="D717" s="1998"/>
      <c r="E717" s="477"/>
      <c r="F717" s="477"/>
      <c r="G717" s="477"/>
      <c r="H717" s="1998"/>
      <c r="I717" s="1998"/>
      <c r="J717" s="477"/>
      <c r="K717" s="477"/>
      <c r="L717" s="477"/>
      <c r="M717" s="1998"/>
      <c r="N717" s="1998"/>
      <c r="O717" s="477"/>
      <c r="P717" s="477"/>
      <c r="Q717" s="477"/>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1998"/>
      <c r="D718" s="1998"/>
      <c r="E718" s="477"/>
      <c r="F718" s="477"/>
      <c r="G718" s="477"/>
      <c r="H718" s="1998"/>
      <c r="I718" s="1998"/>
      <c r="J718" s="477"/>
      <c r="K718" s="477"/>
      <c r="L718" s="477"/>
      <c r="M718" s="1998"/>
      <c r="N718" s="1998"/>
      <c r="O718" s="477"/>
      <c r="P718" s="477"/>
      <c r="Q718" s="477"/>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1998"/>
      <c r="D719" s="1998"/>
      <c r="E719" s="477"/>
      <c r="F719" s="477"/>
      <c r="G719" s="477"/>
      <c r="H719" s="1998"/>
      <c r="I719" s="1998"/>
      <c r="J719" s="477"/>
      <c r="K719" s="477"/>
      <c r="L719" s="477"/>
      <c r="M719" s="1998"/>
      <c r="N719" s="1998"/>
      <c r="O719" s="477"/>
      <c r="P719" s="477"/>
      <c r="Q719" s="477"/>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1998"/>
      <c r="D720" s="1998"/>
      <c r="E720" s="477"/>
      <c r="F720" s="477"/>
      <c r="G720" s="477"/>
      <c r="H720" s="1998"/>
      <c r="I720" s="1998"/>
      <c r="J720" s="477"/>
      <c r="K720" s="477"/>
      <c r="L720" s="477"/>
      <c r="M720" s="1998"/>
      <c r="N720" s="1998"/>
      <c r="O720" s="477"/>
      <c r="P720" s="477"/>
      <c r="Q720" s="477"/>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1998"/>
      <c r="D721" s="1998"/>
      <c r="E721" s="477"/>
      <c r="F721" s="477"/>
      <c r="G721" s="477"/>
      <c r="H721" s="1998"/>
      <c r="I721" s="1998"/>
      <c r="J721" s="477"/>
      <c r="K721" s="477"/>
      <c r="L721" s="477"/>
      <c r="M721" s="1998"/>
      <c r="N721" s="1998"/>
      <c r="O721" s="477"/>
      <c r="P721" s="477"/>
      <c r="Q721" s="477"/>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1998"/>
      <c r="D722" s="1998"/>
      <c r="E722" s="477"/>
      <c r="F722" s="477"/>
      <c r="G722" s="477"/>
      <c r="H722" s="1998"/>
      <c r="I722" s="1998"/>
      <c r="J722" s="477"/>
      <c r="K722" s="477"/>
      <c r="L722" s="477"/>
      <c r="M722" s="1998"/>
      <c r="N722" s="1998"/>
      <c r="O722" s="477"/>
      <c r="P722" s="477"/>
      <c r="Q722" s="477"/>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1998"/>
      <c r="D723" s="1998"/>
      <c r="E723" s="477"/>
      <c r="F723" s="477"/>
      <c r="G723" s="477"/>
      <c r="H723" s="1998"/>
      <c r="I723" s="1998"/>
      <c r="J723" s="477"/>
      <c r="K723" s="477"/>
      <c r="L723" s="477"/>
      <c r="M723" s="1998"/>
      <c r="N723" s="1998"/>
      <c r="O723" s="477"/>
      <c r="P723" s="477"/>
      <c r="Q723" s="477"/>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1998"/>
      <c r="D724" s="1998"/>
      <c r="E724" s="477"/>
      <c r="F724" s="477"/>
      <c r="G724" s="477"/>
      <c r="H724" s="1998"/>
      <c r="I724" s="1998"/>
      <c r="J724" s="477"/>
      <c r="K724" s="477"/>
      <c r="L724" s="477"/>
      <c r="M724" s="1998"/>
      <c r="N724" s="1998"/>
      <c r="O724" s="477"/>
      <c r="P724" s="477"/>
      <c r="Q724" s="477"/>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1998"/>
      <c r="D725" s="1998"/>
      <c r="E725" s="477"/>
      <c r="F725" s="477"/>
      <c r="G725" s="477"/>
      <c r="H725" s="1998"/>
      <c r="I725" s="1998"/>
      <c r="J725" s="477"/>
      <c r="K725" s="477"/>
      <c r="L725" s="477"/>
      <c r="M725" s="1998"/>
      <c r="N725" s="1998"/>
      <c r="O725" s="477"/>
      <c r="P725" s="477"/>
      <c r="Q725" s="477"/>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1998"/>
      <c r="D726" s="1998"/>
      <c r="E726" s="477"/>
      <c r="F726" s="477"/>
      <c r="G726" s="477"/>
      <c r="H726" s="1998"/>
      <c r="I726" s="1998"/>
      <c r="J726" s="477"/>
      <c r="K726" s="477"/>
      <c r="L726" s="477"/>
      <c r="M726" s="1998"/>
      <c r="N726" s="1998"/>
      <c r="O726" s="477"/>
      <c r="P726" s="477"/>
      <c r="Q726" s="477"/>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1998"/>
      <c r="D727" s="1998"/>
      <c r="E727" s="477"/>
      <c r="F727" s="477"/>
      <c r="G727" s="477"/>
      <c r="H727" s="1998"/>
      <c r="I727" s="1998"/>
      <c r="J727" s="477"/>
      <c r="K727" s="477"/>
      <c r="L727" s="477"/>
      <c r="M727" s="1998"/>
      <c r="N727" s="1998"/>
      <c r="O727" s="477"/>
      <c r="P727" s="477"/>
      <c r="Q727" s="477"/>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1998"/>
      <c r="D728" s="1998"/>
      <c r="E728" s="477"/>
      <c r="F728" s="477"/>
      <c r="G728" s="477"/>
      <c r="H728" s="1998"/>
      <c r="I728" s="1998"/>
      <c r="J728" s="477"/>
      <c r="K728" s="477"/>
      <c r="L728" s="477"/>
      <c r="M728" s="1998"/>
      <c r="N728" s="1998"/>
      <c r="O728" s="477"/>
      <c r="P728" s="477"/>
      <c r="Q728" s="477"/>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1998"/>
      <c r="D729" s="1998"/>
      <c r="E729" s="477"/>
      <c r="F729" s="477"/>
      <c r="G729" s="477"/>
      <c r="H729" s="1998"/>
      <c r="I729" s="1998"/>
      <c r="J729" s="477"/>
      <c r="K729" s="477"/>
      <c r="L729" s="477"/>
      <c r="M729" s="1998"/>
      <c r="N729" s="1998"/>
      <c r="O729" s="477"/>
      <c r="P729" s="477"/>
      <c r="Q729" s="477"/>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1998"/>
      <c r="D730" s="1998"/>
      <c r="E730" s="477"/>
      <c r="F730" s="477"/>
      <c r="G730" s="477"/>
      <c r="H730" s="1998"/>
      <c r="I730" s="1998"/>
      <c r="J730" s="477"/>
      <c r="K730" s="477"/>
      <c r="L730" s="477"/>
      <c r="M730" s="1998"/>
      <c r="N730" s="1998"/>
      <c r="O730" s="477"/>
      <c r="P730" s="477"/>
      <c r="Q730" s="477"/>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1998"/>
      <c r="D731" s="1998"/>
      <c r="E731" s="477"/>
      <c r="F731" s="477"/>
      <c r="G731" s="477"/>
      <c r="H731" s="1998"/>
      <c r="I731" s="1998"/>
      <c r="J731" s="477"/>
      <c r="K731" s="477"/>
      <c r="L731" s="477"/>
      <c r="M731" s="1998"/>
      <c r="N731" s="1998"/>
      <c r="O731" s="477"/>
      <c r="P731" s="477"/>
      <c r="Q731" s="477"/>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1998"/>
      <c r="D732" s="1998"/>
      <c r="E732" s="477"/>
      <c r="F732" s="477"/>
      <c r="G732" s="477"/>
      <c r="H732" s="1998"/>
      <c r="I732" s="1998"/>
      <c r="J732" s="477"/>
      <c r="K732" s="477"/>
      <c r="L732" s="477"/>
      <c r="M732" s="1998"/>
      <c r="N732" s="1998"/>
      <c r="O732" s="477"/>
      <c r="P732" s="477"/>
      <c r="Q732" s="477"/>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1998"/>
      <c r="D733" s="1998"/>
      <c r="E733" s="477"/>
      <c r="F733" s="477"/>
      <c r="G733" s="477"/>
      <c r="H733" s="1998"/>
      <c r="I733" s="1998"/>
      <c r="J733" s="477"/>
      <c r="K733" s="477"/>
      <c r="L733" s="477"/>
      <c r="M733" s="1998"/>
      <c r="N733" s="1998"/>
      <c r="O733" s="477"/>
      <c r="P733" s="477"/>
      <c r="Q733" s="477"/>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1998"/>
      <c r="D734" s="1998"/>
      <c r="E734" s="477"/>
      <c r="F734" s="477"/>
      <c r="G734" s="477"/>
      <c r="H734" s="1998"/>
      <c r="I734" s="1998"/>
      <c r="J734" s="477"/>
      <c r="K734" s="477"/>
      <c r="L734" s="477"/>
      <c r="M734" s="1998"/>
      <c r="N734" s="1998"/>
      <c r="O734" s="477"/>
      <c r="P734" s="477"/>
      <c r="Q734" s="477"/>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1998"/>
      <c r="D735" s="1998"/>
      <c r="E735" s="477"/>
      <c r="F735" s="477"/>
      <c r="G735" s="477"/>
      <c r="H735" s="1998"/>
      <c r="I735" s="1998"/>
      <c r="J735" s="477"/>
      <c r="K735" s="477"/>
      <c r="L735" s="477"/>
      <c r="M735" s="1998"/>
      <c r="N735" s="1998"/>
      <c r="O735" s="477"/>
      <c r="P735" s="477"/>
      <c r="Q735" s="477"/>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1998"/>
      <c r="D736" s="1998"/>
      <c r="E736" s="477"/>
      <c r="F736" s="477"/>
      <c r="G736" s="477"/>
      <c r="H736" s="1998"/>
      <c r="I736" s="1998"/>
      <c r="J736" s="477"/>
      <c r="K736" s="477"/>
      <c r="L736" s="477"/>
      <c r="M736" s="1998"/>
      <c r="N736" s="1998"/>
      <c r="O736" s="477"/>
      <c r="P736" s="477"/>
      <c r="Q736" s="477"/>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1998"/>
      <c r="D737" s="1998"/>
      <c r="E737" s="477"/>
      <c r="F737" s="477"/>
      <c r="G737" s="477"/>
      <c r="H737" s="1998"/>
      <c r="I737" s="1998"/>
      <c r="J737" s="477"/>
      <c r="K737" s="477"/>
      <c r="L737" s="477"/>
      <c r="M737" s="1998"/>
      <c r="N737" s="1998"/>
      <c r="O737" s="477"/>
      <c r="P737" s="477"/>
      <c r="Q737" s="477"/>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1998"/>
      <c r="D738" s="1998"/>
      <c r="E738" s="477"/>
      <c r="F738" s="477"/>
      <c r="G738" s="477"/>
      <c r="H738" s="1998"/>
      <c r="I738" s="1998"/>
      <c r="J738" s="477"/>
      <c r="K738" s="477"/>
      <c r="L738" s="477"/>
      <c r="M738" s="1998"/>
      <c r="N738" s="1998"/>
      <c r="O738" s="477"/>
      <c r="P738" s="477"/>
      <c r="Q738" s="477"/>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1998"/>
      <c r="D739" s="1998"/>
      <c r="E739" s="477"/>
      <c r="F739" s="477"/>
      <c r="G739" s="477"/>
      <c r="H739" s="1998"/>
      <c r="I739" s="1998"/>
      <c r="J739" s="477"/>
      <c r="K739" s="477"/>
      <c r="L739" s="477"/>
      <c r="M739" s="1998"/>
      <c r="N739" s="1998"/>
      <c r="O739" s="477"/>
      <c r="P739" s="477"/>
      <c r="Q739" s="477"/>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1998"/>
      <c r="D740" s="1998"/>
      <c r="E740" s="477"/>
      <c r="F740" s="477"/>
      <c r="G740" s="477"/>
      <c r="H740" s="1998"/>
      <c r="I740" s="1998"/>
      <c r="J740" s="477"/>
      <c r="K740" s="477"/>
      <c r="L740" s="477"/>
      <c r="M740" s="1998"/>
      <c r="N740" s="1998"/>
      <c r="O740" s="477"/>
      <c r="P740" s="477"/>
      <c r="Q740" s="477"/>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1998"/>
      <c r="D741" s="1998"/>
      <c r="E741" s="477"/>
      <c r="F741" s="477"/>
      <c r="G741" s="477"/>
      <c r="H741" s="1998"/>
      <c r="I741" s="1998"/>
      <c r="J741" s="477"/>
      <c r="K741" s="477"/>
      <c r="L741" s="477"/>
      <c r="M741" s="1998"/>
      <c r="N741" s="1998"/>
      <c r="O741" s="477"/>
      <c r="P741" s="477"/>
      <c r="Q741" s="477"/>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1998"/>
      <c r="D742" s="1998"/>
      <c r="E742" s="477"/>
      <c r="F742" s="477"/>
      <c r="G742" s="477"/>
      <c r="H742" s="1998"/>
      <c r="I742" s="1998"/>
      <c r="J742" s="477"/>
      <c r="K742" s="477"/>
      <c r="L742" s="477"/>
      <c r="M742" s="1998"/>
      <c r="N742" s="1998"/>
      <c r="O742" s="477"/>
      <c r="P742" s="477"/>
      <c r="Q742" s="477"/>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1998"/>
      <c r="D743" s="1998"/>
      <c r="E743" s="477"/>
      <c r="F743" s="477"/>
      <c r="G743" s="477"/>
      <c r="H743" s="1998"/>
      <c r="I743" s="1998"/>
      <c r="J743" s="477"/>
      <c r="K743" s="477"/>
      <c r="L743" s="477"/>
      <c r="M743" s="1998"/>
      <c r="N743" s="1998"/>
      <c r="O743" s="477"/>
      <c r="P743" s="477"/>
      <c r="Q743" s="477"/>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1998"/>
      <c r="D744" s="1998"/>
      <c r="E744" s="477"/>
      <c r="F744" s="477"/>
      <c r="G744" s="477"/>
      <c r="H744" s="1998"/>
      <c r="I744" s="1998"/>
      <c r="J744" s="477"/>
      <c r="K744" s="477"/>
      <c r="L744" s="477"/>
      <c r="M744" s="1998"/>
      <c r="N744" s="1998"/>
      <c r="O744" s="477"/>
      <c r="P744" s="477"/>
      <c r="Q744" s="477"/>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1998"/>
      <c r="D745" s="1998"/>
      <c r="E745" s="477"/>
      <c r="F745" s="477"/>
      <c r="G745" s="477"/>
      <c r="H745" s="1998"/>
      <c r="I745" s="1998"/>
      <c r="J745" s="477"/>
      <c r="K745" s="477"/>
      <c r="L745" s="477"/>
      <c r="M745" s="1998"/>
      <c r="N745" s="1998"/>
      <c r="O745" s="477"/>
      <c r="P745" s="477"/>
      <c r="Q745" s="477"/>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1998"/>
      <c r="D746" s="1998"/>
      <c r="E746" s="477"/>
      <c r="F746" s="477"/>
      <c r="G746" s="477"/>
      <c r="H746" s="1998"/>
      <c r="I746" s="1998"/>
      <c r="J746" s="477"/>
      <c r="K746" s="477"/>
      <c r="L746" s="477"/>
      <c r="M746" s="1998"/>
      <c r="N746" s="1998"/>
      <c r="O746" s="477"/>
      <c r="P746" s="477"/>
      <c r="Q746" s="477"/>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1998"/>
      <c r="D747" s="1998"/>
      <c r="E747" s="477"/>
      <c r="F747" s="477"/>
      <c r="G747" s="477"/>
      <c r="H747" s="1998"/>
      <c r="I747" s="1998"/>
      <c r="J747" s="477"/>
      <c r="K747" s="477"/>
      <c r="L747" s="477"/>
      <c r="M747" s="1998"/>
      <c r="N747" s="1998"/>
      <c r="O747" s="477"/>
      <c r="P747" s="477"/>
      <c r="Q747" s="477"/>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1998"/>
      <c r="D748" s="1998"/>
      <c r="E748" s="477"/>
      <c r="F748" s="477"/>
      <c r="G748" s="477"/>
      <c r="H748" s="1998"/>
      <c r="I748" s="1998"/>
      <c r="J748" s="477"/>
      <c r="K748" s="477"/>
      <c r="L748" s="477"/>
      <c r="M748" s="1998"/>
      <c r="N748" s="1998"/>
      <c r="O748" s="477"/>
      <c r="P748" s="477"/>
      <c r="Q748" s="477"/>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1998"/>
      <c r="D749" s="1998"/>
      <c r="E749" s="477"/>
      <c r="F749" s="477"/>
      <c r="G749" s="477"/>
      <c r="H749" s="1998"/>
      <c r="I749" s="1998"/>
      <c r="J749" s="477"/>
      <c r="K749" s="477"/>
      <c r="L749" s="477"/>
      <c r="M749" s="1998"/>
      <c r="N749" s="1998"/>
      <c r="O749" s="477"/>
      <c r="P749" s="477"/>
      <c r="Q749" s="477"/>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1998"/>
      <c r="D750" s="1998"/>
      <c r="E750" s="477"/>
      <c r="F750" s="477"/>
      <c r="G750" s="477"/>
      <c r="H750" s="1998"/>
      <c r="I750" s="1998"/>
      <c r="J750" s="477"/>
      <c r="K750" s="477"/>
      <c r="L750" s="477"/>
      <c r="M750" s="1998"/>
      <c r="N750" s="1998"/>
      <c r="O750" s="477"/>
      <c r="P750" s="477"/>
      <c r="Q750" s="477"/>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1998"/>
      <c r="D751" s="1998"/>
      <c r="E751" s="477"/>
      <c r="F751" s="477"/>
      <c r="G751" s="477"/>
      <c r="H751" s="1998"/>
      <c r="I751" s="1998"/>
      <c r="J751" s="477"/>
      <c r="K751" s="477"/>
      <c r="L751" s="477"/>
      <c r="M751" s="1998"/>
      <c r="N751" s="1998"/>
      <c r="O751" s="477"/>
      <c r="P751" s="477"/>
      <c r="Q751" s="477"/>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1998"/>
      <c r="D752" s="1998"/>
      <c r="E752" s="477"/>
      <c r="F752" s="477"/>
      <c r="G752" s="477"/>
      <c r="H752" s="1998"/>
      <c r="I752" s="1998"/>
      <c r="J752" s="477"/>
      <c r="K752" s="477"/>
      <c r="L752" s="477"/>
      <c r="M752" s="1998"/>
      <c r="N752" s="1998"/>
      <c r="O752" s="477"/>
      <c r="P752" s="477"/>
      <c r="Q752" s="477"/>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1998"/>
      <c r="D753" s="1998"/>
      <c r="E753" s="477"/>
      <c r="F753" s="477"/>
      <c r="G753" s="477"/>
      <c r="H753" s="1998"/>
      <c r="I753" s="1998"/>
      <c r="J753" s="477"/>
      <c r="K753" s="477"/>
      <c r="L753" s="477"/>
      <c r="M753" s="1998"/>
      <c r="N753" s="1998"/>
      <c r="O753" s="477"/>
      <c r="P753" s="477"/>
      <c r="Q753" s="477"/>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1998"/>
      <c r="D754" s="1998"/>
      <c r="E754" s="477"/>
      <c r="F754" s="477"/>
      <c r="G754" s="477"/>
      <c r="H754" s="1998"/>
      <c r="I754" s="1998"/>
      <c r="J754" s="477"/>
      <c r="K754" s="477"/>
      <c r="L754" s="477"/>
      <c r="M754" s="1998"/>
      <c r="N754" s="1998"/>
      <c r="O754" s="477"/>
      <c r="P754" s="477"/>
      <c r="Q754" s="477"/>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1998"/>
      <c r="D755" s="1998"/>
      <c r="E755" s="477"/>
      <c r="F755" s="477"/>
      <c r="G755" s="477"/>
      <c r="H755" s="1998"/>
      <c r="I755" s="1998"/>
      <c r="J755" s="477"/>
      <c r="K755" s="477"/>
      <c r="L755" s="477"/>
      <c r="M755" s="1998"/>
      <c r="N755" s="1998"/>
      <c r="O755" s="477"/>
      <c r="P755" s="477"/>
      <c r="Q755" s="477"/>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1998"/>
      <c r="D756" s="1998"/>
      <c r="E756" s="477"/>
      <c r="F756" s="477"/>
      <c r="G756" s="477"/>
      <c r="H756" s="1998"/>
      <c r="I756" s="1998"/>
      <c r="J756" s="477"/>
      <c r="K756" s="477"/>
      <c r="L756" s="477"/>
      <c r="M756" s="1998"/>
      <c r="N756" s="1998"/>
      <c r="O756" s="477"/>
      <c r="P756" s="477"/>
      <c r="Q756" s="477"/>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1998"/>
      <c r="D757" s="1998"/>
      <c r="E757" s="477"/>
      <c r="F757" s="477"/>
      <c r="G757" s="477"/>
      <c r="H757" s="1998"/>
      <c r="I757" s="1998"/>
      <c r="J757" s="477"/>
      <c r="K757" s="477"/>
      <c r="L757" s="477"/>
      <c r="M757" s="1998"/>
      <c r="N757" s="1998"/>
      <c r="O757" s="477"/>
      <c r="P757" s="477"/>
      <c r="Q757" s="477"/>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1998"/>
      <c r="D758" s="1998"/>
      <c r="E758" s="477"/>
      <c r="F758" s="477"/>
      <c r="G758" s="477"/>
      <c r="H758" s="1998"/>
      <c r="I758" s="1998"/>
      <c r="J758" s="477"/>
      <c r="K758" s="477"/>
      <c r="L758" s="477"/>
      <c r="M758" s="1998"/>
      <c r="N758" s="1998"/>
      <c r="O758" s="477"/>
      <c r="P758" s="477"/>
      <c r="Q758" s="477"/>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1998"/>
      <c r="D759" s="1998"/>
      <c r="E759" s="477"/>
      <c r="F759" s="477"/>
      <c r="G759" s="477"/>
      <c r="H759" s="1998"/>
      <c r="I759" s="1998"/>
      <c r="J759" s="477"/>
      <c r="K759" s="477"/>
      <c r="L759" s="477"/>
      <c r="M759" s="1998"/>
      <c r="N759" s="1998"/>
      <c r="O759" s="477"/>
      <c r="P759" s="477"/>
      <c r="Q759" s="477"/>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1998"/>
      <c r="D760" s="1998"/>
      <c r="E760" s="477"/>
      <c r="F760" s="477"/>
      <c r="G760" s="477"/>
      <c r="H760" s="1998"/>
      <c r="I760" s="1998"/>
      <c r="J760" s="477"/>
      <c r="K760" s="477"/>
      <c r="L760" s="477"/>
      <c r="M760" s="1998"/>
      <c r="N760" s="1998"/>
      <c r="O760" s="477"/>
      <c r="P760" s="477"/>
      <c r="Q760" s="477"/>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1998"/>
      <c r="D761" s="1998"/>
      <c r="E761" s="477"/>
      <c r="F761" s="477"/>
      <c r="G761" s="477"/>
      <c r="H761" s="1998"/>
      <c r="I761" s="1998"/>
      <c r="J761" s="477"/>
      <c r="K761" s="477"/>
      <c r="L761" s="477"/>
      <c r="M761" s="1998"/>
      <c r="N761" s="1998"/>
      <c r="O761" s="477"/>
      <c r="P761" s="477"/>
      <c r="Q761" s="477"/>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1998"/>
      <c r="D762" s="1998"/>
      <c r="E762" s="477"/>
      <c r="F762" s="477"/>
      <c r="G762" s="477"/>
      <c r="H762" s="1998"/>
      <c r="I762" s="1998"/>
      <c r="J762" s="477"/>
      <c r="K762" s="477"/>
      <c r="L762" s="477"/>
      <c r="M762" s="1998"/>
      <c r="N762" s="1998"/>
      <c r="O762" s="477"/>
      <c r="P762" s="477"/>
      <c r="Q762" s="477"/>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1998"/>
      <c r="D763" s="1998"/>
      <c r="E763" s="477"/>
      <c r="F763" s="477"/>
      <c r="G763" s="477"/>
      <c r="H763" s="1998"/>
      <c r="I763" s="1998"/>
      <c r="J763" s="477"/>
      <c r="K763" s="477"/>
      <c r="L763" s="477"/>
      <c r="M763" s="1998"/>
      <c r="N763" s="1998"/>
      <c r="O763" s="477"/>
      <c r="P763" s="477"/>
      <c r="Q763" s="477"/>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1998"/>
      <c r="D764" s="1998"/>
      <c r="E764" s="477"/>
      <c r="F764" s="477"/>
      <c r="G764" s="477"/>
      <c r="H764" s="1998"/>
      <c r="I764" s="1998"/>
      <c r="J764" s="477"/>
      <c r="K764" s="477"/>
      <c r="L764" s="477"/>
      <c r="M764" s="1998"/>
      <c r="N764" s="1998"/>
      <c r="O764" s="477"/>
      <c r="P764" s="477"/>
      <c r="Q764" s="477"/>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1998"/>
      <c r="D765" s="1998"/>
      <c r="E765" s="477"/>
      <c r="F765" s="477"/>
      <c r="G765" s="477"/>
      <c r="H765" s="1998"/>
      <c r="I765" s="1998"/>
      <c r="J765" s="477"/>
      <c r="K765" s="477"/>
      <c r="L765" s="477"/>
      <c r="M765" s="1998"/>
      <c r="N765" s="1998"/>
      <c r="O765" s="477"/>
      <c r="P765" s="477"/>
      <c r="Q765" s="477"/>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1998"/>
      <c r="D766" s="1998"/>
      <c r="E766" s="477"/>
      <c r="F766" s="477"/>
      <c r="G766" s="477"/>
      <c r="H766" s="1998"/>
      <c r="I766" s="1998"/>
      <c r="J766" s="477"/>
      <c r="K766" s="477"/>
      <c r="L766" s="477"/>
      <c r="M766" s="1998"/>
      <c r="N766" s="1998"/>
      <c r="O766" s="477"/>
      <c r="P766" s="477"/>
      <c r="Q766" s="477"/>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1998"/>
      <c r="D767" s="1998"/>
      <c r="E767" s="477"/>
      <c r="F767" s="477"/>
      <c r="G767" s="477"/>
      <c r="H767" s="1998"/>
      <c r="I767" s="1998"/>
      <c r="J767" s="477"/>
      <c r="K767" s="477"/>
      <c r="L767" s="477"/>
      <c r="M767" s="1998"/>
      <c r="N767" s="1998"/>
      <c r="O767" s="477"/>
      <c r="P767" s="477"/>
      <c r="Q767" s="477"/>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1998"/>
      <c r="D768" s="1998"/>
      <c r="E768" s="477"/>
      <c r="F768" s="477"/>
      <c r="G768" s="477"/>
      <c r="H768" s="1998"/>
      <c r="I768" s="1998"/>
      <c r="J768" s="477"/>
      <c r="K768" s="477"/>
      <c r="L768" s="477"/>
      <c r="M768" s="1998"/>
      <c r="N768" s="1998"/>
      <c r="O768" s="477"/>
      <c r="P768" s="477"/>
      <c r="Q768" s="477"/>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1998"/>
      <c r="D769" s="1998"/>
      <c r="E769" s="477"/>
      <c r="F769" s="477"/>
      <c r="G769" s="477"/>
      <c r="H769" s="1998"/>
      <c r="I769" s="1998"/>
      <c r="J769" s="477"/>
      <c r="K769" s="477"/>
      <c r="L769" s="477"/>
      <c r="M769" s="1998"/>
      <c r="N769" s="1998"/>
      <c r="O769" s="477"/>
      <c r="P769" s="477"/>
      <c r="Q769" s="477"/>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1998"/>
      <c r="D770" s="1998"/>
      <c r="E770" s="477"/>
      <c r="F770" s="477"/>
      <c r="G770" s="477"/>
      <c r="H770" s="1998"/>
      <c r="I770" s="1998"/>
      <c r="J770" s="477"/>
      <c r="K770" s="477"/>
      <c r="L770" s="477"/>
      <c r="M770" s="1998"/>
      <c r="N770" s="1998"/>
      <c r="O770" s="477"/>
      <c r="P770" s="477"/>
      <c r="Q770" s="477"/>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1998"/>
      <c r="D771" s="1998"/>
      <c r="E771" s="477"/>
      <c r="F771" s="477"/>
      <c r="G771" s="477"/>
      <c r="H771" s="1998"/>
      <c r="I771" s="1998"/>
      <c r="J771" s="477"/>
      <c r="K771" s="477"/>
      <c r="L771" s="477"/>
      <c r="M771" s="1998"/>
      <c r="N771" s="1998"/>
      <c r="O771" s="477"/>
      <c r="P771" s="477"/>
      <c r="Q771" s="477"/>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1998"/>
      <c r="D772" s="1998"/>
      <c r="E772" s="477"/>
      <c r="F772" s="477"/>
      <c r="G772" s="477"/>
      <c r="H772" s="1998"/>
      <c r="I772" s="1998"/>
      <c r="J772" s="477"/>
      <c r="K772" s="477"/>
      <c r="L772" s="477"/>
      <c r="M772" s="1998"/>
      <c r="N772" s="1998"/>
      <c r="O772" s="477"/>
      <c r="P772" s="477"/>
      <c r="Q772" s="477"/>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1998"/>
      <c r="D773" s="1998"/>
      <c r="E773" s="477"/>
      <c r="F773" s="477"/>
      <c r="G773" s="477"/>
      <c r="H773" s="1998"/>
      <c r="I773" s="1998"/>
      <c r="J773" s="477"/>
      <c r="K773" s="477"/>
      <c r="L773" s="477"/>
      <c r="M773" s="1998"/>
      <c r="N773" s="1998"/>
      <c r="O773" s="477"/>
      <c r="P773" s="477"/>
      <c r="Q773" s="477"/>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1998"/>
      <c r="D774" s="1998"/>
      <c r="E774" s="477"/>
      <c r="F774" s="477"/>
      <c r="G774" s="477"/>
      <c r="H774" s="1998"/>
      <c r="I774" s="1998"/>
      <c r="J774" s="477"/>
      <c r="K774" s="477"/>
      <c r="L774" s="477"/>
      <c r="M774" s="1998"/>
      <c r="N774" s="1998"/>
      <c r="O774" s="477"/>
      <c r="P774" s="477"/>
      <c r="Q774" s="477"/>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1998"/>
      <c r="D775" s="1998"/>
      <c r="E775" s="477"/>
      <c r="F775" s="477"/>
      <c r="G775" s="477"/>
      <c r="H775" s="1998"/>
      <c r="I775" s="1998"/>
      <c r="J775" s="477"/>
      <c r="K775" s="477"/>
      <c r="L775" s="477"/>
      <c r="M775" s="1998"/>
      <c r="N775" s="1998"/>
      <c r="O775" s="477"/>
      <c r="P775" s="477"/>
      <c r="Q775" s="477"/>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1998"/>
      <c r="D776" s="1998"/>
      <c r="E776" s="477"/>
      <c r="F776" s="477"/>
      <c r="G776" s="477"/>
      <c r="H776" s="1998"/>
      <c r="I776" s="1998"/>
      <c r="J776" s="477"/>
      <c r="K776" s="477"/>
      <c r="L776" s="477"/>
      <c r="M776" s="1998"/>
      <c r="N776" s="1998"/>
      <c r="O776" s="477"/>
      <c r="P776" s="477"/>
      <c r="Q776" s="477"/>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1998"/>
      <c r="D777" s="1998"/>
      <c r="E777" s="477"/>
      <c r="F777" s="477"/>
      <c r="G777" s="477"/>
      <c r="H777" s="1998"/>
      <c r="I777" s="1998"/>
      <c r="J777" s="477"/>
      <c r="K777" s="477"/>
      <c r="L777" s="477"/>
      <c r="M777" s="1998"/>
      <c r="N777" s="1998"/>
      <c r="O777" s="477"/>
      <c r="P777" s="477"/>
      <c r="Q777" s="477"/>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1998"/>
      <c r="D778" s="1998"/>
      <c r="E778" s="477"/>
      <c r="F778" s="477"/>
      <c r="G778" s="477"/>
      <c r="H778" s="1998"/>
      <c r="I778" s="1998"/>
      <c r="J778" s="477"/>
      <c r="K778" s="477"/>
      <c r="L778" s="477"/>
      <c r="M778" s="1998"/>
      <c r="N778" s="1998"/>
      <c r="O778" s="477"/>
      <c r="P778" s="477"/>
      <c r="Q778" s="477"/>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1998"/>
      <c r="D779" s="1998"/>
      <c r="E779" s="477"/>
      <c r="F779" s="477"/>
      <c r="G779" s="477"/>
      <c r="H779" s="1998"/>
      <c r="I779" s="1998"/>
      <c r="J779" s="477"/>
      <c r="K779" s="477"/>
      <c r="L779" s="477"/>
      <c r="M779" s="1998"/>
      <c r="N779" s="1998"/>
      <c r="O779" s="477"/>
      <c r="P779" s="477"/>
      <c r="Q779" s="477"/>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1998"/>
      <c r="D780" s="1998"/>
      <c r="E780" s="477"/>
      <c r="F780" s="477"/>
      <c r="G780" s="477"/>
      <c r="H780" s="1998"/>
      <c r="I780" s="1998"/>
      <c r="J780" s="477"/>
      <c r="K780" s="477"/>
      <c r="L780" s="477"/>
      <c r="M780" s="1998"/>
      <c r="N780" s="1998"/>
      <c r="O780" s="477"/>
      <c r="P780" s="477"/>
      <c r="Q780" s="477"/>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1998"/>
      <c r="D781" s="1998"/>
      <c r="E781" s="477"/>
      <c r="F781" s="477"/>
      <c r="G781" s="477"/>
      <c r="H781" s="1998"/>
      <c r="I781" s="1998"/>
      <c r="J781" s="477"/>
      <c r="K781" s="477"/>
      <c r="L781" s="477"/>
      <c r="M781" s="1998"/>
      <c r="N781" s="1998"/>
      <c r="O781" s="477"/>
      <c r="P781" s="477"/>
      <c r="Q781" s="477"/>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1998"/>
      <c r="D782" s="1998"/>
      <c r="E782" s="477"/>
      <c r="F782" s="477"/>
      <c r="G782" s="477"/>
      <c r="H782" s="1998"/>
      <c r="I782" s="1998"/>
      <c r="J782" s="477"/>
      <c r="K782" s="477"/>
      <c r="L782" s="477"/>
      <c r="M782" s="1998"/>
      <c r="N782" s="1998"/>
      <c r="O782" s="477"/>
      <c r="P782" s="477"/>
      <c r="Q782" s="477"/>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1998"/>
      <c r="D783" s="1998"/>
      <c r="E783" s="477"/>
      <c r="F783" s="477"/>
      <c r="G783" s="477"/>
      <c r="H783" s="1998"/>
      <c r="I783" s="1998"/>
      <c r="J783" s="477"/>
      <c r="K783" s="477"/>
      <c r="L783" s="477"/>
      <c r="M783" s="1998"/>
      <c r="N783" s="1998"/>
      <c r="O783" s="477"/>
      <c r="P783" s="477"/>
      <c r="Q783" s="477"/>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1998"/>
      <c r="D784" s="1998"/>
      <c r="E784" s="477"/>
      <c r="F784" s="477"/>
      <c r="G784" s="477"/>
      <c r="H784" s="1998"/>
      <c r="I784" s="1998"/>
      <c r="J784" s="477"/>
      <c r="K784" s="477"/>
      <c r="L784" s="477"/>
      <c r="M784" s="1998"/>
      <c r="N784" s="1998"/>
      <c r="O784" s="477"/>
      <c r="P784" s="477"/>
      <c r="Q784" s="477"/>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1998"/>
      <c r="D785" s="1998"/>
      <c r="E785" s="477"/>
      <c r="F785" s="477"/>
      <c r="G785" s="477"/>
      <c r="H785" s="1998"/>
      <c r="I785" s="1998"/>
      <c r="J785" s="477"/>
      <c r="K785" s="477"/>
      <c r="L785" s="477"/>
      <c r="M785" s="1998"/>
      <c r="N785" s="1998"/>
      <c r="O785" s="477"/>
      <c r="P785" s="477"/>
      <c r="Q785" s="477"/>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1998"/>
      <c r="D786" s="1998"/>
      <c r="E786" s="477"/>
      <c r="F786" s="477"/>
      <c r="G786" s="477"/>
      <c r="H786" s="1998"/>
      <c r="I786" s="1998"/>
      <c r="J786" s="477"/>
      <c r="K786" s="477"/>
      <c r="L786" s="477"/>
      <c r="M786" s="1998"/>
      <c r="N786" s="1998"/>
      <c r="O786" s="477"/>
      <c r="P786" s="477"/>
      <c r="Q786" s="477"/>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1998"/>
      <c r="D787" s="1998"/>
      <c r="E787" s="477"/>
      <c r="F787" s="477"/>
      <c r="G787" s="477"/>
      <c r="H787" s="1998"/>
      <c r="I787" s="1998"/>
      <c r="J787" s="477"/>
      <c r="K787" s="477"/>
      <c r="L787" s="477"/>
      <c r="M787" s="1998"/>
      <c r="N787" s="1998"/>
      <c r="O787" s="477"/>
      <c r="P787" s="477"/>
      <c r="Q787" s="477"/>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1998"/>
      <c r="D788" s="1998"/>
      <c r="E788" s="477"/>
      <c r="F788" s="477"/>
      <c r="G788" s="477"/>
      <c r="H788" s="1998"/>
      <c r="I788" s="1998"/>
      <c r="J788" s="477"/>
      <c r="K788" s="477"/>
      <c r="L788" s="477"/>
      <c r="M788" s="1998"/>
      <c r="N788" s="1998"/>
      <c r="O788" s="477"/>
      <c r="P788" s="477"/>
      <c r="Q788" s="477"/>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1998"/>
      <c r="D789" s="1998"/>
      <c r="E789" s="477"/>
      <c r="F789" s="477"/>
      <c r="G789" s="477"/>
      <c r="H789" s="1998"/>
      <c r="I789" s="1998"/>
      <c r="J789" s="477"/>
      <c r="K789" s="477"/>
      <c r="L789" s="477"/>
      <c r="M789" s="1998"/>
      <c r="N789" s="1998"/>
      <c r="O789" s="477"/>
      <c r="P789" s="477"/>
      <c r="Q789" s="477"/>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1998"/>
      <c r="D790" s="1998"/>
      <c r="E790" s="477"/>
      <c r="F790" s="477"/>
      <c r="G790" s="477"/>
      <c r="H790" s="1998"/>
      <c r="I790" s="1998"/>
      <c r="J790" s="477"/>
      <c r="K790" s="477"/>
      <c r="L790" s="477"/>
      <c r="M790" s="1998"/>
      <c r="N790" s="1998"/>
      <c r="O790" s="477"/>
      <c r="P790" s="477"/>
      <c r="Q790" s="477"/>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1998"/>
      <c r="D791" s="1998"/>
      <c r="E791" s="477"/>
      <c r="F791" s="477"/>
      <c r="G791" s="477"/>
      <c r="H791" s="1998"/>
      <c r="I791" s="1998"/>
      <c r="J791" s="477"/>
      <c r="K791" s="477"/>
      <c r="L791" s="477"/>
      <c r="M791" s="1998"/>
      <c r="N791" s="1998"/>
      <c r="O791" s="477"/>
      <c r="P791" s="477"/>
      <c r="Q791" s="477"/>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1998"/>
      <c r="D792" s="1998"/>
      <c r="E792" s="477"/>
      <c r="F792" s="477"/>
      <c r="G792" s="477"/>
      <c r="H792" s="1998"/>
      <c r="I792" s="1998"/>
      <c r="J792" s="477"/>
      <c r="K792" s="477"/>
      <c r="L792" s="477"/>
      <c r="M792" s="1998"/>
      <c r="N792" s="1998"/>
      <c r="O792" s="477"/>
      <c r="P792" s="477"/>
      <c r="Q792" s="477"/>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1998"/>
      <c r="D793" s="1998"/>
      <c r="E793" s="477"/>
      <c r="F793" s="477"/>
      <c r="G793" s="477"/>
      <c r="H793" s="1998"/>
      <c r="I793" s="1998"/>
      <c r="J793" s="477"/>
      <c r="K793" s="477"/>
      <c r="L793" s="477"/>
      <c r="M793" s="1998"/>
      <c r="N793" s="1998"/>
      <c r="O793" s="477"/>
      <c r="P793" s="477"/>
      <c r="Q793" s="477"/>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1998"/>
      <c r="D794" s="1998"/>
      <c r="E794" s="477"/>
      <c r="F794" s="477"/>
      <c r="G794" s="477"/>
      <c r="H794" s="1998"/>
      <c r="I794" s="1998"/>
      <c r="J794" s="477"/>
      <c r="K794" s="477"/>
      <c r="L794" s="477"/>
      <c r="M794" s="1998"/>
      <c r="N794" s="1998"/>
      <c r="O794" s="477"/>
      <c r="P794" s="477"/>
      <c r="Q794" s="477"/>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1998"/>
      <c r="D795" s="1998"/>
      <c r="E795" s="477"/>
      <c r="F795" s="477"/>
      <c r="G795" s="477"/>
      <c r="H795" s="1998"/>
      <c r="I795" s="1998"/>
      <c r="J795" s="477"/>
      <c r="K795" s="477"/>
      <c r="L795" s="477"/>
      <c r="M795" s="1998"/>
      <c r="N795" s="1998"/>
      <c r="O795" s="477"/>
      <c r="P795" s="477"/>
      <c r="Q795" s="477"/>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1998"/>
      <c r="D796" s="1998"/>
      <c r="E796" s="477"/>
      <c r="F796" s="477"/>
      <c r="G796" s="477"/>
      <c r="H796" s="1998"/>
      <c r="I796" s="1998"/>
      <c r="J796" s="477"/>
      <c r="K796" s="477"/>
      <c r="L796" s="477"/>
      <c r="M796" s="1998"/>
      <c r="N796" s="1998"/>
      <c r="O796" s="477"/>
      <c r="P796" s="477"/>
      <c r="Q796" s="477"/>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1998"/>
      <c r="D797" s="1998"/>
      <c r="E797" s="477"/>
      <c r="F797" s="477"/>
      <c r="G797" s="477"/>
      <c r="H797" s="1998"/>
      <c r="I797" s="1998"/>
      <c r="J797" s="477"/>
      <c r="K797" s="477"/>
      <c r="L797" s="477"/>
      <c r="M797" s="1998"/>
      <c r="N797" s="1998"/>
      <c r="O797" s="477"/>
      <c r="P797" s="477"/>
      <c r="Q797" s="477"/>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1998"/>
      <c r="D798" s="1998"/>
      <c r="E798" s="477"/>
      <c r="F798" s="477"/>
      <c r="G798" s="477"/>
      <c r="H798" s="1998"/>
      <c r="I798" s="1998"/>
      <c r="J798" s="477"/>
      <c r="K798" s="477"/>
      <c r="L798" s="477"/>
      <c r="M798" s="1998"/>
      <c r="N798" s="1998"/>
      <c r="O798" s="477"/>
      <c r="P798" s="477"/>
      <c r="Q798" s="477"/>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1998"/>
      <c r="D799" s="1998"/>
      <c r="E799" s="477"/>
      <c r="F799" s="477"/>
      <c r="G799" s="477"/>
      <c r="H799" s="1998"/>
      <c r="I799" s="1998"/>
      <c r="J799" s="477"/>
      <c r="K799" s="477"/>
      <c r="L799" s="477"/>
      <c r="M799" s="1998"/>
      <c r="N799" s="1998"/>
      <c r="O799" s="477"/>
      <c r="P799" s="477"/>
      <c r="Q799" s="477"/>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77"/>
      <c r="D800" s="477"/>
      <c r="E800" s="477"/>
      <c r="F800" s="477"/>
      <c r="G800" s="477"/>
      <c r="H800" s="477"/>
      <c r="I800" s="477"/>
      <c r="J800" s="477"/>
      <c r="K800" s="477"/>
      <c r="L800" s="477"/>
      <c r="M800" s="477"/>
      <c r="N800" s="477"/>
      <c r="O800" s="477"/>
      <c r="P800" s="477"/>
      <c r="Q800" s="477"/>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77"/>
      <c r="D801" s="477"/>
      <c r="E801" s="477"/>
      <c r="F801" s="477"/>
      <c r="G801" s="477"/>
      <c r="H801" s="477"/>
      <c r="I801" s="477"/>
      <c r="J801" s="477"/>
      <c r="K801" s="477"/>
      <c r="L801" s="477"/>
      <c r="M801" s="477"/>
      <c r="N801" s="477"/>
      <c r="O801" s="477"/>
      <c r="P801" s="477"/>
      <c r="Q801" s="477"/>
    </row>
    <row r="802" ht="25.15" customHeight="true" x14ac:dyDescent="0.2">
      <c r="C802" s="477"/>
      <c r="D802" s="477"/>
      <c r="E802" s="477"/>
      <c r="F802" s="477"/>
      <c r="G802" s="477"/>
      <c r="H802" s="477"/>
      <c r="I802" s="477"/>
      <c r="J802" s="477"/>
      <c r="K802" s="477"/>
      <c r="L802" s="477"/>
      <c r="M802" s="477"/>
      <c r="N802" s="477"/>
      <c r="O802" s="477"/>
      <c r="P802" s="477"/>
      <c r="Q802" s="477"/>
    </row>
    <row r="803" ht="25.15" customHeight="true" x14ac:dyDescent="0.2">
      <c r="C803" s="477"/>
      <c r="D803" s="477"/>
      <c r="E803" s="477"/>
      <c r="F803" s="477"/>
      <c r="G803" s="477"/>
      <c r="H803" s="477"/>
      <c r="I803" s="477"/>
      <c r="J803" s="477"/>
      <c r="K803" s="477"/>
      <c r="L803" s="477"/>
      <c r="M803" s="477"/>
      <c r="N803" s="477"/>
      <c r="O803" s="477"/>
      <c r="P803" s="477"/>
      <c r="Q803" s="477"/>
    </row>
    <row r="804" ht="25.15" customHeight="true" x14ac:dyDescent="0.2">
      <c r="C804" s="477"/>
      <c r="D804" s="477"/>
      <c r="E804" s="477"/>
      <c r="F804" s="477"/>
      <c r="G804" s="477"/>
      <c r="H804" s="477"/>
      <c r="I804" s="477"/>
      <c r="J804" s="477"/>
      <c r="K804" s="477"/>
      <c r="L804" s="477"/>
      <c r="M804" s="477"/>
      <c r="N804" s="477"/>
      <c r="O804" s="477"/>
      <c r="P804" s="477"/>
      <c r="Q804" s="477"/>
    </row>
    <row r="805" ht="25.15" customHeight="true" x14ac:dyDescent="0.2">
      <c r="C805" s="477"/>
      <c r="D805" s="477"/>
      <c r="E805" s="477"/>
      <c r="F805" s="477"/>
      <c r="G805" s="477"/>
      <c r="H805" s="477"/>
      <c r="I805" s="477"/>
      <c r="J805" s="477"/>
      <c r="K805" s="477"/>
      <c r="L805" s="477"/>
      <c r="M805" s="477"/>
      <c r="N805" s="477"/>
      <c r="O805" s="477"/>
      <c r="P805" s="477"/>
      <c r="Q805" s="477"/>
    </row>
    <row r="806" ht="25.15" customHeight="true" x14ac:dyDescent="0.2">
      <c r="C806" s="477"/>
      <c r="D806" s="477"/>
      <c r="E806" s="477"/>
      <c r="F806" s="477"/>
      <c r="G806" s="477"/>
      <c r="H806" s="477"/>
      <c r="I806" s="477"/>
      <c r="J806" s="477"/>
      <c r="K806" s="477"/>
      <c r="L806" s="477"/>
      <c r="M806" s="477"/>
      <c r="N806" s="477"/>
      <c r="O806" s="477"/>
      <c r="P806" s="477"/>
      <c r="Q806" s="477"/>
    </row>
    <row r="807" ht="25.15" customHeight="true" x14ac:dyDescent="0.2">
      <c r="C807" s="477"/>
      <c r="D807" s="477"/>
      <c r="E807" s="477"/>
      <c r="F807" s="477"/>
      <c r="G807" s="477"/>
      <c r="H807" s="477"/>
      <c r="I807" s="477"/>
      <c r="J807" s="477"/>
      <c r="K807" s="477"/>
      <c r="L807" s="477"/>
      <c r="M807" s="477"/>
      <c r="N807" s="477"/>
      <c r="O807" s="477"/>
      <c r="P807" s="477"/>
      <c r="Q807" s="477"/>
    </row>
    <row r="808" ht="25.15" customHeight="true" x14ac:dyDescent="0.2">
      <c r="C808" s="477"/>
      <c r="D808" s="477"/>
      <c r="E808" s="477"/>
      <c r="F808" s="477"/>
      <c r="G808" s="477"/>
      <c r="H808" s="477"/>
      <c r="I808" s="477"/>
      <c r="J808" s="477"/>
      <c r="K808" s="477"/>
      <c r="L808" s="477"/>
      <c r="M808" s="477"/>
      <c r="N808" s="477"/>
      <c r="O808" s="477"/>
      <c r="P808" s="477"/>
      <c r="Q808" s="477"/>
    </row>
    <row r="809" ht="25.15" customHeight="true" x14ac:dyDescent="0.2">
      <c r="C809" s="477"/>
      <c r="D809" s="477"/>
      <c r="E809" s="477"/>
      <c r="F809" s="477"/>
      <c r="G809" s="477"/>
      <c r="H809" s="477"/>
      <c r="I809" s="477"/>
      <c r="J809" s="477"/>
      <c r="K809" s="477"/>
      <c r="L809" s="477"/>
      <c r="M809" s="477"/>
      <c r="N809" s="477"/>
      <c r="O809" s="477"/>
      <c r="P809" s="477"/>
      <c r="Q809" s="477"/>
    </row>
    <row r="810" ht="25.15" customHeight="true" x14ac:dyDescent="0.2">
      <c r="C810" s="477"/>
      <c r="D810" s="477"/>
      <c r="E810" s="477"/>
      <c r="F810" s="477"/>
      <c r="G810" s="477"/>
      <c r="H810" s="477"/>
      <c r="I810" s="477"/>
      <c r="J810" s="477"/>
      <c r="K810" s="477"/>
      <c r="L810" s="477"/>
      <c r="M810" s="477"/>
      <c r="N810" s="477"/>
      <c r="O810" s="477"/>
      <c r="P810" s="477"/>
      <c r="Q810" s="477"/>
    </row>
    <row r="811" ht="25.15" customHeight="true" x14ac:dyDescent="0.2">
      <c r="C811" s="477"/>
      <c r="D811" s="477"/>
      <c r="E811" s="477"/>
      <c r="F811" s="477"/>
      <c r="G811" s="477"/>
      <c r="H811" s="477"/>
      <c r="I811" s="477"/>
      <c r="J811" s="477"/>
      <c r="K811" s="477"/>
      <c r="L811" s="477"/>
      <c r="M811" s="477"/>
      <c r="N811" s="477"/>
      <c r="O811" s="477"/>
      <c r="P811" s="477"/>
      <c r="Q811" s="477"/>
    </row>
    <row r="812" ht="25.15" customHeight="true" x14ac:dyDescent="0.2">
      <c r="C812" s="477"/>
      <c r="D812" s="477"/>
      <c r="E812" s="477"/>
      <c r="F812" s="477"/>
      <c r="G812" s="477"/>
      <c r="H812" s="477"/>
      <c r="I812" s="477"/>
      <c r="J812" s="477"/>
      <c r="K812" s="477"/>
      <c r="L812" s="477"/>
      <c r="M812" s="477"/>
      <c r="N812" s="477"/>
      <c r="O812" s="477"/>
      <c r="P812" s="477"/>
      <c r="Q812" s="477"/>
    </row>
    <row r="813" ht="25.15" customHeight="true" x14ac:dyDescent="0.2">
      <c r="C813" s="477"/>
      <c r="D813" s="477"/>
      <c r="E813" s="477"/>
      <c r="F813" s="477"/>
      <c r="G813" s="477"/>
      <c r="H813" s="477"/>
      <c r="I813" s="477"/>
      <c r="J813" s="477"/>
      <c r="K813" s="477"/>
      <c r="L813" s="477"/>
      <c r="M813" s="477"/>
      <c r="N813" s="477"/>
      <c r="O813" s="477"/>
      <c r="P813" s="477"/>
      <c r="Q813" s="477"/>
    </row>
    <row r="814" ht="25.15" customHeight="true" x14ac:dyDescent="0.2">
      <c r="C814" s="477"/>
      <c r="D814" s="477"/>
      <c r="E814" s="477"/>
      <c r="F814" s="477"/>
      <c r="G814" s="477"/>
      <c r="H814" s="477"/>
      <c r="I814" s="477"/>
      <c r="J814" s="477"/>
      <c r="K814" s="477"/>
      <c r="L814" s="477"/>
      <c r="M814" s="477"/>
      <c r="N814" s="477"/>
      <c r="O814" s="477"/>
      <c r="P814" s="477"/>
      <c r="Q814" s="477"/>
    </row>
    <row r="815" ht="25.15" customHeight="true" x14ac:dyDescent="0.2">
      <c r="C815" s="477"/>
      <c r="D815" s="477"/>
      <c r="E815" s="477"/>
      <c r="F815" s="477"/>
      <c r="G815" s="477"/>
      <c r="H815" s="477"/>
      <c r="I815" s="477"/>
      <c r="J815" s="477"/>
      <c r="K815" s="477"/>
      <c r="L815" s="477"/>
      <c r="M815" s="477"/>
      <c r="N815" s="477"/>
      <c r="O815" s="477"/>
      <c r="P815" s="477"/>
      <c r="Q815" s="477"/>
    </row>
    <row r="816" ht="25.15" customHeight="true" x14ac:dyDescent="0.2">
      <c r="C816" s="477"/>
      <c r="D816" s="477"/>
      <c r="E816" s="477"/>
      <c r="F816" s="477"/>
      <c r="G816" s="477"/>
      <c r="H816" s="477"/>
      <c r="I816" s="477"/>
      <c r="J816" s="477"/>
      <c r="K816" s="477"/>
      <c r="L816" s="477"/>
      <c r="M816" s="477"/>
      <c r="N816" s="477"/>
      <c r="O816" s="477"/>
      <c r="P816" s="477"/>
      <c r="Q816" s="477"/>
    </row>
    <row r="817" ht="25.15" customHeight="true" x14ac:dyDescent="0.2">
      <c r="C817" s="477"/>
      <c r="D817" s="477"/>
      <c r="E817" s="477"/>
      <c r="F817" s="477"/>
      <c r="G817" s="477"/>
      <c r="H817" s="477"/>
      <c r="I817" s="477"/>
      <c r="J817" s="477"/>
      <c r="K817" s="477"/>
      <c r="L817" s="477"/>
      <c r="M817" s="477"/>
      <c r="N817" s="477"/>
      <c r="O817" s="477"/>
      <c r="P817" s="477"/>
      <c r="Q817" s="477"/>
    </row>
    <row r="818" ht="25.15" customHeight="true" x14ac:dyDescent="0.2">
      <c r="C818" s="477"/>
      <c r="D818" s="477"/>
      <c r="E818" s="477"/>
      <c r="F818" s="477"/>
      <c r="G818" s="477"/>
      <c r="H818" s="477"/>
      <c r="I818" s="477"/>
      <c r="J818" s="477"/>
      <c r="K818" s="477"/>
      <c r="L818" s="477"/>
      <c r="M818" s="477"/>
      <c r="N818" s="477"/>
      <c r="O818" s="477"/>
      <c r="P818" s="477"/>
      <c r="Q818" s="477"/>
    </row>
    <row r="819" ht="25.15" customHeight="true" x14ac:dyDescent="0.2">
      <c r="C819" s="477"/>
      <c r="D819" s="477"/>
      <c r="E819" s="477"/>
      <c r="F819" s="477"/>
      <c r="G819" s="477"/>
      <c r="H819" s="477"/>
      <c r="I819" s="477"/>
      <c r="J819" s="477"/>
      <c r="K819" s="477"/>
      <c r="L819" s="477"/>
      <c r="M819" s="477"/>
      <c r="N819" s="477"/>
      <c r="O819" s="477"/>
      <c r="P819" s="477"/>
      <c r="Q819" s="477"/>
    </row>
    <row r="820" ht="25.15" customHeight="true" x14ac:dyDescent="0.2">
      <c r="C820" s="477"/>
      <c r="D820" s="477"/>
      <c r="E820" s="477"/>
      <c r="F820" s="477"/>
      <c r="G820" s="477"/>
      <c r="H820" s="477"/>
      <c r="I820" s="477"/>
      <c r="J820" s="477"/>
      <c r="K820" s="477"/>
      <c r="L820" s="477"/>
      <c r="M820" s="477"/>
      <c r="N820" s="477"/>
      <c r="O820" s="477"/>
      <c r="P820" s="477"/>
      <c r="Q820" s="477"/>
    </row>
    <row r="821" ht="25.15" customHeight="true" x14ac:dyDescent="0.2">
      <c r="C821" s="477"/>
      <c r="D821" s="477"/>
      <c r="E821" s="477"/>
      <c r="F821" s="477"/>
      <c r="G821" s="477"/>
      <c r="H821" s="477"/>
      <c r="I821" s="477"/>
      <c r="J821" s="477"/>
      <c r="K821" s="477"/>
      <c r="L821" s="477"/>
      <c r="M821" s="477"/>
      <c r="N821" s="477"/>
      <c r="O821" s="477"/>
      <c r="P821" s="477"/>
      <c r="Q821" s="477"/>
    </row>
    <row r="822" ht="25.15" customHeight="true" x14ac:dyDescent="0.2">
      <c r="C822" s="477"/>
      <c r="D822" s="477"/>
      <c r="E822" s="477"/>
      <c r="F822" s="477"/>
      <c r="G822" s="477"/>
      <c r="H822" s="477"/>
      <c r="I822" s="477"/>
      <c r="J822" s="477"/>
      <c r="K822" s="477"/>
      <c r="L822" s="477"/>
      <c r="M822" s="477"/>
      <c r="N822" s="477"/>
      <c r="O822" s="477"/>
      <c r="P822" s="477"/>
      <c r="Q822" s="477"/>
    </row>
    <row r="823" ht="25.15" customHeight="true" x14ac:dyDescent="0.2">
      <c r="C823" s="477"/>
      <c r="D823" s="477"/>
      <c r="E823" s="477"/>
      <c r="F823" s="477"/>
      <c r="G823" s="477"/>
      <c r="H823" s="477"/>
      <c r="I823" s="477"/>
      <c r="J823" s="477"/>
      <c r="K823" s="477"/>
      <c r="L823" s="477"/>
      <c r="M823" s="477"/>
      <c r="N823" s="477"/>
      <c r="O823" s="477"/>
      <c r="P823" s="477"/>
      <c r="Q823" s="477"/>
    </row>
    <row r="824" ht="25.15" customHeight="true" x14ac:dyDescent="0.2">
      <c r="C824" s="477"/>
      <c r="D824" s="477"/>
      <c r="E824" s="477"/>
      <c r="F824" s="477"/>
      <c r="G824" s="477"/>
      <c r="H824" s="477"/>
      <c r="I824" s="477"/>
      <c r="J824" s="477"/>
      <c r="K824" s="477"/>
      <c r="L824" s="477"/>
      <c r="M824" s="477"/>
      <c r="N824" s="477"/>
      <c r="O824" s="477"/>
      <c r="P824" s="477"/>
      <c r="Q824" s="477"/>
    </row>
    <row r="825" ht="25.15" customHeight="true" x14ac:dyDescent="0.2">
      <c r="C825" s="477"/>
      <c r="D825" s="477"/>
      <c r="E825" s="477"/>
      <c r="F825" s="477"/>
      <c r="G825" s="477"/>
      <c r="H825" s="477"/>
      <c r="I825" s="477"/>
      <c r="J825" s="477"/>
      <c r="K825" s="477"/>
      <c r="L825" s="477"/>
      <c r="M825" s="477"/>
      <c r="N825" s="477"/>
      <c r="O825" s="477"/>
      <c r="P825" s="477"/>
      <c r="Q825" s="477"/>
    </row>
    <row r="826" ht="25.15" customHeight="true" x14ac:dyDescent="0.2">
      <c r="C826" s="477"/>
      <c r="D826" s="477"/>
      <c r="E826" s="477"/>
      <c r="F826" s="477"/>
      <c r="G826" s="477"/>
      <c r="H826" s="477"/>
      <c r="I826" s="477"/>
      <c r="J826" s="477"/>
      <c r="K826" s="477"/>
      <c r="L826" s="477"/>
      <c r="M826" s="477"/>
      <c r="N826" s="477"/>
      <c r="O826" s="477"/>
      <c r="P826" s="477"/>
      <c r="Q826" s="477"/>
    </row>
    <row r="827" ht="25.15" customHeight="true" x14ac:dyDescent="0.2">
      <c r="C827" s="477"/>
      <c r="D827" s="477"/>
      <c r="E827" s="477"/>
      <c r="F827" s="477"/>
      <c r="G827" s="477"/>
      <c r="H827" s="477"/>
      <c r="I827" s="477"/>
      <c r="J827" s="477"/>
      <c r="K827" s="477"/>
      <c r="L827" s="477"/>
      <c r="M827" s="477"/>
      <c r="N827" s="477"/>
      <c r="O827" s="477"/>
      <c r="P827" s="477"/>
      <c r="Q827" s="477"/>
    </row>
    <row r="828" ht="25.15" customHeight="true" x14ac:dyDescent="0.2">
      <c r="C828" s="477"/>
      <c r="D828" s="477"/>
      <c r="E828" s="477"/>
      <c r="F828" s="477"/>
      <c r="G828" s="477"/>
      <c r="H828" s="477"/>
      <c r="I828" s="477"/>
      <c r="J828" s="477"/>
      <c r="K828" s="477"/>
      <c r="L828" s="477"/>
      <c r="M828" s="477"/>
      <c r="N828" s="477"/>
      <c r="O828" s="477"/>
      <c r="P828" s="477"/>
      <c r="Q828" s="477"/>
    </row>
    <row r="829" ht="25.15" customHeight="true" x14ac:dyDescent="0.2">
      <c r="C829" s="477"/>
      <c r="D829" s="477"/>
      <c r="E829" s="477"/>
      <c r="F829" s="477"/>
      <c r="G829" s="477"/>
      <c r="H829" s="477"/>
      <c r="I829" s="477"/>
      <c r="J829" s="477"/>
      <c r="K829" s="477"/>
      <c r="L829" s="477"/>
      <c r="M829" s="477"/>
      <c r="N829" s="477"/>
      <c r="O829" s="477"/>
      <c r="P829" s="477"/>
      <c r="Q829" s="477"/>
    </row>
    <row r="830" ht="25.15" customHeight="true" x14ac:dyDescent="0.2">
      <c r="C830" s="477"/>
      <c r="D830" s="477"/>
      <c r="E830" s="477"/>
      <c r="F830" s="477"/>
      <c r="G830" s="477"/>
      <c r="H830" s="477"/>
      <c r="I830" s="477"/>
      <c r="J830" s="477"/>
      <c r="K830" s="477"/>
      <c r="L830" s="477"/>
      <c r="M830" s="477"/>
      <c r="N830" s="477"/>
      <c r="O830" s="477"/>
      <c r="P830" s="477"/>
      <c r="Q830" s="477"/>
    </row>
    <row r="831" ht="25.15" customHeight="true" x14ac:dyDescent="0.2">
      <c r="C831" s="477"/>
      <c r="D831" s="477"/>
      <c r="E831" s="477"/>
      <c r="F831" s="477"/>
      <c r="G831" s="477"/>
      <c r="H831" s="477"/>
      <c r="I831" s="477"/>
      <c r="J831" s="477"/>
      <c r="K831" s="477"/>
      <c r="L831" s="477"/>
      <c r="M831" s="477"/>
      <c r="N831" s="477"/>
      <c r="O831" s="477"/>
      <c r="P831" s="477"/>
      <c r="Q831" s="477"/>
    </row>
    <row r="832" ht="25.15" customHeight="true" x14ac:dyDescent="0.2">
      <c r="C832" s="477"/>
      <c r="D832" s="477"/>
      <c r="E832" s="477"/>
      <c r="F832" s="477"/>
      <c r="G832" s="477"/>
      <c r="H832" s="477"/>
      <c r="I832" s="477"/>
      <c r="J832" s="477"/>
      <c r="K832" s="477"/>
      <c r="L832" s="477"/>
      <c r="M832" s="477"/>
      <c r="N832" s="477"/>
      <c r="O832" s="477"/>
      <c r="P832" s="477"/>
      <c r="Q832" s="477"/>
    </row>
    <row r="833" ht="25.15" customHeight="true" x14ac:dyDescent="0.2">
      <c r="C833" s="477"/>
      <c r="D833" s="477"/>
      <c r="E833" s="477"/>
      <c r="F833" s="477"/>
      <c r="G833" s="477"/>
      <c r="H833" s="477"/>
      <c r="I833" s="477"/>
      <c r="J833" s="477"/>
      <c r="K833" s="477"/>
      <c r="L833" s="477"/>
      <c r="M833" s="477"/>
      <c r="N833" s="477"/>
      <c r="O833" s="477"/>
      <c r="P833" s="477"/>
      <c r="Q833" s="477"/>
    </row>
    <row r="834" ht="25.15" customHeight="true" x14ac:dyDescent="0.2">
      <c r="C834" s="477"/>
      <c r="D834" s="477"/>
      <c r="E834" s="477"/>
      <c r="F834" s="477"/>
      <c r="G834" s="477"/>
      <c r="H834" s="477"/>
      <c r="I834" s="477"/>
      <c r="J834" s="477"/>
      <c r="K834" s="477"/>
      <c r="L834" s="477"/>
      <c r="M834" s="477"/>
      <c r="N834" s="477"/>
      <c r="O834" s="477"/>
      <c r="P834" s="477"/>
      <c r="Q834" s="477"/>
    </row>
    <row r="835" ht="25.15" customHeight="true" x14ac:dyDescent="0.2">
      <c r="C835" s="477"/>
      <c r="D835" s="477"/>
      <c r="E835" s="477"/>
      <c r="F835" s="477"/>
      <c r="G835" s="477"/>
      <c r="H835" s="477"/>
      <c r="I835" s="477"/>
      <c r="J835" s="477"/>
      <c r="K835" s="477"/>
      <c r="L835" s="477"/>
      <c r="M835" s="477"/>
      <c r="N835" s="477"/>
      <c r="O835" s="477"/>
      <c r="P835" s="477"/>
      <c r="Q835" s="477"/>
    </row>
    <row r="836" ht="25.15" customHeight="true" x14ac:dyDescent="0.2">
      <c r="C836" s="477"/>
      <c r="D836" s="477"/>
      <c r="E836" s="477"/>
      <c r="F836" s="477"/>
      <c r="G836" s="477"/>
      <c r="H836" s="477"/>
      <c r="I836" s="477"/>
      <c r="J836" s="477"/>
      <c r="K836" s="477"/>
      <c r="L836" s="477"/>
      <c r="M836" s="477"/>
      <c r="N836" s="477"/>
      <c r="O836" s="477"/>
      <c r="P836" s="477"/>
      <c r="Q836" s="477"/>
    </row>
    <row r="837" ht="25.15" customHeight="true" x14ac:dyDescent="0.2">
      <c r="C837" s="477"/>
      <c r="D837" s="477"/>
      <c r="E837" s="477"/>
      <c r="F837" s="477"/>
      <c r="G837" s="477"/>
      <c r="H837" s="477"/>
      <c r="I837" s="477"/>
      <c r="J837" s="477"/>
      <c r="K837" s="477"/>
      <c r="L837" s="477"/>
      <c r="M837" s="477"/>
      <c r="N837" s="477"/>
      <c r="O837" s="477"/>
      <c r="P837" s="477"/>
      <c r="Q837" s="477"/>
    </row>
    <row r="838" ht="25.15" customHeight="true" x14ac:dyDescent="0.2">
      <c r="C838" s="477"/>
      <c r="D838" s="477"/>
      <c r="E838" s="477"/>
      <c r="F838" s="477"/>
      <c r="G838" s="477"/>
      <c r="H838" s="477"/>
      <c r="I838" s="477"/>
      <c r="J838" s="477"/>
      <c r="K838" s="477"/>
      <c r="L838" s="477"/>
      <c r="M838" s="477"/>
      <c r="N838" s="477"/>
      <c r="O838" s="477"/>
      <c r="P838" s="477"/>
      <c r="Q838" s="477"/>
    </row>
    <row r="839" ht="25.15" customHeight="true" x14ac:dyDescent="0.2">
      <c r="C839" s="477"/>
      <c r="D839" s="477"/>
      <c r="E839" s="477"/>
      <c r="F839" s="477"/>
      <c r="G839" s="477"/>
      <c r="H839" s="477"/>
      <c r="I839" s="477"/>
      <c r="J839" s="477"/>
      <c r="K839" s="477"/>
      <c r="L839" s="477"/>
      <c r="M839" s="477"/>
      <c r="N839" s="477"/>
      <c r="O839" s="477"/>
      <c r="P839" s="477"/>
      <c r="Q839" s="477"/>
    </row>
    <row r="840" ht="25.15" customHeight="true" x14ac:dyDescent="0.2">
      <c r="C840" s="477"/>
      <c r="D840" s="477"/>
      <c r="E840" s="477"/>
      <c r="F840" s="477"/>
      <c r="G840" s="477"/>
      <c r="H840" s="477"/>
      <c r="I840" s="477"/>
      <c r="J840" s="477"/>
      <c r="K840" s="477"/>
      <c r="L840" s="477"/>
      <c r="M840" s="477"/>
      <c r="N840" s="477"/>
      <c r="O840" s="477"/>
      <c r="P840" s="477"/>
      <c r="Q840" s="477"/>
    </row>
    <row r="841" ht="25.15" customHeight="true" x14ac:dyDescent="0.2">
      <c r="C841" s="477"/>
      <c r="D841" s="477"/>
      <c r="E841" s="477"/>
      <c r="F841" s="477"/>
      <c r="G841" s="477"/>
      <c r="H841" s="477"/>
      <c r="I841" s="477"/>
      <c r="J841" s="477"/>
      <c r="K841" s="477"/>
      <c r="L841" s="477"/>
      <c r="M841" s="477"/>
      <c r="N841" s="477"/>
      <c r="O841" s="477"/>
      <c r="P841" s="477"/>
      <c r="Q841" s="477"/>
    </row>
    <row r="842" ht="25.15" customHeight="true" x14ac:dyDescent="0.2">
      <c r="C842" s="477"/>
      <c r="D842" s="477"/>
      <c r="E842" s="477"/>
      <c r="F842" s="477"/>
      <c r="G842" s="477"/>
      <c r="H842" s="477"/>
      <c r="I842" s="477"/>
      <c r="J842" s="477"/>
      <c r="K842" s="477"/>
      <c r="L842" s="477"/>
      <c r="M842" s="477"/>
      <c r="N842" s="477"/>
      <c r="O842" s="477"/>
      <c r="P842" s="477"/>
      <c r="Q842" s="477"/>
    </row>
    <row r="843" ht="25.15" customHeight="true" x14ac:dyDescent="0.2">
      <c r="C843" s="477"/>
      <c r="D843" s="477"/>
      <c r="E843" s="477"/>
      <c r="F843" s="477"/>
      <c r="G843" s="477"/>
      <c r="H843" s="477"/>
      <c r="I843" s="477"/>
      <c r="J843" s="477"/>
      <c r="K843" s="477"/>
      <c r="L843" s="477"/>
      <c r="M843" s="477"/>
      <c r="N843" s="477"/>
      <c r="O843" s="477"/>
      <c r="P843" s="477"/>
      <c r="Q843" s="477"/>
    </row>
    <row r="844" ht="25.15" customHeight="true" x14ac:dyDescent="0.2">
      <c r="C844" s="477"/>
      <c r="D844" s="477"/>
      <c r="E844" s="477"/>
      <c r="F844" s="477"/>
      <c r="G844" s="477"/>
      <c r="H844" s="477"/>
      <c r="I844" s="477"/>
      <c r="J844" s="477"/>
      <c r="K844" s="477"/>
      <c r="L844" s="477"/>
      <c r="M844" s="477"/>
      <c r="N844" s="477"/>
      <c r="O844" s="477"/>
      <c r="P844" s="477"/>
      <c r="Q844" s="477"/>
    </row>
    <row r="845" ht="25.15" customHeight="true" x14ac:dyDescent="0.2">
      <c r="C845" s="477"/>
      <c r="D845" s="477"/>
      <c r="E845" s="477"/>
      <c r="F845" s="477"/>
      <c r="G845" s="477"/>
      <c r="H845" s="477"/>
      <c r="I845" s="477"/>
      <c r="J845" s="477"/>
      <c r="K845" s="477"/>
      <c r="L845" s="477"/>
      <c r="M845" s="477"/>
      <c r="N845" s="477"/>
      <c r="O845" s="477"/>
      <c r="P845" s="477"/>
      <c r="Q845" s="477"/>
    </row>
    <row r="846" ht="25.15" customHeight="true" x14ac:dyDescent="0.2">
      <c r="C846" s="477"/>
      <c r="D846" s="477"/>
      <c r="E846" s="477"/>
      <c r="F846" s="477"/>
      <c r="G846" s="477"/>
      <c r="H846" s="477"/>
      <c r="I846" s="477"/>
      <c r="J846" s="477"/>
      <c r="K846" s="477"/>
      <c r="L846" s="477"/>
      <c r="M846" s="477"/>
      <c r="N846" s="477"/>
      <c r="O846" s="477"/>
      <c r="P846" s="477"/>
      <c r="Q846" s="477"/>
    </row>
    <row r="847" ht="25.15" customHeight="true" x14ac:dyDescent="0.2">
      <c r="C847" s="477"/>
      <c r="D847" s="477"/>
      <c r="E847" s="477"/>
      <c r="F847" s="477"/>
      <c r="G847" s="477"/>
      <c r="H847" s="477"/>
      <c r="I847" s="477"/>
      <c r="J847" s="477"/>
      <c r="K847" s="477"/>
      <c r="L847" s="477"/>
      <c r="M847" s="477"/>
      <c r="N847" s="477"/>
      <c r="O847" s="477"/>
      <c r="P847" s="477"/>
      <c r="Q847" s="477"/>
    </row>
    <row r="848" ht="25.15" customHeight="true" x14ac:dyDescent="0.2">
      <c r="C848" s="477"/>
      <c r="D848" s="477"/>
      <c r="E848" s="477"/>
      <c r="F848" s="477"/>
      <c r="G848" s="477"/>
      <c r="H848" s="477"/>
      <c r="I848" s="477"/>
      <c r="J848" s="477"/>
      <c r="K848" s="477"/>
      <c r="L848" s="477"/>
      <c r="M848" s="477"/>
      <c r="N848" s="477"/>
      <c r="O848" s="477"/>
      <c r="P848" s="477"/>
      <c r="Q848" s="477"/>
    </row>
    <row r="849" ht="25.15" customHeight="true" x14ac:dyDescent="0.2">
      <c r="C849" s="477"/>
      <c r="D849" s="477"/>
      <c r="E849" s="477"/>
      <c r="F849" s="477"/>
      <c r="G849" s="477"/>
      <c r="H849" s="477"/>
      <c r="I849" s="477"/>
      <c r="J849" s="477"/>
      <c r="K849" s="477"/>
      <c r="L849" s="477"/>
      <c r="M849" s="477"/>
      <c r="N849" s="477"/>
      <c r="O849" s="477"/>
      <c r="P849" s="477"/>
      <c r="Q849" s="477"/>
    </row>
    <row r="850" ht="25.15" customHeight="true" x14ac:dyDescent="0.2">
      <c r="C850" s="477"/>
      <c r="D850" s="477"/>
      <c r="E850" s="477"/>
      <c r="F850" s="477"/>
      <c r="G850" s="477"/>
      <c r="H850" s="477"/>
      <c r="I850" s="477"/>
      <c r="J850" s="477"/>
      <c r="K850" s="477"/>
      <c r="L850" s="477"/>
      <c r="M850" s="477"/>
      <c r="N850" s="477"/>
      <c r="O850" s="477"/>
      <c r="P850" s="477"/>
      <c r="Q850" s="477"/>
    </row>
    <row r="851" ht="25.15" customHeight="true" x14ac:dyDescent="0.2">
      <c r="C851" s="477"/>
      <c r="D851" s="477"/>
      <c r="E851" s="477"/>
      <c r="F851" s="477"/>
      <c r="G851" s="477"/>
      <c r="H851" s="477"/>
      <c r="I851" s="477"/>
      <c r="J851" s="477"/>
      <c r="K851" s="477"/>
      <c r="L851" s="477"/>
      <c r="M851" s="477"/>
      <c r="N851" s="477"/>
      <c r="O851" s="477"/>
      <c r="P851" s="477"/>
      <c r="Q851" s="477"/>
    </row>
    <row r="852" ht="25.15" customHeight="true" x14ac:dyDescent="0.2">
      <c r="C852" s="477"/>
      <c r="D852" s="477"/>
      <c r="E852" s="477"/>
      <c r="F852" s="477"/>
      <c r="G852" s="477"/>
      <c r="H852" s="477"/>
      <c r="I852" s="477"/>
      <c r="J852" s="477"/>
      <c r="K852" s="477"/>
      <c r="L852" s="477"/>
      <c r="M852" s="477"/>
      <c r="N852" s="477"/>
      <c r="O852" s="477"/>
      <c r="P852" s="477"/>
      <c r="Q852" s="477"/>
    </row>
    <row r="853" ht="25.15" customHeight="true" x14ac:dyDescent="0.2">
      <c r="C853" s="477"/>
      <c r="D853" s="477"/>
      <c r="E853" s="477"/>
      <c r="F853" s="477"/>
      <c r="G853" s="477"/>
      <c r="H853" s="477"/>
      <c r="I853" s="477"/>
      <c r="J853" s="477"/>
      <c r="K853" s="477"/>
      <c r="L853" s="477"/>
      <c r="M853" s="477"/>
      <c r="N853" s="477"/>
      <c r="O853" s="477"/>
      <c r="P853" s="477"/>
      <c r="Q853" s="477"/>
    </row>
    <row r="854" ht="25.15" customHeight="true" x14ac:dyDescent="0.2">
      <c r="C854" s="477"/>
      <c r="D854" s="477"/>
      <c r="E854" s="477"/>
      <c r="F854" s="477"/>
      <c r="G854" s="477"/>
      <c r="H854" s="477"/>
      <c r="I854" s="477"/>
      <c r="J854" s="477"/>
      <c r="K854" s="477"/>
      <c r="L854" s="477"/>
      <c r="M854" s="477"/>
      <c r="N854" s="477"/>
      <c r="O854" s="477"/>
      <c r="P854" s="477"/>
      <c r="Q854" s="477"/>
    </row>
    <row r="855" ht="25.15" customHeight="true" x14ac:dyDescent="0.2">
      <c r="C855" s="477"/>
      <c r="D855" s="477"/>
      <c r="E855" s="477"/>
      <c r="F855" s="477"/>
      <c r="G855" s="477"/>
      <c r="H855" s="477"/>
      <c r="I855" s="477"/>
      <c r="J855" s="477"/>
      <c r="K855" s="477"/>
      <c r="L855" s="477"/>
      <c r="M855" s="477"/>
      <c r="N855" s="477"/>
      <c r="O855" s="477"/>
      <c r="P855" s="477"/>
      <c r="Q855" s="477"/>
    </row>
    <row r="856" ht="25.15" customHeight="true" x14ac:dyDescent="0.2">
      <c r="C856" s="477"/>
      <c r="D856" s="477"/>
      <c r="E856" s="477"/>
      <c r="F856" s="477"/>
      <c r="G856" s="477"/>
      <c r="H856" s="477"/>
      <c r="I856" s="477"/>
      <c r="J856" s="477"/>
      <c r="K856" s="477"/>
      <c r="L856" s="477"/>
      <c r="M856" s="477"/>
      <c r="N856" s="477"/>
      <c r="O856" s="477"/>
      <c r="P856" s="477"/>
      <c r="Q856" s="477"/>
    </row>
    <row r="857" ht="25.15" customHeight="true" x14ac:dyDescent="0.2">
      <c r="C857" s="477"/>
      <c r="D857" s="477"/>
      <c r="E857" s="477"/>
      <c r="F857" s="477"/>
      <c r="G857" s="477"/>
      <c r="H857" s="477"/>
      <c r="I857" s="477"/>
      <c r="J857" s="477"/>
      <c r="K857" s="477"/>
      <c r="L857" s="477"/>
      <c r="M857" s="477"/>
      <c r="N857" s="477"/>
      <c r="O857" s="477"/>
      <c r="P857" s="477"/>
      <c r="Q857" s="477"/>
    </row>
    <row r="858" ht="25.15" customHeight="true" x14ac:dyDescent="0.2">
      <c r="C858" s="477"/>
      <c r="D858" s="477"/>
      <c r="E858" s="477"/>
      <c r="F858" s="477"/>
      <c r="G858" s="477"/>
      <c r="H858" s="477"/>
      <c r="I858" s="477"/>
      <c r="J858" s="477"/>
      <c r="K858" s="477"/>
      <c r="L858" s="477"/>
      <c r="M858" s="477"/>
      <c r="N858" s="477"/>
      <c r="O858" s="477"/>
      <c r="P858" s="477"/>
      <c r="Q858" s="477"/>
    </row>
    <row r="859" ht="25.15" customHeight="true" x14ac:dyDescent="0.2">
      <c r="C859" s="477"/>
      <c r="D859" s="477"/>
      <c r="E859" s="477"/>
      <c r="F859" s="477"/>
      <c r="G859" s="477"/>
      <c r="H859" s="477"/>
      <c r="I859" s="477"/>
      <c r="J859" s="477"/>
      <c r="K859" s="477"/>
      <c r="L859" s="477"/>
      <c r="M859" s="477"/>
      <c r="N859" s="477"/>
      <c r="O859" s="477"/>
      <c r="P859" s="477"/>
      <c r="Q859" s="477"/>
    </row>
    <row r="860" ht="25.15" customHeight="true" x14ac:dyDescent="0.2">
      <c r="C860" s="477"/>
      <c r="D860" s="477"/>
      <c r="E860" s="477"/>
      <c r="F860" s="477"/>
      <c r="G860" s="477"/>
      <c r="H860" s="477"/>
      <c r="I860" s="477"/>
      <c r="J860" s="477"/>
      <c r="K860" s="477"/>
      <c r="L860" s="477"/>
      <c r="M860" s="477"/>
      <c r="N860" s="477"/>
      <c r="O860" s="477"/>
      <c r="P860" s="477"/>
      <c r="Q860" s="477"/>
    </row>
    <row r="861" ht="25.15" customHeight="true" x14ac:dyDescent="0.2">
      <c r="C861" s="477"/>
      <c r="D861" s="477"/>
      <c r="E861" s="477"/>
      <c r="F861" s="477"/>
      <c r="G861" s="477"/>
      <c r="H861" s="477"/>
      <c r="I861" s="477"/>
      <c r="J861" s="477"/>
      <c r="K861" s="477"/>
      <c r="L861" s="477"/>
      <c r="M861" s="477"/>
      <c r="N861" s="477"/>
      <c r="O861" s="477"/>
      <c r="P861" s="477"/>
      <c r="Q861" s="477"/>
    </row>
    <row r="862" ht="25.15" customHeight="true" x14ac:dyDescent="0.2">
      <c r="C862" s="477"/>
      <c r="D862" s="477"/>
      <c r="E862" s="477"/>
      <c r="F862" s="477"/>
      <c r="G862" s="477"/>
      <c r="H862" s="477"/>
      <c r="I862" s="477"/>
      <c r="J862" s="477"/>
      <c r="K862" s="477"/>
      <c r="L862" s="477"/>
      <c r="M862" s="477"/>
      <c r="N862" s="477"/>
      <c r="O862" s="477"/>
      <c r="P862" s="477"/>
      <c r="Q862" s="477"/>
    </row>
    <row r="863" ht="25.15" customHeight="true" x14ac:dyDescent="0.2">
      <c r="C863" s="477"/>
      <c r="D863" s="477"/>
      <c r="E863" s="477"/>
      <c r="F863" s="477"/>
      <c r="G863" s="477"/>
      <c r="H863" s="477"/>
      <c r="I863" s="477"/>
      <c r="J863" s="477"/>
      <c r="K863" s="477"/>
      <c r="L863" s="477"/>
      <c r="M863" s="477"/>
      <c r="N863" s="477"/>
      <c r="O863" s="477"/>
      <c r="P863" s="477"/>
      <c r="Q863" s="477"/>
    </row>
    <row r="864" ht="25.15" customHeight="true" x14ac:dyDescent="0.2">
      <c r="C864" s="477"/>
      <c r="D864" s="477"/>
      <c r="E864" s="477"/>
      <c r="F864" s="477"/>
      <c r="G864" s="477"/>
      <c r="H864" s="477"/>
      <c r="I864" s="477"/>
      <c r="J864" s="477"/>
      <c r="K864" s="477"/>
      <c r="L864" s="477"/>
      <c r="M864" s="477"/>
      <c r="N864" s="477"/>
      <c r="O864" s="477"/>
      <c r="P864" s="477"/>
      <c r="Q864" s="477"/>
    </row>
    <row r="865" ht="25.15" customHeight="true" x14ac:dyDescent="0.2">
      <c r="C865" s="477"/>
      <c r="D865" s="477"/>
      <c r="E865" s="477"/>
      <c r="F865" s="477"/>
      <c r="G865" s="477"/>
      <c r="H865" s="477"/>
      <c r="I865" s="477"/>
      <c r="J865" s="477"/>
      <c r="K865" s="477"/>
      <c r="L865" s="477"/>
      <c r="M865" s="477"/>
      <c r="N865" s="477"/>
      <c r="O865" s="477"/>
      <c r="P865" s="477"/>
      <c r="Q865" s="477"/>
    </row>
    <row r="866" ht="25.15" customHeight="true" x14ac:dyDescent="0.2">
      <c r="C866" s="477"/>
      <c r="D866" s="477"/>
      <c r="E866" s="477"/>
      <c r="F866" s="477"/>
      <c r="G866" s="477"/>
      <c r="H866" s="477"/>
      <c r="I866" s="477"/>
      <c r="J866" s="477"/>
      <c r="K866" s="477"/>
      <c r="L866" s="477"/>
      <c r="M866" s="477"/>
      <c r="N866" s="477"/>
      <c r="O866" s="477"/>
      <c r="P866" s="477"/>
      <c r="Q866" s="477"/>
    </row>
    <row r="867" ht="25.15" customHeight="true" x14ac:dyDescent="0.2">
      <c r="C867" s="477"/>
      <c r="D867" s="477"/>
      <c r="E867" s="477"/>
      <c r="F867" s="477"/>
      <c r="G867" s="477"/>
      <c r="H867" s="477"/>
      <c r="I867" s="477"/>
      <c r="J867" s="477"/>
      <c r="K867" s="477"/>
      <c r="L867" s="477"/>
      <c r="M867" s="477"/>
      <c r="N867" s="477"/>
      <c r="O867" s="477"/>
      <c r="P867" s="477"/>
      <c r="Q867" s="477"/>
    </row>
    <row r="868" ht="25.15" customHeight="true" x14ac:dyDescent="0.2">
      <c r="C868" s="477"/>
      <c r="D868" s="477"/>
      <c r="E868" s="477"/>
      <c r="F868" s="477"/>
      <c r="G868" s="477"/>
      <c r="H868" s="477"/>
      <c r="I868" s="477"/>
      <c r="J868" s="477"/>
      <c r="K868" s="477"/>
      <c r="L868" s="477"/>
      <c r="M868" s="477"/>
      <c r="N868" s="477"/>
      <c r="O868" s="477"/>
      <c r="P868" s="477"/>
      <c r="Q868" s="477"/>
    </row>
    <row r="869" ht="25.15" customHeight="true" x14ac:dyDescent="0.2">
      <c r="C869" s="477"/>
      <c r="D869" s="477"/>
      <c r="E869" s="477"/>
      <c r="F869" s="477"/>
      <c r="G869" s="477"/>
      <c r="H869" s="477"/>
      <c r="I869" s="477"/>
      <c r="J869" s="477"/>
      <c r="K869" s="477"/>
      <c r="L869" s="477"/>
      <c r="M869" s="477"/>
      <c r="N869" s="477"/>
      <c r="O869" s="477"/>
      <c r="P869" s="477"/>
      <c r="Q869" s="477"/>
    </row>
    <row r="870" ht="25.15" customHeight="true" x14ac:dyDescent="0.2">
      <c r="C870" s="477"/>
      <c r="D870" s="477"/>
      <c r="E870" s="477"/>
      <c r="F870" s="477"/>
      <c r="G870" s="477"/>
      <c r="H870" s="477"/>
      <c r="I870" s="477"/>
      <c r="J870" s="477"/>
      <c r="K870" s="477"/>
      <c r="L870" s="477"/>
      <c r="M870" s="477"/>
      <c r="N870" s="477"/>
      <c r="O870" s="477"/>
      <c r="P870" s="477"/>
      <c r="Q870" s="477"/>
    </row>
    <row r="871" ht="25.15" customHeight="true" x14ac:dyDescent="0.2">
      <c r="C871" s="477"/>
      <c r="D871" s="477"/>
      <c r="E871" s="477"/>
      <c r="F871" s="477"/>
      <c r="G871" s="477"/>
      <c r="H871" s="477"/>
      <c r="I871" s="477"/>
      <c r="J871" s="477"/>
      <c r="K871" s="477"/>
      <c r="L871" s="477"/>
      <c r="M871" s="477"/>
      <c r="N871" s="477"/>
      <c r="O871" s="477"/>
      <c r="P871" s="477"/>
      <c r="Q871" s="477"/>
    </row>
    <row r="872" ht="25.15" customHeight="true" x14ac:dyDescent="0.2">
      <c r="C872" s="477"/>
      <c r="D872" s="477"/>
      <c r="E872" s="477"/>
      <c r="F872" s="477"/>
      <c r="G872" s="477"/>
      <c r="H872" s="477"/>
      <c r="I872" s="477"/>
      <c r="J872" s="477"/>
      <c r="K872" s="477"/>
      <c r="L872" s="477"/>
      <c r="M872" s="477"/>
      <c r="N872" s="477"/>
      <c r="O872" s="477"/>
      <c r="P872" s="477"/>
      <c r="Q872" s="477"/>
    </row>
    <row r="873" ht="25.15" customHeight="true" x14ac:dyDescent="0.2">
      <c r="C873" s="477"/>
      <c r="D873" s="477"/>
      <c r="E873" s="477"/>
      <c r="F873" s="477"/>
      <c r="G873" s="477"/>
      <c r="H873" s="477"/>
      <c r="I873" s="477"/>
      <c r="J873" s="477"/>
      <c r="K873" s="477"/>
      <c r="L873" s="477"/>
      <c r="M873" s="477"/>
      <c r="N873" s="477"/>
      <c r="O873" s="477"/>
      <c r="P873" s="477"/>
      <c r="Q873" s="477"/>
    </row>
    <row r="874" ht="25.15" customHeight="true" x14ac:dyDescent="0.2">
      <c r="C874" s="477"/>
      <c r="D874" s="477"/>
      <c r="E874" s="477"/>
      <c r="F874" s="477"/>
      <c r="G874" s="477"/>
      <c r="H874" s="477"/>
      <c r="I874" s="477"/>
      <c r="J874" s="477"/>
      <c r="K874" s="477"/>
      <c r="L874" s="477"/>
      <c r="M874" s="477"/>
      <c r="N874" s="477"/>
      <c r="O874" s="477"/>
      <c r="P874" s="477"/>
      <c r="Q874" s="477"/>
    </row>
    <row r="875" ht="25.15" customHeight="true" x14ac:dyDescent="0.2">
      <c r="C875" s="477"/>
      <c r="D875" s="477"/>
      <c r="E875" s="477"/>
      <c r="F875" s="477"/>
      <c r="G875" s="477"/>
      <c r="H875" s="477"/>
      <c r="I875" s="477"/>
      <c r="J875" s="477"/>
      <c r="K875" s="477"/>
      <c r="L875" s="477"/>
      <c r="M875" s="477"/>
      <c r="N875" s="477"/>
      <c r="O875" s="477"/>
      <c r="P875" s="477"/>
      <c r="Q875" s="477"/>
    </row>
    <row r="876" ht="25.15" customHeight="true" x14ac:dyDescent="0.2">
      <c r="C876" s="477"/>
      <c r="D876" s="477"/>
      <c r="E876" s="477"/>
      <c r="F876" s="477"/>
      <c r="G876" s="477"/>
      <c r="H876" s="477"/>
      <c r="I876" s="477"/>
      <c r="J876" s="477"/>
      <c r="K876" s="477"/>
      <c r="L876" s="477"/>
      <c r="M876" s="477"/>
      <c r="N876" s="477"/>
      <c r="O876" s="477"/>
      <c r="P876" s="477"/>
      <c r="Q876" s="477"/>
    </row>
    <row r="877" ht="25.15" customHeight="true" x14ac:dyDescent="0.2">
      <c r="C877" s="477"/>
      <c r="D877" s="477"/>
      <c r="E877" s="477"/>
      <c r="F877" s="477"/>
      <c r="G877" s="477"/>
      <c r="H877" s="477"/>
      <c r="I877" s="477"/>
      <c r="J877" s="477"/>
      <c r="K877" s="477"/>
      <c r="L877" s="477"/>
      <c r="M877" s="477"/>
      <c r="N877" s="477"/>
      <c r="O877" s="477"/>
      <c r="P877" s="477"/>
      <c r="Q877" s="477"/>
    </row>
    <row r="878" ht="25.15" customHeight="true" x14ac:dyDescent="0.2">
      <c r="C878" s="477"/>
      <c r="D878" s="477"/>
      <c r="E878" s="477"/>
      <c r="F878" s="477"/>
      <c r="G878" s="477"/>
      <c r="H878" s="477"/>
      <c r="I878" s="477"/>
      <c r="J878" s="477"/>
      <c r="K878" s="477"/>
      <c r="L878" s="477"/>
      <c r="M878" s="477"/>
      <c r="N878" s="477"/>
      <c r="O878" s="477"/>
      <c r="P878" s="477"/>
      <c r="Q878" s="477"/>
    </row>
    <row r="879" ht="25.15" customHeight="true" x14ac:dyDescent="0.2">
      <c r="C879" s="477"/>
      <c r="D879" s="477"/>
      <c r="E879" s="477"/>
      <c r="F879" s="477"/>
      <c r="G879" s="477"/>
      <c r="H879" s="477"/>
      <c r="I879" s="477"/>
      <c r="J879" s="477"/>
      <c r="K879" s="477"/>
      <c r="L879" s="477"/>
      <c r="M879" s="477"/>
      <c r="N879" s="477"/>
      <c r="O879" s="477"/>
      <c r="P879" s="477"/>
      <c r="Q879" s="477"/>
    </row>
    <row r="880" ht="25.15" customHeight="true" x14ac:dyDescent="0.2">
      <c r="C880" s="477"/>
      <c r="D880" s="477"/>
      <c r="E880" s="477"/>
      <c r="F880" s="477"/>
      <c r="G880" s="477"/>
      <c r="H880" s="477"/>
      <c r="I880" s="477"/>
      <c r="J880" s="477"/>
      <c r="K880" s="477"/>
      <c r="L880" s="477"/>
      <c r="M880" s="477"/>
      <c r="N880" s="477"/>
      <c r="O880" s="477"/>
      <c r="P880" s="477"/>
      <c r="Q880" s="477"/>
    </row>
    <row r="881" ht="25.15" customHeight="true" x14ac:dyDescent="0.2">
      <c r="C881" s="477"/>
      <c r="D881" s="477"/>
      <c r="E881" s="477"/>
      <c r="F881" s="477"/>
      <c r="G881" s="477"/>
      <c r="H881" s="477"/>
      <c r="I881" s="477"/>
      <c r="J881" s="477"/>
      <c r="K881" s="477"/>
      <c r="L881" s="477"/>
      <c r="M881" s="477"/>
      <c r="N881" s="477"/>
      <c r="O881" s="477"/>
      <c r="P881" s="477"/>
      <c r="Q881" s="477"/>
    </row>
    <row r="882" ht="25.15" customHeight="true" x14ac:dyDescent="0.2">
      <c r="C882" s="477"/>
      <c r="D882" s="477"/>
      <c r="E882" s="477"/>
      <c r="F882" s="477"/>
      <c r="G882" s="477"/>
      <c r="H882" s="477"/>
      <c r="I882" s="477"/>
      <c r="J882" s="477"/>
      <c r="K882" s="477"/>
      <c r="L882" s="477"/>
      <c r="M882" s="477"/>
      <c r="N882" s="477"/>
      <c r="O882" s="477"/>
      <c r="P882" s="477"/>
      <c r="Q882" s="477"/>
    </row>
    <row r="883" ht="25.15" customHeight="true" x14ac:dyDescent="0.2">
      <c r="C883" s="477"/>
      <c r="D883" s="477"/>
      <c r="E883" s="477"/>
      <c r="F883" s="477"/>
      <c r="G883" s="477"/>
      <c r="H883" s="477"/>
      <c r="I883" s="477"/>
      <c r="J883" s="477"/>
      <c r="K883" s="477"/>
      <c r="L883" s="477"/>
      <c r="M883" s="477"/>
      <c r="N883" s="477"/>
      <c r="O883" s="477"/>
      <c r="P883" s="477"/>
      <c r="Q883" s="477"/>
    </row>
    <row r="884" ht="25.15" customHeight="true" x14ac:dyDescent="0.2">
      <c r="C884" s="477"/>
      <c r="D884" s="477"/>
      <c r="E884" s="477"/>
      <c r="F884" s="477"/>
      <c r="G884" s="477"/>
      <c r="H884" s="477"/>
      <c r="I884" s="477"/>
      <c r="J884" s="477"/>
      <c r="K884" s="477"/>
      <c r="L884" s="477"/>
      <c r="M884" s="477"/>
      <c r="N884" s="477"/>
      <c r="O884" s="477"/>
      <c r="P884" s="477"/>
      <c r="Q884" s="477"/>
    </row>
    <row r="885" ht="25.15" customHeight="true" x14ac:dyDescent="0.2">
      <c r="C885" s="477"/>
      <c r="D885" s="477"/>
      <c r="E885" s="477"/>
      <c r="F885" s="477"/>
      <c r="G885" s="477"/>
      <c r="H885" s="477"/>
      <c r="I885" s="477"/>
      <c r="J885" s="477"/>
      <c r="K885" s="477"/>
      <c r="L885" s="477"/>
      <c r="M885" s="477"/>
      <c r="N885" s="477"/>
      <c r="O885" s="477"/>
      <c r="P885" s="477"/>
      <c r="Q885" s="477"/>
    </row>
    <row r="886" ht="25.15" customHeight="true" x14ac:dyDescent="0.2">
      <c r="C886" s="477"/>
      <c r="D886" s="477"/>
      <c r="E886" s="477"/>
      <c r="F886" s="477"/>
      <c r="G886" s="477"/>
      <c r="H886" s="477"/>
      <c r="I886" s="477"/>
      <c r="J886" s="477"/>
      <c r="K886" s="477"/>
      <c r="L886" s="477"/>
      <c r="M886" s="477"/>
      <c r="N886" s="477"/>
      <c r="O886" s="477"/>
      <c r="P886" s="477"/>
      <c r="Q886" s="477"/>
    </row>
    <row r="887" ht="25.15" customHeight="true" x14ac:dyDescent="0.2">
      <c r="C887" s="477"/>
      <c r="D887" s="477"/>
      <c r="E887" s="477"/>
      <c r="F887" s="477"/>
      <c r="G887" s="477"/>
      <c r="H887" s="477"/>
      <c r="I887" s="477"/>
      <c r="J887" s="477"/>
      <c r="K887" s="477"/>
      <c r="L887" s="477"/>
      <c r="M887" s="477"/>
      <c r="N887" s="477"/>
      <c r="O887" s="477"/>
      <c r="P887" s="477"/>
      <c r="Q887" s="477"/>
    </row>
    <row r="888" ht="25.15" customHeight="true" x14ac:dyDescent="0.2">
      <c r="C888" s="477"/>
      <c r="D888" s="477"/>
      <c r="E888" s="477"/>
      <c r="F888" s="477"/>
      <c r="G888" s="477"/>
      <c r="H888" s="477"/>
      <c r="I888" s="477"/>
      <c r="J888" s="477"/>
      <c r="K888" s="477"/>
      <c r="L888" s="477"/>
      <c r="M888" s="477"/>
      <c r="N888" s="477"/>
      <c r="O888" s="477"/>
      <c r="P888" s="477"/>
      <c r="Q888" s="477"/>
    </row>
    <row r="889" ht="25.15" customHeight="true" x14ac:dyDescent="0.2">
      <c r="C889" s="477"/>
      <c r="D889" s="477"/>
      <c r="E889" s="477"/>
      <c r="F889" s="477"/>
      <c r="G889" s="477"/>
      <c r="H889" s="477"/>
      <c r="I889" s="477"/>
      <c r="J889" s="477"/>
      <c r="K889" s="477"/>
      <c r="L889" s="477"/>
      <c r="M889" s="477"/>
      <c r="N889" s="477"/>
      <c r="O889" s="477"/>
      <c r="P889" s="477"/>
      <c r="Q889" s="477"/>
    </row>
    <row r="890" ht="25.15" customHeight="true" x14ac:dyDescent="0.2">
      <c r="C890" s="477"/>
      <c r="D890" s="477"/>
      <c r="E890" s="477"/>
      <c r="F890" s="477"/>
      <c r="G890" s="477"/>
      <c r="H890" s="477"/>
      <c r="I890" s="477"/>
      <c r="J890" s="477"/>
      <c r="K890" s="477"/>
      <c r="L890" s="477"/>
      <c r="M890" s="477"/>
      <c r="N890" s="477"/>
      <c r="O890" s="477"/>
      <c r="P890" s="477"/>
      <c r="Q890" s="477"/>
    </row>
    <row r="891" ht="25.15" customHeight="true" x14ac:dyDescent="0.2">
      <c r="C891" s="477"/>
      <c r="D891" s="477"/>
      <c r="E891" s="477"/>
      <c r="F891" s="477"/>
      <c r="G891" s="477"/>
      <c r="H891" s="477"/>
      <c r="I891" s="477"/>
      <c r="J891" s="477"/>
      <c r="K891" s="477"/>
      <c r="L891" s="477"/>
      <c r="M891" s="477"/>
      <c r="N891" s="477"/>
      <c r="O891" s="477"/>
      <c r="P891" s="477"/>
      <c r="Q891" s="477"/>
    </row>
    <row r="892" ht="25.15" customHeight="true" x14ac:dyDescent="0.2">
      <c r="C892" s="477"/>
      <c r="D892" s="477"/>
      <c r="E892" s="477"/>
      <c r="F892" s="477"/>
      <c r="G892" s="477"/>
      <c r="H892" s="477"/>
      <c r="I892" s="477"/>
      <c r="J892" s="477"/>
      <c r="K892" s="477"/>
      <c r="L892" s="477"/>
      <c r="M892" s="477"/>
      <c r="N892" s="477"/>
      <c r="O892" s="477"/>
      <c r="P892" s="477"/>
      <c r="Q892" s="477"/>
    </row>
    <row r="893" ht="25.15" customHeight="true" x14ac:dyDescent="0.2">
      <c r="C893" s="477"/>
      <c r="D893" s="477"/>
      <c r="E893" s="477"/>
      <c r="F893" s="477"/>
      <c r="G893" s="477"/>
      <c r="H893" s="477"/>
      <c r="I893" s="477"/>
      <c r="J893" s="477"/>
      <c r="K893" s="477"/>
      <c r="L893" s="477"/>
      <c r="M893" s="477"/>
      <c r="N893" s="477"/>
      <c r="O893" s="477"/>
      <c r="P893" s="477"/>
      <c r="Q893" s="477"/>
    </row>
    <row r="894" ht="25.15" customHeight="true" x14ac:dyDescent="0.2">
      <c r="C894" s="477"/>
      <c r="D894" s="477"/>
      <c r="E894" s="477"/>
      <c r="F894" s="477"/>
      <c r="G894" s="477"/>
      <c r="H894" s="477"/>
      <c r="I894" s="477"/>
      <c r="J894" s="477"/>
      <c r="K894" s="477"/>
      <c r="L894" s="477"/>
      <c r="M894" s="477"/>
      <c r="N894" s="477"/>
      <c r="O894" s="477"/>
      <c r="P894" s="477"/>
      <c r="Q894" s="477"/>
    </row>
    <row r="895" ht="25.15" customHeight="true" x14ac:dyDescent="0.2">
      <c r="C895" s="477"/>
      <c r="D895" s="477"/>
      <c r="E895" s="477"/>
      <c r="F895" s="477"/>
      <c r="G895" s="477"/>
      <c r="H895" s="477"/>
      <c r="I895" s="477"/>
      <c r="J895" s="477"/>
      <c r="K895" s="477"/>
      <c r="L895" s="477"/>
      <c r="M895" s="477"/>
      <c r="N895" s="477"/>
      <c r="O895" s="477"/>
      <c r="P895" s="477"/>
      <c r="Q895" s="477"/>
    </row>
    <row r="896" ht="25.15" customHeight="true" x14ac:dyDescent="0.2">
      <c r="C896" s="477"/>
      <c r="D896" s="477"/>
      <c r="E896" s="477"/>
      <c r="F896" s="477"/>
      <c r="G896" s="477"/>
      <c r="H896" s="477"/>
      <c r="I896" s="477"/>
      <c r="J896" s="477"/>
      <c r="K896" s="477"/>
      <c r="L896" s="477"/>
      <c r="M896" s="477"/>
      <c r="N896" s="477"/>
      <c r="O896" s="477"/>
      <c r="P896" s="477"/>
      <c r="Q896" s="477"/>
    </row>
    <row r="897" ht="25.15" customHeight="true" x14ac:dyDescent="0.2">
      <c r="C897" s="477"/>
      <c r="D897" s="477"/>
      <c r="E897" s="477"/>
      <c r="F897" s="477"/>
      <c r="G897" s="477"/>
      <c r="H897" s="477"/>
      <c r="I897" s="477"/>
      <c r="J897" s="477"/>
      <c r="K897" s="477"/>
      <c r="L897" s="477"/>
      <c r="M897" s="477"/>
      <c r="N897" s="477"/>
      <c r="O897" s="477"/>
      <c r="P897" s="477"/>
      <c r="Q897" s="477"/>
    </row>
    <row r="898" ht="25.15" customHeight="true" x14ac:dyDescent="0.2">
      <c r="C898" s="477"/>
      <c r="D898" s="477"/>
      <c r="E898" s="477"/>
      <c r="F898" s="477"/>
      <c r="G898" s="477"/>
      <c r="H898" s="477"/>
      <c r="I898" s="477"/>
      <c r="J898" s="477"/>
      <c r="K898" s="477"/>
      <c r="L898" s="477"/>
      <c r="M898" s="477"/>
      <c r="N898" s="477"/>
      <c r="O898" s="477"/>
      <c r="P898" s="477"/>
      <c r="Q898" s="477"/>
    </row>
    <row r="899" ht="25.15" customHeight="true" x14ac:dyDescent="0.2">
      <c r="C899" s="477"/>
      <c r="D899" s="477"/>
      <c r="E899" s="477"/>
      <c r="F899" s="477"/>
      <c r="G899" s="477"/>
      <c r="H899" s="477"/>
      <c r="I899" s="477"/>
      <c r="J899" s="477"/>
      <c r="K899" s="477"/>
      <c r="L899" s="477"/>
      <c r="M899" s="477"/>
      <c r="N899" s="477"/>
      <c r="O899" s="477"/>
      <c r="P899" s="477"/>
      <c r="Q899" s="477"/>
    </row>
    <row r="900" ht="25.15" customHeight="true" x14ac:dyDescent="0.2">
      <c r="C900" s="477"/>
      <c r="D900" s="477"/>
      <c r="E900" s="477"/>
      <c r="F900" s="477"/>
      <c r="G900" s="477"/>
      <c r="H900" s="477"/>
      <c r="I900" s="477"/>
      <c r="J900" s="477"/>
      <c r="K900" s="477"/>
      <c r="L900" s="477"/>
      <c r="M900" s="477"/>
      <c r="N900" s="477"/>
      <c r="O900" s="477"/>
      <c r="P900" s="477"/>
      <c r="Q900" s="477"/>
    </row>
    <row r="901" ht="25.15" customHeight="true" x14ac:dyDescent="0.2">
      <c r="C901" s="477"/>
      <c r="D901" s="477"/>
      <c r="E901" s="477"/>
      <c r="F901" s="477"/>
      <c r="G901" s="477"/>
      <c r="H901" s="477"/>
      <c r="I901" s="477"/>
      <c r="J901" s="477"/>
      <c r="K901" s="477"/>
      <c r="L901" s="477"/>
      <c r="M901" s="477"/>
      <c r="N901" s="477"/>
      <c r="O901" s="477"/>
      <c r="P901" s="477"/>
      <c r="Q901" s="477"/>
    </row>
    <row r="902" ht="25.15" customHeight="true" x14ac:dyDescent="0.2">
      <c r="C902" s="477"/>
      <c r="D902" s="477"/>
      <c r="E902" s="477"/>
      <c r="F902" s="477"/>
      <c r="G902" s="477"/>
      <c r="H902" s="477"/>
      <c r="I902" s="477"/>
      <c r="J902" s="477"/>
      <c r="K902" s="477"/>
      <c r="L902" s="477"/>
      <c r="M902" s="477"/>
      <c r="N902" s="477"/>
      <c r="O902" s="477"/>
      <c r="P902" s="477"/>
      <c r="Q902" s="477"/>
    </row>
    <row r="903" ht="25.15" customHeight="true" x14ac:dyDescent="0.2">
      <c r="C903" s="477"/>
      <c r="D903" s="477"/>
      <c r="E903" s="477"/>
      <c r="F903" s="477"/>
      <c r="G903" s="477"/>
      <c r="H903" s="477"/>
      <c r="I903" s="477"/>
      <c r="J903" s="477"/>
      <c r="K903" s="477"/>
      <c r="L903" s="477"/>
      <c r="M903" s="477"/>
      <c r="N903" s="477"/>
      <c r="O903" s="477"/>
      <c r="P903" s="477"/>
      <c r="Q903" s="477"/>
    </row>
    <row r="904" ht="25.15" customHeight="true" x14ac:dyDescent="0.2">
      <c r="C904" s="477"/>
      <c r="D904" s="477"/>
      <c r="E904" s="477"/>
      <c r="F904" s="477"/>
      <c r="G904" s="477"/>
      <c r="H904" s="477"/>
      <c r="I904" s="477"/>
      <c r="J904" s="477"/>
      <c r="K904" s="477"/>
      <c r="L904" s="477"/>
      <c r="M904" s="477"/>
      <c r="N904" s="477"/>
      <c r="O904" s="477"/>
      <c r="P904" s="477"/>
      <c r="Q904" s="477"/>
    </row>
    <row r="905" ht="25.15" customHeight="true" x14ac:dyDescent="0.2">
      <c r="C905" s="477"/>
      <c r="D905" s="477"/>
      <c r="E905" s="477"/>
      <c r="F905" s="477"/>
      <c r="G905" s="477"/>
      <c r="H905" s="477"/>
      <c r="I905" s="477"/>
      <c r="J905" s="477"/>
      <c r="K905" s="477"/>
      <c r="L905" s="477"/>
      <c r="M905" s="477"/>
      <c r="N905" s="477"/>
      <c r="O905" s="477"/>
      <c r="P905" s="477"/>
      <c r="Q905" s="477"/>
    </row>
    <row r="906" ht="25.15" customHeight="true" x14ac:dyDescent="0.2">
      <c r="C906" s="477"/>
      <c r="D906" s="477"/>
      <c r="E906" s="477"/>
      <c r="F906" s="477"/>
      <c r="G906" s="477"/>
      <c r="H906" s="477"/>
      <c r="I906" s="477"/>
      <c r="J906" s="477"/>
      <c r="K906" s="477"/>
      <c r="L906" s="477"/>
      <c r="M906" s="477"/>
      <c r="N906" s="477"/>
      <c r="O906" s="477"/>
      <c r="P906" s="477"/>
      <c r="Q906" s="477"/>
    </row>
    <row r="907" ht="25.15" customHeight="true" x14ac:dyDescent="0.2">
      <c r="C907" s="477"/>
      <c r="D907" s="477"/>
      <c r="E907" s="477"/>
      <c r="F907" s="477"/>
      <c r="G907" s="477"/>
      <c r="H907" s="477"/>
      <c r="I907" s="477"/>
      <c r="J907" s="477"/>
      <c r="K907" s="477"/>
      <c r="L907" s="477"/>
      <c r="M907" s="477"/>
      <c r="N907" s="477"/>
      <c r="O907" s="477"/>
      <c r="P907" s="477"/>
      <c r="Q907" s="477"/>
    </row>
    <row r="908" ht="25.15" customHeight="true" x14ac:dyDescent="0.2">
      <c r="C908" s="477"/>
      <c r="D908" s="477"/>
      <c r="E908" s="477"/>
      <c r="F908" s="477"/>
      <c r="G908" s="477"/>
      <c r="H908" s="477"/>
      <c r="I908" s="477"/>
      <c r="J908" s="477"/>
      <c r="K908" s="477"/>
      <c r="L908" s="477"/>
      <c r="M908" s="477"/>
      <c r="N908" s="477"/>
      <c r="O908" s="477"/>
      <c r="P908" s="477"/>
      <c r="Q908" s="477"/>
    </row>
    <row r="909" ht="25.15" customHeight="true" x14ac:dyDescent="0.2">
      <c r="C909" s="477"/>
      <c r="D909" s="477"/>
      <c r="E909" s="477"/>
      <c r="F909" s="477"/>
      <c r="G909" s="477"/>
      <c r="H909" s="477"/>
      <c r="I909" s="477"/>
      <c r="J909" s="477"/>
      <c r="K909" s="477"/>
      <c r="L909" s="477"/>
      <c r="M909" s="477"/>
      <c r="N909" s="477"/>
      <c r="O909" s="477"/>
      <c r="P909" s="477"/>
      <c r="Q909" s="477"/>
    </row>
    <row r="910" ht="25.15" customHeight="true" x14ac:dyDescent="0.2">
      <c r="C910" s="477"/>
      <c r="D910" s="477"/>
      <c r="E910" s="477"/>
      <c r="F910" s="477"/>
      <c r="G910" s="477"/>
      <c r="H910" s="477"/>
      <c r="I910" s="477"/>
      <c r="J910" s="477"/>
      <c r="K910" s="477"/>
      <c r="L910" s="477"/>
      <c r="M910" s="477"/>
      <c r="N910" s="477"/>
      <c r="O910" s="477"/>
      <c r="P910" s="477"/>
      <c r="Q910" s="477"/>
    </row>
    <row r="911" ht="25.15" customHeight="true" x14ac:dyDescent="0.2">
      <c r="C911" s="477"/>
      <c r="D911" s="477"/>
      <c r="E911" s="477"/>
      <c r="F911" s="477"/>
      <c r="G911" s="477"/>
      <c r="H911" s="477"/>
      <c r="I911" s="477"/>
      <c r="J911" s="477"/>
      <c r="K911" s="477"/>
      <c r="L911" s="477"/>
      <c r="M911" s="477"/>
      <c r="N911" s="477"/>
      <c r="O911" s="477"/>
      <c r="P911" s="477"/>
      <c r="Q911" s="477"/>
    </row>
    <row r="912" ht="25.15" customHeight="true" x14ac:dyDescent="0.2">
      <c r="C912" s="477"/>
      <c r="D912" s="477"/>
      <c r="E912" s="477"/>
      <c r="F912" s="477"/>
      <c r="G912" s="477"/>
      <c r="H912" s="477"/>
      <c r="I912" s="477"/>
      <c r="J912" s="477"/>
      <c r="K912" s="477"/>
      <c r="L912" s="477"/>
      <c r="M912" s="477"/>
      <c r="N912" s="477"/>
      <c r="O912" s="477"/>
      <c r="P912" s="477"/>
      <c r="Q912" s="477"/>
    </row>
    <row r="913" ht="25.15" customHeight="true" x14ac:dyDescent="0.2">
      <c r="C913" s="477"/>
      <c r="D913" s="477"/>
      <c r="E913" s="477"/>
      <c r="F913" s="477"/>
      <c r="G913" s="477"/>
      <c r="H913" s="477"/>
      <c r="I913" s="477"/>
      <c r="J913" s="477"/>
      <c r="K913" s="477"/>
      <c r="L913" s="477"/>
      <c r="M913" s="477"/>
      <c r="N913" s="477"/>
      <c r="O913" s="477"/>
      <c r="P913" s="477"/>
      <c r="Q913" s="477"/>
    </row>
    <row r="914" ht="25.15" customHeight="true" x14ac:dyDescent="0.2">
      <c r="C914" s="477"/>
      <c r="D914" s="477"/>
      <c r="E914" s="477"/>
      <c r="F914" s="477"/>
      <c r="G914" s="477"/>
      <c r="H914" s="477"/>
      <c r="I914" s="477"/>
      <c r="J914" s="477"/>
      <c r="K914" s="477"/>
      <c r="L914" s="477"/>
      <c r="M914" s="477"/>
      <c r="N914" s="477"/>
      <c r="O914" s="477"/>
      <c r="P914" s="477"/>
      <c r="Q914" s="477"/>
    </row>
    <row r="915" ht="25.15" customHeight="true" x14ac:dyDescent="0.2">
      <c r="C915" s="477"/>
      <c r="D915" s="477"/>
      <c r="E915" s="477"/>
      <c r="F915" s="477"/>
      <c r="G915" s="477"/>
      <c r="H915" s="477"/>
      <c r="I915" s="477"/>
      <c r="J915" s="477"/>
      <c r="K915" s="477"/>
      <c r="L915" s="477"/>
      <c r="M915" s="477"/>
      <c r="N915" s="477"/>
      <c r="O915" s="477"/>
      <c r="P915" s="477"/>
      <c r="Q915" s="477"/>
    </row>
    <row r="916" ht="25.15" customHeight="true" x14ac:dyDescent="0.2">
      <c r="C916" s="477"/>
      <c r="D916" s="477"/>
      <c r="E916" s="477"/>
      <c r="F916" s="477"/>
      <c r="G916" s="477"/>
      <c r="H916" s="477"/>
      <c r="I916" s="477"/>
      <c r="J916" s="477"/>
      <c r="K916" s="477"/>
      <c r="L916" s="477"/>
      <c r="M916" s="477"/>
      <c r="N916" s="477"/>
      <c r="O916" s="477"/>
      <c r="P916" s="477"/>
      <c r="Q916" s="477"/>
    </row>
    <row r="917" ht="25.15" customHeight="true" x14ac:dyDescent="0.2">
      <c r="C917" s="477"/>
      <c r="D917" s="477"/>
      <c r="E917" s="477"/>
      <c r="F917" s="477"/>
      <c r="G917" s="477"/>
      <c r="H917" s="477"/>
      <c r="I917" s="477"/>
      <c r="J917" s="477"/>
      <c r="K917" s="477"/>
      <c r="L917" s="477"/>
      <c r="M917" s="477"/>
      <c r="N917" s="477"/>
      <c r="O917" s="477"/>
      <c r="P917" s="477"/>
      <c r="Q917" s="477"/>
    </row>
    <row r="918" ht="25.15" customHeight="true" x14ac:dyDescent="0.2">
      <c r="C918" s="477"/>
      <c r="D918" s="477"/>
      <c r="E918" s="477"/>
      <c r="F918" s="477"/>
      <c r="G918" s="477"/>
      <c r="H918" s="477"/>
      <c r="I918" s="477"/>
      <c r="J918" s="477"/>
      <c r="K918" s="477"/>
      <c r="L918" s="477"/>
      <c r="M918" s="477"/>
      <c r="N918" s="477"/>
      <c r="O918" s="477"/>
      <c r="P918" s="477"/>
      <c r="Q918" s="477"/>
    </row>
    <row r="919" ht="25.15" customHeight="true" x14ac:dyDescent="0.2">
      <c r="C919" s="477"/>
      <c r="D919" s="477"/>
      <c r="E919" s="477"/>
      <c r="F919" s="477"/>
      <c r="G919" s="477"/>
      <c r="H919" s="477"/>
      <c r="I919" s="477"/>
      <c r="J919" s="477"/>
      <c r="K919" s="477"/>
      <c r="L919" s="477"/>
      <c r="M919" s="477"/>
      <c r="N919" s="477"/>
      <c r="O919" s="477"/>
      <c r="P919" s="477"/>
      <c r="Q919" s="477"/>
    </row>
    <row r="920" ht="25.15" customHeight="true" x14ac:dyDescent="0.2">
      <c r="C920" s="477"/>
      <c r="D920" s="477"/>
      <c r="E920" s="477"/>
      <c r="F920" s="477"/>
      <c r="G920" s="477"/>
      <c r="H920" s="477"/>
      <c r="I920" s="477"/>
      <c r="J920" s="477"/>
      <c r="K920" s="477"/>
      <c r="L920" s="477"/>
      <c r="M920" s="477"/>
      <c r="N920" s="477"/>
      <c r="O920" s="477"/>
      <c r="P920" s="477"/>
      <c r="Q920" s="477"/>
    </row>
    <row r="921" ht="25.15" customHeight="true" x14ac:dyDescent="0.2">
      <c r="C921" s="477"/>
      <c r="D921" s="477"/>
      <c r="E921" s="477"/>
      <c r="F921" s="477"/>
      <c r="G921" s="477"/>
      <c r="H921" s="477"/>
      <c r="I921" s="477"/>
      <c r="J921" s="477"/>
      <c r="K921" s="477"/>
      <c r="L921" s="477"/>
      <c r="M921" s="477"/>
      <c r="N921" s="477"/>
      <c r="O921" s="477"/>
      <c r="P921" s="477"/>
      <c r="Q921" s="477"/>
    </row>
    <row r="922" ht="25.15" customHeight="true" x14ac:dyDescent="0.2">
      <c r="C922" s="477"/>
      <c r="D922" s="477"/>
      <c r="E922" s="477"/>
      <c r="F922" s="477"/>
      <c r="G922" s="477"/>
      <c r="H922" s="477"/>
      <c r="I922" s="477"/>
      <c r="J922" s="477"/>
      <c r="K922" s="477"/>
      <c r="L922" s="477"/>
      <c r="M922" s="477"/>
      <c r="N922" s="477"/>
      <c r="O922" s="477"/>
      <c r="P922" s="477"/>
      <c r="Q922" s="477"/>
    </row>
    <row r="923" ht="25.15" customHeight="true" x14ac:dyDescent="0.2">
      <c r="C923" s="477"/>
      <c r="D923" s="477"/>
      <c r="E923" s="477"/>
      <c r="F923" s="477"/>
      <c r="G923" s="477"/>
      <c r="H923" s="477"/>
      <c r="I923" s="477"/>
      <c r="J923" s="477"/>
      <c r="K923" s="477"/>
      <c r="L923" s="477"/>
      <c r="M923" s="477"/>
      <c r="N923" s="477"/>
      <c r="O923" s="477"/>
      <c r="P923" s="477"/>
      <c r="Q923" s="477"/>
    </row>
    <row r="924" ht="25.15" customHeight="true" x14ac:dyDescent="0.2">
      <c r="C924" s="477"/>
      <c r="D924" s="477"/>
      <c r="E924" s="477"/>
      <c r="F924" s="477"/>
      <c r="G924" s="477"/>
      <c r="H924" s="477"/>
      <c r="I924" s="477"/>
      <c r="J924" s="477"/>
      <c r="K924" s="477"/>
      <c r="L924" s="477"/>
      <c r="M924" s="477"/>
      <c r="N924" s="477"/>
      <c r="O924" s="477"/>
      <c r="P924" s="477"/>
      <c r="Q924" s="477"/>
    </row>
    <row r="925" ht="25.15" customHeight="true" x14ac:dyDescent="0.2">
      <c r="C925" s="477"/>
      <c r="D925" s="477"/>
      <c r="E925" s="477"/>
      <c r="F925" s="477"/>
      <c r="G925" s="477"/>
      <c r="H925" s="477"/>
      <c r="I925" s="477"/>
      <c r="J925" s="477"/>
      <c r="K925" s="477"/>
      <c r="L925" s="477"/>
      <c r="M925" s="477"/>
      <c r="N925" s="477"/>
      <c r="O925" s="477"/>
      <c r="P925" s="477"/>
      <c r="Q925" s="477"/>
    </row>
    <row r="926" ht="25.15" customHeight="true" x14ac:dyDescent="0.2">
      <c r="C926" s="477"/>
      <c r="D926" s="477"/>
      <c r="E926" s="477"/>
      <c r="F926" s="477"/>
      <c r="G926" s="477"/>
      <c r="H926" s="477"/>
      <c r="I926" s="477"/>
      <c r="J926" s="477"/>
      <c r="K926" s="477"/>
      <c r="L926" s="477"/>
      <c r="M926" s="477"/>
      <c r="N926" s="477"/>
      <c r="O926" s="477"/>
      <c r="P926" s="477"/>
      <c r="Q926" s="477"/>
    </row>
    <row r="927" ht="25.15" customHeight="true" x14ac:dyDescent="0.2">
      <c r="C927" s="477"/>
      <c r="D927" s="477"/>
      <c r="E927" s="477"/>
      <c r="F927" s="477"/>
      <c r="G927" s="477"/>
      <c r="H927" s="477"/>
      <c r="I927" s="477"/>
      <c r="J927" s="477"/>
      <c r="K927" s="477"/>
      <c r="L927" s="477"/>
      <c r="M927" s="477"/>
      <c r="N927" s="477"/>
      <c r="O927" s="477"/>
      <c r="P927" s="477"/>
      <c r="Q927" s="477"/>
    </row>
    <row r="928" ht="25.15" customHeight="true" x14ac:dyDescent="0.2">
      <c r="C928" s="477"/>
      <c r="D928" s="477"/>
      <c r="E928" s="477"/>
      <c r="F928" s="477"/>
      <c r="G928" s="477"/>
      <c r="H928" s="477"/>
      <c r="I928" s="477"/>
      <c r="J928" s="477"/>
      <c r="K928" s="477"/>
      <c r="L928" s="477"/>
      <c r="M928" s="477"/>
      <c r="N928" s="477"/>
      <c r="O928" s="477"/>
      <c r="P928" s="477"/>
      <c r="Q928" s="477"/>
    </row>
    <row r="929" ht="25.15" customHeight="true" x14ac:dyDescent="0.2">
      <c r="C929" s="477"/>
      <c r="D929" s="477"/>
      <c r="E929" s="477"/>
      <c r="F929" s="477"/>
      <c r="G929" s="477"/>
      <c r="H929" s="477"/>
      <c r="I929" s="477"/>
      <c r="J929" s="477"/>
      <c r="K929" s="477"/>
      <c r="L929" s="477"/>
      <c r="M929" s="477"/>
      <c r="N929" s="477"/>
      <c r="O929" s="477"/>
      <c r="P929" s="477"/>
      <c r="Q929" s="477"/>
    </row>
    <row r="930" ht="25.15" customHeight="true" x14ac:dyDescent="0.2">
      <c r="C930" s="477"/>
      <c r="D930" s="477"/>
      <c r="E930" s="477"/>
      <c r="F930" s="477"/>
      <c r="G930" s="477"/>
      <c r="H930" s="477"/>
      <c r="I930" s="477"/>
      <c r="J930" s="477"/>
      <c r="K930" s="477"/>
      <c r="L930" s="477"/>
      <c r="M930" s="477"/>
      <c r="N930" s="477"/>
      <c r="O930" s="477"/>
      <c r="P930" s="477"/>
      <c r="Q930" s="477"/>
    </row>
    <row r="931" ht="25.15" customHeight="true" x14ac:dyDescent="0.2">
      <c r="C931" s="477"/>
      <c r="D931" s="477"/>
      <c r="E931" s="477"/>
      <c r="F931" s="477"/>
      <c r="G931" s="477"/>
      <c r="H931" s="477"/>
      <c r="I931" s="477"/>
      <c r="J931" s="477"/>
      <c r="K931" s="477"/>
      <c r="L931" s="477"/>
      <c r="M931" s="477"/>
      <c r="N931" s="477"/>
      <c r="O931" s="477"/>
      <c r="P931" s="477"/>
      <c r="Q931" s="477"/>
    </row>
    <row r="932" ht="25.15" customHeight="true" x14ac:dyDescent="0.2">
      <c r="C932" s="477"/>
      <c r="D932" s="477"/>
      <c r="E932" s="477"/>
      <c r="F932" s="477"/>
      <c r="G932" s="477"/>
      <c r="H932" s="477"/>
      <c r="I932" s="477"/>
      <c r="J932" s="477"/>
      <c r="K932" s="477"/>
      <c r="L932" s="477"/>
      <c r="M932" s="477"/>
      <c r="N932" s="477"/>
      <c r="O932" s="477"/>
      <c r="P932" s="477"/>
      <c r="Q932" s="477"/>
    </row>
    <row r="933" ht="25.15" customHeight="true" x14ac:dyDescent="0.2">
      <c r="C933" s="477"/>
      <c r="D933" s="477"/>
      <c r="E933" s="477"/>
      <c r="F933" s="477"/>
      <c r="G933" s="477"/>
      <c r="H933" s="477"/>
      <c r="I933" s="477"/>
      <c r="J933" s="477"/>
      <c r="K933" s="477"/>
      <c r="L933" s="477"/>
      <c r="M933" s="477"/>
      <c r="N933" s="477"/>
      <c r="O933" s="477"/>
      <c r="P933" s="477"/>
      <c r="Q933" s="477"/>
    </row>
    <row r="934" ht="25.15" customHeight="true" x14ac:dyDescent="0.2">
      <c r="C934" s="477"/>
      <c r="D934" s="477"/>
      <c r="E934" s="477"/>
      <c r="F934" s="477"/>
      <c r="G934" s="477"/>
      <c r="H934" s="477"/>
      <c r="I934" s="477"/>
      <c r="J934" s="477"/>
      <c r="K934" s="477"/>
      <c r="L934" s="477"/>
      <c r="M934" s="477"/>
      <c r="N934" s="477"/>
      <c r="O934" s="477"/>
      <c r="P934" s="477"/>
      <c r="Q934" s="477"/>
    </row>
    <row r="935" ht="25.15" customHeight="true" x14ac:dyDescent="0.2">
      <c r="C935" s="477"/>
      <c r="D935" s="477"/>
      <c r="E935" s="477"/>
      <c r="F935" s="477"/>
      <c r="G935" s="477"/>
      <c r="H935" s="477"/>
      <c r="I935" s="477"/>
      <c r="J935" s="477"/>
      <c r="K935" s="477"/>
      <c r="L935" s="477"/>
      <c r="M935" s="477"/>
      <c r="N935" s="477"/>
      <c r="O935" s="477"/>
      <c r="P935" s="477"/>
      <c r="Q935" s="477"/>
    </row>
    <row r="936" ht="25.15" customHeight="true" x14ac:dyDescent="0.2">
      <c r="C936" s="477"/>
      <c r="D936" s="477"/>
      <c r="E936" s="477"/>
      <c r="F936" s="477"/>
      <c r="G936" s="477"/>
      <c r="H936" s="477"/>
      <c r="I936" s="477"/>
      <c r="J936" s="477"/>
      <c r="K936" s="477"/>
      <c r="L936" s="477"/>
      <c r="M936" s="477"/>
      <c r="N936" s="477"/>
      <c r="O936" s="477"/>
      <c r="P936" s="477"/>
      <c r="Q936" s="477"/>
    </row>
    <row r="937" ht="25.15" customHeight="true" x14ac:dyDescent="0.2">
      <c r="C937" s="477"/>
      <c r="D937" s="477"/>
      <c r="E937" s="477"/>
      <c r="F937" s="477"/>
      <c r="G937" s="477"/>
      <c r="H937" s="477"/>
      <c r="I937" s="477"/>
      <c r="J937" s="477"/>
      <c r="K937" s="477"/>
      <c r="L937" s="477"/>
      <c r="M937" s="477"/>
      <c r="N937" s="477"/>
      <c r="O937" s="477"/>
      <c r="P937" s="477"/>
      <c r="Q937" s="477"/>
    </row>
    <row r="938" ht="25.15" customHeight="true" x14ac:dyDescent="0.2">
      <c r="C938" s="477"/>
      <c r="D938" s="477"/>
      <c r="E938" s="477"/>
      <c r="F938" s="477"/>
      <c r="G938" s="477"/>
      <c r="H938" s="477"/>
      <c r="I938" s="477"/>
      <c r="J938" s="477"/>
      <c r="K938" s="477"/>
      <c r="L938" s="477"/>
      <c r="M938" s="477"/>
      <c r="N938" s="477"/>
      <c r="O938" s="477"/>
      <c r="P938" s="477"/>
      <c r="Q938" s="477"/>
    </row>
    <row r="939" ht="25.15" customHeight="true" x14ac:dyDescent="0.2">
      <c r="C939" s="477"/>
      <c r="D939" s="477"/>
      <c r="E939" s="477"/>
      <c r="F939" s="477"/>
      <c r="G939" s="477"/>
      <c r="H939" s="477"/>
      <c r="I939" s="477"/>
      <c r="J939" s="477"/>
      <c r="K939" s="477"/>
      <c r="L939" s="477"/>
      <c r="M939" s="477"/>
      <c r="N939" s="477"/>
      <c r="O939" s="477"/>
      <c r="P939" s="477"/>
      <c r="Q939" s="477"/>
    </row>
    <row r="940" ht="25.15" customHeight="true" x14ac:dyDescent="0.2">
      <c r="C940" s="477"/>
      <c r="D940" s="477"/>
      <c r="E940" s="477"/>
      <c r="F940" s="477"/>
      <c r="G940" s="477"/>
      <c r="H940" s="477"/>
      <c r="I940" s="477"/>
      <c r="J940" s="477"/>
      <c r="K940" s="477"/>
      <c r="L940" s="477"/>
      <c r="M940" s="477"/>
      <c r="N940" s="477"/>
      <c r="O940" s="477"/>
      <c r="P940" s="477"/>
      <c r="Q940" s="477"/>
    </row>
    <row r="941" ht="25.15" customHeight="true" x14ac:dyDescent="0.2">
      <c r="C941" s="477"/>
      <c r="D941" s="477"/>
      <c r="E941" s="477"/>
      <c r="F941" s="477"/>
      <c r="G941" s="477"/>
      <c r="H941" s="477"/>
      <c r="I941" s="477"/>
      <c r="J941" s="477"/>
      <c r="K941" s="477"/>
      <c r="L941" s="477"/>
      <c r="M941" s="477"/>
      <c r="N941" s="477"/>
      <c r="O941" s="477"/>
      <c r="P941" s="477"/>
      <c r="Q941" s="477"/>
    </row>
    <row r="942" ht="25.15" customHeight="true" x14ac:dyDescent="0.2">
      <c r="C942" s="477"/>
      <c r="D942" s="477"/>
      <c r="E942" s="477"/>
      <c r="F942" s="477"/>
      <c r="G942" s="477"/>
      <c r="H942" s="477"/>
      <c r="I942" s="477"/>
      <c r="J942" s="477"/>
      <c r="K942" s="477"/>
      <c r="L942" s="477"/>
      <c r="M942" s="477"/>
      <c r="N942" s="477"/>
      <c r="O942" s="477"/>
      <c r="P942" s="477"/>
      <c r="Q942" s="477"/>
    </row>
    <row r="943" ht="25.15" customHeight="true" x14ac:dyDescent="0.2">
      <c r="C943" s="477"/>
      <c r="D943" s="477"/>
      <c r="E943" s="477"/>
      <c r="F943" s="477"/>
      <c r="G943" s="477"/>
      <c r="H943" s="477"/>
      <c r="I943" s="477"/>
      <c r="J943" s="477"/>
      <c r="K943" s="477"/>
      <c r="L943" s="477"/>
      <c r="M943" s="477"/>
      <c r="N943" s="477"/>
      <c r="O943" s="477"/>
      <c r="P943" s="477"/>
      <c r="Q943" s="477"/>
    </row>
    <row r="944" ht="25.15" customHeight="true" x14ac:dyDescent="0.2">
      <c r="C944" s="477"/>
      <c r="D944" s="477"/>
      <c r="E944" s="477"/>
      <c r="F944" s="477"/>
      <c r="G944" s="477"/>
      <c r="H944" s="477"/>
      <c r="I944" s="477"/>
      <c r="J944" s="477"/>
      <c r="K944" s="477"/>
      <c r="L944" s="477"/>
      <c r="M944" s="477"/>
      <c r="N944" s="477"/>
      <c r="O944" s="477"/>
      <c r="P944" s="477"/>
      <c r="Q944" s="477"/>
    </row>
    <row r="945" ht="25.15" customHeight="true" x14ac:dyDescent="0.2">
      <c r="C945" s="477"/>
      <c r="D945" s="477"/>
      <c r="E945" s="477"/>
      <c r="F945" s="477"/>
      <c r="G945" s="477"/>
      <c r="H945" s="477"/>
      <c r="I945" s="477"/>
      <c r="J945" s="477"/>
      <c r="K945" s="477"/>
      <c r="L945" s="477"/>
      <c r="M945" s="477"/>
      <c r="N945" s="477"/>
      <c r="O945" s="477"/>
      <c r="P945" s="477"/>
      <c r="Q945" s="477"/>
    </row>
    <row r="946" ht="25.15" customHeight="true" x14ac:dyDescent="0.2">
      <c r="C946" s="477"/>
      <c r="D946" s="477"/>
      <c r="E946" s="477"/>
      <c r="F946" s="477"/>
      <c r="G946" s="477"/>
      <c r="H946" s="477"/>
      <c r="I946" s="477"/>
      <c r="J946" s="477"/>
      <c r="K946" s="477"/>
      <c r="L946" s="477"/>
      <c r="M946" s="477"/>
      <c r="N946" s="477"/>
      <c r="O946" s="477"/>
      <c r="P946" s="477"/>
      <c r="Q946" s="477"/>
    </row>
    <row r="947" ht="25.15" customHeight="true" x14ac:dyDescent="0.2">
      <c r="C947" s="477"/>
      <c r="D947" s="477"/>
      <c r="E947" s="477"/>
      <c r="F947" s="477"/>
      <c r="G947" s="477"/>
      <c r="H947" s="477"/>
      <c r="I947" s="477"/>
      <c r="J947" s="477"/>
      <c r="K947" s="477"/>
      <c r="L947" s="477"/>
      <c r="M947" s="477"/>
      <c r="N947" s="477"/>
      <c r="O947" s="477"/>
      <c r="P947" s="477"/>
      <c r="Q947" s="477"/>
    </row>
    <row r="948" ht="25.15" customHeight="true" x14ac:dyDescent="0.2">
      <c r="C948" s="477"/>
      <c r="D948" s="477"/>
      <c r="E948" s="477"/>
      <c r="F948" s="477"/>
      <c r="G948" s="477"/>
      <c r="H948" s="477"/>
      <c r="I948" s="477"/>
      <c r="J948" s="477"/>
      <c r="K948" s="477"/>
      <c r="L948" s="477"/>
      <c r="M948" s="477"/>
      <c r="N948" s="477"/>
      <c r="O948" s="477"/>
      <c r="P948" s="477"/>
      <c r="Q948" s="477"/>
    </row>
    <row r="949" ht="25.15" customHeight="true" x14ac:dyDescent="0.2">
      <c r="C949" s="477"/>
      <c r="D949" s="477"/>
      <c r="E949" s="477"/>
      <c r="F949" s="477"/>
      <c r="G949" s="477"/>
      <c r="H949" s="477"/>
      <c r="I949" s="477"/>
      <c r="J949" s="477"/>
      <c r="K949" s="477"/>
      <c r="L949" s="477"/>
      <c r="M949" s="477"/>
      <c r="N949" s="477"/>
      <c r="O949" s="477"/>
      <c r="P949" s="477"/>
      <c r="Q949" s="477"/>
    </row>
    <row r="950" ht="25.15" customHeight="true" x14ac:dyDescent="0.2">
      <c r="C950" s="477"/>
      <c r="D950" s="477"/>
      <c r="E950" s="477"/>
      <c r="F950" s="477"/>
      <c r="G950" s="477"/>
      <c r="H950" s="477"/>
      <c r="I950" s="477"/>
      <c r="J950" s="477"/>
      <c r="K950" s="477"/>
      <c r="L950" s="477"/>
      <c r="M950" s="477"/>
      <c r="N950" s="477"/>
      <c r="O950" s="477"/>
      <c r="P950" s="477"/>
      <c r="Q950" s="477"/>
    </row>
    <row r="951" ht="25.15" customHeight="true" x14ac:dyDescent="0.2">
      <c r="C951" s="477"/>
      <c r="D951" s="477"/>
      <c r="E951" s="477"/>
      <c r="F951" s="477"/>
      <c r="G951" s="477"/>
      <c r="H951" s="477"/>
      <c r="I951" s="477"/>
      <c r="J951" s="477"/>
      <c r="K951" s="477"/>
      <c r="L951" s="477"/>
      <c r="M951" s="477"/>
      <c r="N951" s="477"/>
      <c r="O951" s="477"/>
      <c r="P951" s="477"/>
      <c r="Q951" s="477"/>
    </row>
    <row r="952" ht="25.15" customHeight="true" x14ac:dyDescent="0.2">
      <c r="C952" s="477"/>
      <c r="D952" s="477"/>
      <c r="E952" s="477"/>
      <c r="F952" s="477"/>
      <c r="G952" s="477"/>
      <c r="H952" s="477"/>
      <c r="I952" s="477"/>
      <c r="J952" s="477"/>
      <c r="K952" s="477"/>
      <c r="L952" s="477"/>
      <c r="M952" s="477"/>
      <c r="N952" s="477"/>
      <c r="O952" s="477"/>
      <c r="P952" s="477"/>
      <c r="Q952" s="477"/>
    </row>
    <row r="953" ht="25.15" customHeight="true" x14ac:dyDescent="0.2">
      <c r="C953" s="477"/>
      <c r="D953" s="477"/>
      <c r="E953" s="477"/>
      <c r="F953" s="477"/>
      <c r="G953" s="477"/>
      <c r="H953" s="477"/>
      <c r="I953" s="477"/>
      <c r="J953" s="477"/>
      <c r="K953" s="477"/>
      <c r="L953" s="477"/>
      <c r="M953" s="477"/>
      <c r="N953" s="477"/>
      <c r="O953" s="477"/>
      <c r="P953" s="477"/>
      <c r="Q953" s="477"/>
    </row>
    <row r="954" ht="25.15" customHeight="true" x14ac:dyDescent="0.2">
      <c r="C954" s="477"/>
      <c r="D954" s="477"/>
      <c r="E954" s="477"/>
      <c r="F954" s="477"/>
      <c r="G954" s="477"/>
      <c r="H954" s="477"/>
      <c r="I954" s="477"/>
      <c r="J954" s="477"/>
      <c r="K954" s="477"/>
      <c r="L954" s="477"/>
      <c r="M954" s="477"/>
      <c r="N954" s="477"/>
      <c r="O954" s="477"/>
      <c r="P954" s="477"/>
      <c r="Q954" s="477"/>
    </row>
    <row r="955" ht="25.15" customHeight="true" x14ac:dyDescent="0.2">
      <c r="C955" s="477"/>
      <c r="D955" s="477"/>
      <c r="E955" s="477"/>
      <c r="F955" s="477"/>
      <c r="G955" s="477"/>
      <c r="H955" s="477"/>
      <c r="I955" s="477"/>
      <c r="J955" s="477"/>
      <c r="K955" s="477"/>
      <c r="L955" s="477"/>
      <c r="M955" s="477"/>
      <c r="N955" s="477"/>
      <c r="O955" s="477"/>
      <c r="P955" s="477"/>
      <c r="Q955" s="477"/>
    </row>
    <row r="956" ht="25.15" customHeight="true" x14ac:dyDescent="0.2">
      <c r="C956" s="477"/>
      <c r="D956" s="477"/>
      <c r="E956" s="477"/>
      <c r="F956" s="477"/>
      <c r="G956" s="477"/>
      <c r="H956" s="477"/>
      <c r="I956" s="477"/>
      <c r="J956" s="477"/>
      <c r="K956" s="477"/>
      <c r="L956" s="477"/>
      <c r="M956" s="477"/>
      <c r="N956" s="477"/>
      <c r="O956" s="477"/>
      <c r="P956" s="477"/>
      <c r="Q956" s="477"/>
    </row>
    <row r="957" ht="25.15" customHeight="true" x14ac:dyDescent="0.2">
      <c r="C957" s="477"/>
      <c r="D957" s="477"/>
      <c r="E957" s="477"/>
      <c r="F957" s="477"/>
      <c r="G957" s="477"/>
      <c r="H957" s="477"/>
      <c r="I957" s="477"/>
      <c r="J957" s="477"/>
      <c r="K957" s="477"/>
      <c r="L957" s="477"/>
      <c r="M957" s="477"/>
      <c r="N957" s="477"/>
      <c r="O957" s="477"/>
      <c r="P957" s="477"/>
      <c r="Q957" s="477"/>
    </row>
    <row r="958" ht="25.15" customHeight="true" x14ac:dyDescent="0.2">
      <c r="C958" s="477"/>
      <c r="D958" s="477"/>
      <c r="E958" s="477"/>
      <c r="F958" s="477"/>
      <c r="G958" s="477"/>
      <c r="H958" s="477"/>
      <c r="I958" s="477"/>
      <c r="J958" s="477"/>
      <c r="K958" s="477"/>
      <c r="L958" s="477"/>
      <c r="M958" s="477"/>
      <c r="N958" s="477"/>
      <c r="O958" s="477"/>
      <c r="P958" s="477"/>
      <c r="Q958" s="477"/>
    </row>
    <row r="959" ht="25.15" customHeight="true" x14ac:dyDescent="0.2">
      <c r="C959" s="477"/>
      <c r="D959" s="477"/>
      <c r="E959" s="477"/>
      <c r="F959" s="477"/>
      <c r="G959" s="477"/>
      <c r="H959" s="477"/>
      <c r="I959" s="477"/>
      <c r="J959" s="477"/>
      <c r="K959" s="477"/>
      <c r="L959" s="477"/>
      <c r="M959" s="477"/>
      <c r="N959" s="477"/>
      <c r="O959" s="477"/>
      <c r="P959" s="477"/>
      <c r="Q959" s="477"/>
    </row>
    <row r="960" ht="25.15" customHeight="true" x14ac:dyDescent="0.2">
      <c r="C960" s="477"/>
      <c r="D960" s="477"/>
      <c r="E960" s="477"/>
      <c r="F960" s="477"/>
      <c r="G960" s="477"/>
      <c r="H960" s="477"/>
      <c r="I960" s="477"/>
      <c r="J960" s="477"/>
      <c r="K960" s="477"/>
      <c r="L960" s="477"/>
      <c r="M960" s="477"/>
      <c r="N960" s="477"/>
      <c r="O960" s="477"/>
      <c r="P960" s="477"/>
      <c r="Q960" s="477"/>
    </row>
    <row r="961" ht="25.15" customHeight="true" x14ac:dyDescent="0.2">
      <c r="C961" s="477"/>
      <c r="D961" s="477"/>
      <c r="E961" s="477"/>
      <c r="F961" s="477"/>
      <c r="G961" s="477"/>
      <c r="H961" s="477"/>
      <c r="I961" s="477"/>
      <c r="J961" s="477"/>
      <c r="K961" s="477"/>
      <c r="L961" s="477"/>
      <c r="M961" s="477"/>
      <c r="N961" s="477"/>
      <c r="O961" s="477"/>
      <c r="P961" s="477"/>
      <c r="Q961" s="477"/>
    </row>
    <row r="962" ht="25.15" customHeight="true" x14ac:dyDescent="0.2">
      <c r="C962" s="477"/>
      <c r="D962" s="477"/>
      <c r="E962" s="477"/>
      <c r="F962" s="477"/>
      <c r="G962" s="477"/>
      <c r="H962" s="477"/>
      <c r="I962" s="477"/>
      <c r="J962" s="477"/>
      <c r="K962" s="477"/>
      <c r="L962" s="477"/>
      <c r="M962" s="477"/>
      <c r="N962" s="477"/>
      <c r="O962" s="477"/>
      <c r="P962" s="477"/>
      <c r="Q962" s="477"/>
    </row>
    <row r="963" ht="25.15" customHeight="true" x14ac:dyDescent="0.2">
      <c r="C963" s="477"/>
      <c r="D963" s="477"/>
      <c r="E963" s="477"/>
      <c r="F963" s="477"/>
      <c r="G963" s="477"/>
      <c r="H963" s="477"/>
      <c r="I963" s="477"/>
      <c r="J963" s="477"/>
      <c r="K963" s="477"/>
      <c r="L963" s="477"/>
      <c r="M963" s="477"/>
      <c r="N963" s="477"/>
      <c r="O963" s="477"/>
      <c r="P963" s="477"/>
      <c r="Q963" s="477"/>
    </row>
    <row r="964" ht="25.15" customHeight="true" x14ac:dyDescent="0.2">
      <c r="C964" s="477"/>
      <c r="D964" s="477"/>
      <c r="E964" s="477"/>
      <c r="F964" s="477"/>
      <c r="G964" s="477"/>
      <c r="H964" s="477"/>
      <c r="I964" s="477"/>
      <c r="J964" s="477"/>
      <c r="K964" s="477"/>
      <c r="L964" s="477"/>
      <c r="M964" s="477"/>
      <c r="N964" s="477"/>
      <c r="O964" s="477"/>
      <c r="P964" s="477"/>
      <c r="Q964" s="477"/>
    </row>
    <row r="965" ht="25.15" customHeight="true" x14ac:dyDescent="0.2">
      <c r="C965" s="477"/>
      <c r="D965" s="477"/>
      <c r="E965" s="477"/>
      <c r="F965" s="477"/>
      <c r="G965" s="477"/>
      <c r="H965" s="477"/>
      <c r="I965" s="477"/>
      <c r="J965" s="477"/>
      <c r="K965" s="477"/>
      <c r="L965" s="477"/>
      <c r="M965" s="477"/>
      <c r="N965" s="477"/>
      <c r="O965" s="477"/>
      <c r="P965" s="477"/>
      <c r="Q965" s="477"/>
    </row>
    <row r="966" ht="25.15" customHeight="true" x14ac:dyDescent="0.2">
      <c r="C966" s="477"/>
      <c r="D966" s="477"/>
      <c r="E966" s="477"/>
      <c r="F966" s="477"/>
      <c r="G966" s="477"/>
      <c r="H966" s="477"/>
      <c r="I966" s="477"/>
      <c r="J966" s="477"/>
      <c r="K966" s="477"/>
      <c r="L966" s="477"/>
      <c r="M966" s="477"/>
      <c r="N966" s="477"/>
      <c r="O966" s="477"/>
      <c r="P966" s="477"/>
      <c r="Q966" s="477"/>
    </row>
    <row r="967" ht="25.15" customHeight="true" x14ac:dyDescent="0.2">
      <c r="C967" s="477"/>
      <c r="D967" s="477"/>
      <c r="E967" s="477"/>
      <c r="F967" s="477"/>
      <c r="G967" s="477"/>
      <c r="H967" s="477"/>
      <c r="I967" s="477"/>
      <c r="J967" s="477"/>
      <c r="K967" s="477"/>
      <c r="L967" s="477"/>
      <c r="M967" s="477"/>
      <c r="N967" s="477"/>
      <c r="O967" s="477"/>
      <c r="P967" s="477"/>
      <c r="Q967" s="477"/>
    </row>
    <row r="968" ht="25.15" customHeight="true" x14ac:dyDescent="0.2">
      <c r="C968" s="477"/>
      <c r="D968" s="477"/>
      <c r="E968" s="477"/>
      <c r="F968" s="477"/>
      <c r="G968" s="477"/>
      <c r="H968" s="477"/>
      <c r="I968" s="477"/>
      <c r="J968" s="477"/>
      <c r="K968" s="477"/>
      <c r="L968" s="477"/>
      <c r="M968" s="477"/>
      <c r="N968" s="477"/>
      <c r="O968" s="477"/>
      <c r="P968" s="477"/>
      <c r="Q968" s="477"/>
    </row>
    <row r="969" ht="25.15" customHeight="true" x14ac:dyDescent="0.2">
      <c r="C969" s="477"/>
      <c r="D969" s="477"/>
      <c r="E969" s="477"/>
      <c r="F969" s="477"/>
      <c r="G969" s="477"/>
      <c r="H969" s="477"/>
      <c r="I969" s="477"/>
      <c r="J969" s="477"/>
      <c r="K969" s="477"/>
      <c r="L969" s="477"/>
      <c r="M969" s="477"/>
      <c r="N969" s="477"/>
      <c r="O969" s="477"/>
      <c r="P969" s="477"/>
      <c r="Q969" s="477"/>
    </row>
    <row r="970" ht="25.15" customHeight="true" x14ac:dyDescent="0.2">
      <c r="C970" s="477"/>
      <c r="D970" s="477"/>
      <c r="E970" s="477"/>
      <c r="F970" s="477"/>
      <c r="G970" s="477"/>
      <c r="H970" s="477"/>
      <c r="I970" s="477"/>
      <c r="J970" s="477"/>
      <c r="K970" s="477"/>
      <c r="L970" s="477"/>
      <c r="M970" s="477"/>
      <c r="N970" s="477"/>
      <c r="O970" s="477"/>
      <c r="P970" s="477"/>
      <c r="Q970" s="477"/>
    </row>
    <row r="971" ht="25.15" customHeight="true" x14ac:dyDescent="0.2">
      <c r="C971" s="477"/>
      <c r="D971" s="477"/>
      <c r="E971" s="477"/>
      <c r="F971" s="477"/>
      <c r="G971" s="477"/>
      <c r="H971" s="477"/>
      <c r="I971" s="477"/>
      <c r="J971" s="477"/>
      <c r="K971" s="477"/>
      <c r="L971" s="477"/>
      <c r="M971" s="477"/>
      <c r="N971" s="477"/>
      <c r="O971" s="477"/>
      <c r="P971" s="477"/>
      <c r="Q971" s="477"/>
    </row>
    <row r="972" ht="25.15" customHeight="true" x14ac:dyDescent="0.2">
      <c r="C972" s="477"/>
      <c r="D972" s="477"/>
      <c r="E972" s="477"/>
      <c r="F972" s="477"/>
      <c r="G972" s="477"/>
      <c r="H972" s="477"/>
      <c r="I972" s="477"/>
      <c r="J972" s="477"/>
      <c r="K972" s="477"/>
      <c r="L972" s="477"/>
      <c r="M972" s="477"/>
      <c r="N972" s="477"/>
      <c r="O972" s="477"/>
      <c r="P972" s="477"/>
      <c r="Q972" s="477"/>
    </row>
    <row r="973" ht="25.15" customHeight="true" x14ac:dyDescent="0.2">
      <c r="C973" s="477"/>
      <c r="D973" s="477"/>
      <c r="E973" s="477"/>
      <c r="F973" s="477"/>
      <c r="G973" s="477"/>
      <c r="H973" s="477"/>
      <c r="I973" s="477"/>
      <c r="J973" s="477"/>
      <c r="K973" s="477"/>
      <c r="L973" s="477"/>
      <c r="M973" s="477"/>
      <c r="N973" s="477"/>
      <c r="O973" s="477"/>
      <c r="P973" s="477"/>
      <c r="Q973" s="477"/>
    </row>
    <row r="974" ht="25.15" customHeight="true" x14ac:dyDescent="0.2">
      <c r="C974" s="477"/>
      <c r="D974" s="477"/>
      <c r="E974" s="477"/>
      <c r="F974" s="477"/>
      <c r="G974" s="477"/>
      <c r="H974" s="477"/>
      <c r="I974" s="477"/>
      <c r="J974" s="477"/>
      <c r="K974" s="477"/>
      <c r="L974" s="477"/>
      <c r="M974" s="477"/>
      <c r="N974" s="477"/>
      <c r="O974" s="477"/>
      <c r="P974" s="477"/>
      <c r="Q974" s="477"/>
    </row>
    <row r="975" ht="25.15" customHeight="true" x14ac:dyDescent="0.2">
      <c r="C975" s="477"/>
      <c r="D975" s="477"/>
      <c r="E975" s="477"/>
      <c r="F975" s="477"/>
      <c r="G975" s="477"/>
      <c r="H975" s="477"/>
      <c r="I975" s="477"/>
      <c r="J975" s="477"/>
      <c r="K975" s="477"/>
      <c r="L975" s="477"/>
      <c r="M975" s="477"/>
      <c r="N975" s="477"/>
      <c r="O975" s="477"/>
      <c r="P975" s="477"/>
      <c r="Q975" s="477"/>
    </row>
    <row r="976" ht="25.15" customHeight="true" x14ac:dyDescent="0.2">
      <c r="C976" s="477"/>
      <c r="D976" s="477"/>
      <c r="E976" s="477"/>
      <c r="F976" s="477"/>
      <c r="G976" s="477"/>
      <c r="H976" s="477"/>
      <c r="I976" s="477"/>
      <c r="J976" s="477"/>
      <c r="K976" s="477"/>
      <c r="L976" s="477"/>
      <c r="M976" s="477"/>
      <c r="N976" s="477"/>
      <c r="O976" s="477"/>
      <c r="P976" s="477"/>
      <c r="Q976" s="477"/>
    </row>
    <row r="977" ht="25.15" customHeight="true" x14ac:dyDescent="0.2">
      <c r="C977" s="477"/>
      <c r="D977" s="477"/>
      <c r="E977" s="477"/>
      <c r="F977" s="477"/>
      <c r="G977" s="477"/>
      <c r="H977" s="477"/>
      <c r="I977" s="477"/>
      <c r="J977" s="477"/>
      <c r="K977" s="477"/>
      <c r="L977" s="477"/>
      <c r="M977" s="477"/>
      <c r="N977" s="477"/>
      <c r="O977" s="477"/>
      <c r="P977" s="477"/>
      <c r="Q977" s="477"/>
    </row>
    <row r="978" ht="25.15" customHeight="true" x14ac:dyDescent="0.2">
      <c r="C978" s="477"/>
      <c r="D978" s="477"/>
      <c r="E978" s="477"/>
      <c r="F978" s="477"/>
      <c r="G978" s="477"/>
      <c r="H978" s="477"/>
      <c r="I978" s="477"/>
      <c r="J978" s="477"/>
      <c r="K978" s="477"/>
      <c r="L978" s="477"/>
      <c r="M978" s="477"/>
      <c r="N978" s="477"/>
      <c r="O978" s="477"/>
      <c r="P978" s="477"/>
      <c r="Q978" s="477"/>
    </row>
    <row r="979" ht="25.15" customHeight="true" x14ac:dyDescent="0.2">
      <c r="C979" s="477"/>
      <c r="D979" s="477"/>
      <c r="E979" s="477"/>
      <c r="F979" s="477"/>
      <c r="G979" s="477"/>
      <c r="H979" s="477"/>
      <c r="I979" s="477"/>
      <c r="J979" s="477"/>
      <c r="K979" s="477"/>
      <c r="L979" s="477"/>
      <c r="M979" s="477"/>
      <c r="N979" s="477"/>
      <c r="O979" s="477"/>
      <c r="P979" s="477"/>
      <c r="Q979" s="477"/>
    </row>
    <row r="980" ht="25.15" customHeight="true" x14ac:dyDescent="0.2">
      <c r="C980" s="477"/>
      <c r="D980" s="477"/>
      <c r="E980" s="477"/>
      <c r="F980" s="477"/>
      <c r="G980" s="477"/>
      <c r="H980" s="477"/>
      <c r="I980" s="477"/>
      <c r="J980" s="477"/>
      <c r="K980" s="477"/>
      <c r="L980" s="477"/>
      <c r="M980" s="477"/>
      <c r="N980" s="477"/>
      <c r="O980" s="477"/>
      <c r="P980" s="477"/>
      <c r="Q980" s="477"/>
    </row>
    <row r="981" ht="25.15" customHeight="true" x14ac:dyDescent="0.2">
      <c r="C981" s="477"/>
      <c r="D981" s="477"/>
      <c r="E981" s="477"/>
      <c r="F981" s="477"/>
      <c r="G981" s="477"/>
      <c r="H981" s="477"/>
      <c r="I981" s="477"/>
      <c r="J981" s="477"/>
      <c r="K981" s="477"/>
      <c r="L981" s="477"/>
      <c r="M981" s="477"/>
      <c r="N981" s="477"/>
      <c r="O981" s="477"/>
      <c r="P981" s="477"/>
      <c r="Q981" s="477"/>
    </row>
    <row r="982" ht="25.15" customHeight="true" x14ac:dyDescent="0.2">
      <c r="C982" s="477"/>
      <c r="D982" s="477"/>
      <c r="E982" s="477"/>
      <c r="F982" s="477"/>
      <c r="G982" s="477"/>
      <c r="H982" s="477"/>
      <c r="I982" s="477"/>
      <c r="J982" s="477"/>
      <c r="K982" s="477"/>
      <c r="L982" s="477"/>
      <c r="M982" s="477"/>
      <c r="N982" s="477"/>
      <c r="O982" s="477"/>
      <c r="P982" s="477"/>
      <c r="Q982" s="477"/>
    </row>
    <row r="983" ht="25.15" customHeight="true" x14ac:dyDescent="0.2">
      <c r="C983" s="477"/>
      <c r="D983" s="477"/>
      <c r="E983" s="477"/>
      <c r="F983" s="477"/>
      <c r="G983" s="477"/>
      <c r="H983" s="477"/>
      <c r="I983" s="477"/>
      <c r="J983" s="477"/>
      <c r="K983" s="477"/>
      <c r="L983" s="477"/>
      <c r="M983" s="477"/>
      <c r="N983" s="477"/>
      <c r="O983" s="477"/>
      <c r="P983" s="477"/>
      <c r="Q983" s="477"/>
    </row>
    <row r="984" ht="25.15" customHeight="true" x14ac:dyDescent="0.2">
      <c r="C984" s="477"/>
      <c r="D984" s="477"/>
      <c r="E984" s="477"/>
      <c r="F984" s="477"/>
      <c r="G984" s="477"/>
      <c r="H984" s="477"/>
      <c r="I984" s="477"/>
      <c r="J984" s="477"/>
      <c r="K984" s="477"/>
      <c r="L984" s="477"/>
      <c r="M984" s="477"/>
      <c r="N984" s="477"/>
      <c r="O984" s="477"/>
      <c r="P984" s="477"/>
      <c r="Q984" s="477"/>
    </row>
    <row r="985" ht="25.15" customHeight="true" x14ac:dyDescent="0.2">
      <c r="C985" s="477"/>
      <c r="D985" s="477"/>
      <c r="E985" s="477"/>
      <c r="F985" s="477"/>
      <c r="G985" s="477"/>
      <c r="H985" s="477"/>
      <c r="I985" s="477"/>
      <c r="J985" s="477"/>
      <c r="K985" s="477"/>
      <c r="L985" s="477"/>
      <c r="M985" s="477"/>
      <c r="N985" s="477"/>
      <c r="O985" s="477"/>
      <c r="P985" s="477"/>
      <c r="Q985" s="477"/>
    </row>
    <row r="986" ht="25.15" customHeight="true" x14ac:dyDescent="0.2">
      <c r="C986" s="477"/>
      <c r="D986" s="477"/>
      <c r="E986" s="477"/>
      <c r="F986" s="477"/>
      <c r="G986" s="477"/>
      <c r="H986" s="477"/>
      <c r="I986" s="477"/>
      <c r="J986" s="477"/>
      <c r="K986" s="477"/>
      <c r="L986" s="477"/>
      <c r="M986" s="477"/>
      <c r="N986" s="477"/>
      <c r="O986" s="477"/>
      <c r="P986" s="477"/>
      <c r="Q986" s="477"/>
    </row>
    <row r="987" ht="25.15" customHeight="true" x14ac:dyDescent="0.2">
      <c r="C987" s="477"/>
      <c r="D987" s="477"/>
      <c r="E987" s="477"/>
      <c r="F987" s="477"/>
      <c r="G987" s="477"/>
      <c r="H987" s="477"/>
      <c r="I987" s="477"/>
      <c r="J987" s="477"/>
      <c r="K987" s="477"/>
      <c r="L987" s="477"/>
      <c r="M987" s="477"/>
      <c r="N987" s="477"/>
      <c r="O987" s="477"/>
      <c r="P987" s="477"/>
      <c r="Q987" s="477"/>
    </row>
    <row r="988" ht="25.15" customHeight="true" x14ac:dyDescent="0.2">
      <c r="C988" s="477"/>
      <c r="D988" s="477"/>
      <c r="E988" s="477"/>
      <c r="F988" s="477"/>
      <c r="G988" s="477"/>
      <c r="H988" s="477"/>
      <c r="I988" s="477"/>
      <c r="J988" s="477"/>
      <c r="K988" s="477"/>
      <c r="L988" s="477"/>
      <c r="M988" s="477"/>
      <c r="N988" s="477"/>
      <c r="O988" s="477"/>
      <c r="P988" s="477"/>
      <c r="Q988" s="477"/>
    </row>
    <row r="989" ht="25.15" customHeight="true" x14ac:dyDescent="0.2">
      <c r="C989" s="477"/>
      <c r="D989" s="477"/>
      <c r="E989" s="477"/>
      <c r="F989" s="477"/>
      <c r="G989" s="477"/>
      <c r="H989" s="477"/>
      <c r="I989" s="477"/>
      <c r="J989" s="477"/>
      <c r="K989" s="477"/>
      <c r="L989" s="477"/>
      <c r="M989" s="477"/>
      <c r="N989" s="477"/>
      <c r="O989" s="477"/>
      <c r="P989" s="477"/>
      <c r="Q989" s="477"/>
    </row>
    <row r="990" ht="25.15" customHeight="true" x14ac:dyDescent="0.2">
      <c r="C990" s="477"/>
      <c r="D990" s="477"/>
      <c r="E990" s="477"/>
      <c r="F990" s="477"/>
      <c r="G990" s="477"/>
      <c r="H990" s="477"/>
      <c r="I990" s="477"/>
      <c r="J990" s="477"/>
      <c r="K990" s="477"/>
      <c r="L990" s="477"/>
      <c r="M990" s="477"/>
      <c r="N990" s="477"/>
      <c r="O990" s="477"/>
      <c r="P990" s="477"/>
      <c r="Q990" s="477"/>
    </row>
    <row r="991" ht="25.15" customHeight="true" x14ac:dyDescent="0.2">
      <c r="C991" s="477"/>
      <c r="D991" s="477"/>
      <c r="E991" s="477"/>
      <c r="F991" s="477"/>
      <c r="G991" s="477"/>
      <c r="H991" s="477"/>
      <c r="I991" s="477"/>
      <c r="J991" s="477"/>
      <c r="K991" s="477"/>
      <c r="L991" s="477"/>
      <c r="M991" s="477"/>
      <c r="N991" s="477"/>
      <c r="O991" s="477"/>
      <c r="P991" s="477"/>
      <c r="Q991" s="477"/>
    </row>
    <row r="992" ht="25.15" customHeight="true" x14ac:dyDescent="0.2">
      <c r="C992" s="477"/>
      <c r="D992" s="477"/>
      <c r="E992" s="477"/>
      <c r="F992" s="477"/>
      <c r="G992" s="477"/>
      <c r="H992" s="477"/>
      <c r="I992" s="477"/>
      <c r="J992" s="477"/>
      <c r="K992" s="477"/>
      <c r="L992" s="477"/>
      <c r="M992" s="477"/>
      <c r="N992" s="477"/>
      <c r="O992" s="477"/>
      <c r="P992" s="477"/>
      <c r="Q992" s="477"/>
    </row>
    <row r="993" ht="25.15" customHeight="true" x14ac:dyDescent="0.2">
      <c r="C993" s="477"/>
      <c r="D993" s="477"/>
      <c r="E993" s="477"/>
      <c r="F993" s="477"/>
      <c r="G993" s="477"/>
      <c r="H993" s="477"/>
      <c r="I993" s="477"/>
      <c r="J993" s="477"/>
      <c r="K993" s="477"/>
      <c r="L993" s="477"/>
      <c r="M993" s="477"/>
      <c r="N993" s="477"/>
      <c r="O993" s="477"/>
      <c r="P993" s="477"/>
      <c r="Q993" s="477"/>
    </row>
    <row r="994" ht="25.15" customHeight="true" x14ac:dyDescent="0.2">
      <c r="C994" s="477"/>
      <c r="D994" s="477"/>
      <c r="E994" s="477"/>
      <c r="F994" s="477"/>
      <c r="G994" s="477"/>
      <c r="H994" s="477"/>
      <c r="I994" s="477"/>
      <c r="J994" s="477"/>
      <c r="K994" s="477"/>
      <c r="L994" s="477"/>
      <c r="M994" s="477"/>
      <c r="N994" s="477"/>
      <c r="O994" s="477"/>
      <c r="P994" s="477"/>
      <c r="Q994" s="477"/>
    </row>
    <row r="995" ht="25.15" customHeight="true" x14ac:dyDescent="0.2">
      <c r="C995" s="477"/>
      <c r="D995" s="477"/>
      <c r="E995" s="477"/>
      <c r="F995" s="477"/>
      <c r="G995" s="477"/>
      <c r="H995" s="477"/>
      <c r="I995" s="477"/>
      <c r="J995" s="477"/>
      <c r="K995" s="477"/>
      <c r="L995" s="477"/>
      <c r="M995" s="477"/>
      <c r="N995" s="477"/>
      <c r="O995" s="477"/>
      <c r="P995" s="477"/>
      <c r="Q995" s="477"/>
    </row>
    <row r="996" ht="25.15" customHeight="true" x14ac:dyDescent="0.2">
      <c r="C996" s="477"/>
      <c r="D996" s="477"/>
      <c r="E996" s="477"/>
      <c r="F996" s="477"/>
      <c r="G996" s="477"/>
      <c r="H996" s="477"/>
      <c r="I996" s="477"/>
      <c r="J996" s="477"/>
      <c r="K996" s="477"/>
      <c r="L996" s="477"/>
      <c r="M996" s="477"/>
      <c r="N996" s="477"/>
      <c r="O996" s="477"/>
      <c r="P996" s="477"/>
      <c r="Q996" s="477"/>
    </row>
    <row r="997" ht="25.15" customHeight="true" x14ac:dyDescent="0.2">
      <c r="C997" s="477"/>
      <c r="D997" s="477"/>
      <c r="E997" s="477"/>
      <c r="F997" s="477"/>
      <c r="G997" s="477"/>
      <c r="H997" s="477"/>
      <c r="I997" s="477"/>
      <c r="J997" s="477"/>
      <c r="K997" s="477"/>
      <c r="L997" s="477"/>
      <c r="M997" s="477"/>
      <c r="N997" s="477"/>
      <c r="O997" s="477"/>
      <c r="P997" s="477"/>
      <c r="Q997" s="477"/>
    </row>
    <row r="998" ht="25.15" customHeight="true" x14ac:dyDescent="0.2">
      <c r="C998" s="477"/>
      <c r="D998" s="477"/>
      <c r="E998" s="477"/>
      <c r="F998" s="477"/>
      <c r="G998" s="477"/>
      <c r="H998" s="477"/>
      <c r="I998" s="477"/>
      <c r="J998" s="477"/>
      <c r="K998" s="477"/>
      <c r="L998" s="477"/>
      <c r="M998" s="477"/>
      <c r="N998" s="477"/>
      <c r="O998" s="477"/>
      <c r="P998" s="477"/>
      <c r="Q998" s="477"/>
    </row>
    <row r="999" ht="25.15" customHeight="true" x14ac:dyDescent="0.2">
      <c r="C999" s="477"/>
      <c r="D999" s="477"/>
      <c r="E999" s="477"/>
      <c r="F999" s="477"/>
      <c r="G999" s="477"/>
      <c r="H999" s="477"/>
      <c r="I999" s="477"/>
      <c r="J999" s="477"/>
      <c r="K999" s="477"/>
      <c r="L999" s="477"/>
      <c r="M999" s="477"/>
      <c r="N999" s="477"/>
      <c r="O999" s="477"/>
      <c r="P999" s="477"/>
      <c r="Q999" s="477"/>
    </row>
    <row r="1000" ht="25.15" customHeight="true" x14ac:dyDescent="0.2">
      <c r="C1000" s="477"/>
      <c r="D1000" s="477"/>
      <c r="E1000" s="477"/>
      <c r="F1000" s="477"/>
      <c r="G1000" s="477"/>
      <c r="H1000" s="477"/>
      <c r="I1000" s="477"/>
      <c r="J1000" s="477"/>
      <c r="K1000" s="477"/>
      <c r="L1000" s="477"/>
      <c r="M1000" s="477"/>
      <c r="N1000" s="477"/>
      <c r="O1000" s="477"/>
      <c r="P1000" s="477"/>
      <c r="Q1000" s="477"/>
    </row>
    <row r="1001" ht="25.15" customHeight="true" x14ac:dyDescent="0.2">
      <c r="C1001" s="477"/>
      <c r="D1001" s="477"/>
      <c r="E1001" s="477"/>
      <c r="F1001" s="477"/>
      <c r="G1001" s="477"/>
      <c r="H1001" s="477"/>
      <c r="I1001" s="477"/>
      <c r="J1001" s="477"/>
      <c r="K1001" s="477"/>
      <c r="L1001" s="477"/>
      <c r="M1001" s="477"/>
      <c r="N1001" s="477"/>
      <c r="O1001" s="477"/>
      <c r="P1001" s="477"/>
      <c r="Q1001" s="477"/>
    </row>
    <row r="1002" ht="25.15" customHeight="true" x14ac:dyDescent="0.2">
      <c r="C1002" s="477"/>
      <c r="D1002" s="477"/>
      <c r="E1002" s="477"/>
      <c r="F1002" s="477"/>
      <c r="G1002" s="477"/>
      <c r="H1002" s="477"/>
      <c r="I1002" s="477"/>
      <c r="J1002" s="477"/>
      <c r="K1002" s="477"/>
      <c r="L1002" s="477"/>
      <c r="M1002" s="477"/>
      <c r="N1002" s="477"/>
      <c r="O1002" s="477"/>
      <c r="P1002" s="477"/>
      <c r="Q1002" s="477"/>
    </row>
    <row r="1003" ht="25.15" customHeight="true" x14ac:dyDescent="0.2">
      <c r="C1003" s="477"/>
      <c r="D1003" s="477"/>
      <c r="E1003" s="477"/>
      <c r="F1003" s="477"/>
      <c r="G1003" s="477"/>
      <c r="H1003" s="477"/>
      <c r="I1003" s="477"/>
      <c r="J1003" s="477"/>
      <c r="K1003" s="477"/>
      <c r="L1003" s="477"/>
      <c r="M1003" s="477"/>
      <c r="N1003" s="477"/>
      <c r="O1003" s="477"/>
      <c r="P1003" s="477"/>
      <c r="Q1003" s="477"/>
    </row>
    <row r="1004" ht="25.15" customHeight="true" x14ac:dyDescent="0.2">
      <c r="C1004" s="477"/>
      <c r="D1004" s="477"/>
      <c r="E1004" s="477"/>
      <c r="F1004" s="477"/>
      <c r="G1004" s="477"/>
      <c r="H1004" s="477"/>
      <c r="I1004" s="477"/>
      <c r="J1004" s="477"/>
      <c r="K1004" s="477"/>
      <c r="L1004" s="477"/>
      <c r="M1004" s="477"/>
      <c r="N1004" s="477"/>
      <c r="O1004" s="477"/>
      <c r="P1004" s="477"/>
      <c r="Q1004" s="477"/>
    </row>
    <row r="1005" ht="25.15" customHeight="true" x14ac:dyDescent="0.2">
      <c r="C1005" s="477"/>
      <c r="D1005" s="477"/>
      <c r="E1005" s="477"/>
      <c r="F1005" s="477"/>
      <c r="G1005" s="477"/>
      <c r="H1005" s="477"/>
      <c r="I1005" s="477"/>
      <c r="J1005" s="477"/>
      <c r="K1005" s="477"/>
      <c r="L1005" s="477"/>
      <c r="M1005" s="477"/>
      <c r="N1005" s="477"/>
      <c r="O1005" s="477"/>
      <c r="P1005" s="477"/>
      <c r="Q1005" s="477"/>
    </row>
    <row r="1006" ht="25.15" customHeight="true" x14ac:dyDescent="0.2">
      <c r="C1006" s="477"/>
      <c r="D1006" s="477"/>
      <c r="E1006" s="477"/>
      <c r="F1006" s="477"/>
      <c r="G1006" s="477"/>
      <c r="H1006" s="477"/>
      <c r="I1006" s="477"/>
      <c r="J1006" s="477"/>
      <c r="K1006" s="477"/>
      <c r="L1006" s="477"/>
      <c r="M1006" s="477"/>
      <c r="N1006" s="477"/>
      <c r="O1006" s="477"/>
      <c r="P1006" s="477"/>
      <c r="Q1006" s="477"/>
    </row>
    <row r="1007" ht="25.15" customHeight="true" x14ac:dyDescent="0.2">
      <c r="C1007" s="477"/>
      <c r="D1007" s="477"/>
      <c r="E1007" s="477"/>
      <c r="F1007" s="477"/>
      <c r="G1007" s="477"/>
      <c r="H1007" s="477"/>
      <c r="I1007" s="477"/>
      <c r="J1007" s="477"/>
      <c r="K1007" s="477"/>
      <c r="L1007" s="477"/>
      <c r="M1007" s="477"/>
      <c r="N1007" s="477"/>
      <c r="O1007" s="477"/>
      <c r="P1007" s="477"/>
      <c r="Q1007" s="477"/>
    </row>
    <row r="1008" ht="25.15" customHeight="true" x14ac:dyDescent="0.2">
      <c r="C1008" s="477"/>
      <c r="D1008" s="477"/>
      <c r="E1008" s="477"/>
      <c r="F1008" s="477"/>
      <c r="G1008" s="477"/>
      <c r="H1008" s="477"/>
      <c r="I1008" s="477"/>
      <c r="J1008" s="477"/>
      <c r="K1008" s="477"/>
      <c r="L1008" s="477"/>
      <c r="M1008" s="477"/>
      <c r="N1008" s="477"/>
      <c r="O1008" s="477"/>
      <c r="P1008" s="477"/>
      <c r="Q1008" s="477"/>
    </row>
    <row r="1009" ht="25.15" customHeight="true" x14ac:dyDescent="0.2">
      <c r="C1009" s="477"/>
      <c r="D1009" s="477"/>
      <c r="E1009" s="477"/>
      <c r="F1009" s="477"/>
      <c r="G1009" s="477"/>
      <c r="H1009" s="477"/>
      <c r="I1009" s="477"/>
      <c r="J1009" s="477"/>
      <c r="K1009" s="477"/>
      <c r="L1009" s="477"/>
      <c r="M1009" s="477"/>
      <c r="N1009" s="477"/>
      <c r="O1009" s="477"/>
      <c r="P1009" s="477"/>
      <c r="Q1009" s="477"/>
    </row>
    <row r="1010" ht="25.15" customHeight="true" x14ac:dyDescent="0.2">
      <c r="C1010" s="477"/>
      <c r="D1010" s="477"/>
      <c r="E1010" s="477"/>
      <c r="F1010" s="477"/>
      <c r="G1010" s="477"/>
      <c r="H1010" s="477"/>
      <c r="I1010" s="477"/>
      <c r="J1010" s="477"/>
      <c r="K1010" s="477"/>
      <c r="L1010" s="477"/>
      <c r="M1010" s="477"/>
      <c r="N1010" s="477"/>
      <c r="O1010" s="477"/>
      <c r="P1010" s="477"/>
      <c r="Q1010" s="477"/>
    </row>
    <row r="1011" ht="25.15" customHeight="true" x14ac:dyDescent="0.2">
      <c r="C1011" s="477"/>
      <c r="D1011" s="477"/>
      <c r="E1011" s="477"/>
      <c r="F1011" s="477"/>
      <c r="G1011" s="477"/>
      <c r="H1011" s="477"/>
      <c r="I1011" s="477"/>
      <c r="J1011" s="477"/>
      <c r="K1011" s="477"/>
      <c r="L1011" s="477"/>
      <c r="M1011" s="477"/>
      <c r="N1011" s="477"/>
      <c r="O1011" s="477"/>
      <c r="P1011" s="477"/>
      <c r="Q1011" s="477"/>
    </row>
    <row r="1012" ht="25.15" customHeight="true" x14ac:dyDescent="0.2">
      <c r="C1012" s="477"/>
      <c r="D1012" s="477"/>
      <c r="E1012" s="477"/>
      <c r="F1012" s="477"/>
      <c r="G1012" s="477"/>
      <c r="H1012" s="477"/>
      <c r="I1012" s="477"/>
      <c r="J1012" s="477"/>
      <c r="K1012" s="477"/>
      <c r="L1012" s="477"/>
      <c r="M1012" s="477"/>
      <c r="N1012" s="477"/>
      <c r="O1012" s="477"/>
      <c r="P1012" s="477"/>
      <c r="Q1012" s="477"/>
    </row>
    <row r="1013" ht="25.15" customHeight="true" x14ac:dyDescent="0.2">
      <c r="C1013" s="477"/>
      <c r="D1013" s="477"/>
      <c r="E1013" s="477"/>
      <c r="F1013" s="477"/>
      <c r="G1013" s="477"/>
      <c r="H1013" s="477"/>
      <c r="I1013" s="477"/>
      <c r="J1013" s="477"/>
      <c r="K1013" s="477"/>
      <c r="L1013" s="477"/>
      <c r="M1013" s="477"/>
      <c r="N1013" s="477"/>
      <c r="O1013" s="477"/>
      <c r="P1013" s="477"/>
      <c r="Q1013" s="477"/>
    </row>
    <row r="1014" ht="25.15" customHeight="true" x14ac:dyDescent="0.2">
      <c r="C1014" s="477"/>
      <c r="D1014" s="477"/>
      <c r="E1014" s="477"/>
      <c r="F1014" s="477"/>
      <c r="G1014" s="477"/>
      <c r="H1014" s="477"/>
      <c r="I1014" s="477"/>
      <c r="J1014" s="477"/>
      <c r="K1014" s="477"/>
      <c r="L1014" s="477"/>
      <c r="M1014" s="477"/>
      <c r="N1014" s="477"/>
      <c r="O1014" s="477"/>
      <c r="P1014" s="477"/>
      <c r="Q1014" s="477"/>
    </row>
    <row r="1015" ht="25.15" customHeight="true" x14ac:dyDescent="0.2">
      <c r="C1015" s="477"/>
      <c r="D1015" s="477"/>
      <c r="E1015" s="477"/>
      <c r="F1015" s="477"/>
      <c r="G1015" s="477"/>
      <c r="H1015" s="477"/>
      <c r="I1015" s="477"/>
      <c r="J1015" s="477"/>
      <c r="K1015" s="477"/>
      <c r="L1015" s="477"/>
      <c r="M1015" s="477"/>
      <c r="N1015" s="477"/>
      <c r="O1015" s="477"/>
      <c r="P1015" s="477"/>
      <c r="Q1015" s="477"/>
    </row>
    <row r="1016" ht="25.15" customHeight="true" x14ac:dyDescent="0.2">
      <c r="C1016" s="477"/>
      <c r="D1016" s="477"/>
      <c r="E1016" s="477"/>
      <c r="F1016" s="477"/>
      <c r="G1016" s="477"/>
      <c r="H1016" s="477"/>
      <c r="I1016" s="477"/>
      <c r="J1016" s="477"/>
      <c r="K1016" s="477"/>
      <c r="L1016" s="477"/>
      <c r="M1016" s="477"/>
      <c r="N1016" s="477"/>
      <c r="O1016" s="477"/>
      <c r="P1016" s="477"/>
      <c r="Q1016" s="477"/>
    </row>
    <row r="1017" ht="25.15" customHeight="true" x14ac:dyDescent="0.2">
      <c r="C1017" s="477"/>
      <c r="D1017" s="477"/>
      <c r="E1017" s="477"/>
      <c r="F1017" s="477"/>
      <c r="G1017" s="477"/>
      <c r="H1017" s="477"/>
      <c r="I1017" s="477"/>
      <c r="J1017" s="477"/>
      <c r="K1017" s="477"/>
      <c r="L1017" s="477"/>
      <c r="M1017" s="477"/>
      <c r="N1017" s="477"/>
      <c r="O1017" s="477"/>
      <c r="P1017" s="477"/>
      <c r="Q1017" s="477"/>
    </row>
    <row r="1018" ht="25.15" customHeight="true" x14ac:dyDescent="0.2">
      <c r="C1018" s="477"/>
      <c r="D1018" s="477"/>
      <c r="E1018" s="477"/>
      <c r="F1018" s="477"/>
      <c r="G1018" s="477"/>
      <c r="H1018" s="477"/>
      <c r="I1018" s="477"/>
      <c r="J1018" s="477"/>
      <c r="K1018" s="477"/>
      <c r="L1018" s="477"/>
      <c r="M1018" s="477"/>
      <c r="N1018" s="477"/>
      <c r="O1018" s="477"/>
      <c r="P1018" s="477"/>
      <c r="Q1018" s="477"/>
    </row>
    <row r="1019" ht="25.15" customHeight="true" x14ac:dyDescent="0.2">
      <c r="C1019" s="477"/>
      <c r="D1019" s="477"/>
      <c r="E1019" s="477"/>
      <c r="F1019" s="477"/>
      <c r="G1019" s="477"/>
      <c r="H1019" s="477"/>
      <c r="I1019" s="477"/>
      <c r="J1019" s="477"/>
      <c r="K1019" s="477"/>
      <c r="L1019" s="477"/>
      <c r="M1019" s="477"/>
      <c r="N1019" s="477"/>
      <c r="O1019" s="477"/>
      <c r="P1019" s="477"/>
      <c r="Q1019" s="477"/>
    </row>
    <row r="1020" ht="25.15" customHeight="true" x14ac:dyDescent="0.2">
      <c r="C1020" s="477"/>
      <c r="D1020" s="477"/>
      <c r="E1020" s="477"/>
      <c r="F1020" s="477"/>
      <c r="G1020" s="477"/>
      <c r="H1020" s="477"/>
      <c r="I1020" s="477"/>
      <c r="J1020" s="477"/>
      <c r="K1020" s="477"/>
      <c r="L1020" s="477"/>
      <c r="M1020" s="477"/>
      <c r="N1020" s="477"/>
      <c r="O1020" s="477"/>
      <c r="P1020" s="477"/>
      <c r="Q1020" s="477"/>
    </row>
    <row r="1021" ht="25.15" customHeight="true" x14ac:dyDescent="0.2">
      <c r="C1021" s="477"/>
      <c r="D1021" s="477"/>
      <c r="E1021" s="477"/>
      <c r="F1021" s="477"/>
      <c r="G1021" s="477"/>
      <c r="H1021" s="477"/>
      <c r="I1021" s="477"/>
      <c r="J1021" s="477"/>
      <c r="K1021" s="477"/>
      <c r="L1021" s="477"/>
      <c r="M1021" s="477"/>
      <c r="N1021" s="477"/>
      <c r="O1021" s="477"/>
      <c r="P1021" s="477"/>
      <c r="Q1021" s="477"/>
    </row>
    <row r="1022" ht="25.15" customHeight="true" x14ac:dyDescent="0.2">
      <c r="C1022" s="477"/>
      <c r="D1022" s="477"/>
      <c r="E1022" s="477"/>
      <c r="F1022" s="477"/>
      <c r="G1022" s="477"/>
      <c r="H1022" s="477"/>
      <c r="I1022" s="477"/>
      <c r="J1022" s="477"/>
      <c r="K1022" s="477"/>
      <c r="L1022" s="477"/>
      <c r="M1022" s="477"/>
      <c r="N1022" s="477"/>
      <c r="O1022" s="477"/>
      <c r="P1022" s="477"/>
      <c r="Q1022" s="477"/>
    </row>
    <row r="1023" ht="25.15" customHeight="true" x14ac:dyDescent="0.2">
      <c r="C1023" s="477"/>
      <c r="D1023" s="477"/>
      <c r="E1023" s="477"/>
      <c r="F1023" s="477"/>
      <c r="G1023" s="477"/>
      <c r="H1023" s="477"/>
      <c r="I1023" s="477"/>
      <c r="J1023" s="477"/>
      <c r="K1023" s="477"/>
      <c r="L1023" s="477"/>
      <c r="M1023" s="477"/>
      <c r="N1023" s="477"/>
      <c r="O1023" s="477"/>
      <c r="P1023" s="477"/>
      <c r="Q1023" s="477"/>
    </row>
    <row r="1024" ht="25.15" customHeight="true" x14ac:dyDescent="0.2">
      <c r="C1024" s="477"/>
      <c r="D1024" s="477"/>
      <c r="E1024" s="477"/>
      <c r="F1024" s="477"/>
      <c r="G1024" s="477"/>
      <c r="H1024" s="477"/>
      <c r="I1024" s="477"/>
      <c r="J1024" s="477"/>
      <c r="K1024" s="477"/>
      <c r="L1024" s="477"/>
      <c r="M1024" s="477"/>
      <c r="N1024" s="477"/>
      <c r="O1024" s="477"/>
      <c r="P1024" s="477"/>
      <c r="Q1024" s="477"/>
    </row>
    <row r="1025" s="396" customFormat="true" ht="21" customHeight="true" x14ac:dyDescent="0.2">
      <c r="A1025" s="2023" t="s">
        <v>35</v>
      </c>
      <c r="B1025" s="2024"/>
      <c r="C1025" s="2025"/>
      <c r="AH1025" s="593"/>
      <c r="AI1025" s="593"/>
      <c r="AJ1025" s="593"/>
      <c r="AK1025" s="593"/>
      <c r="AL1025" s="593"/>
      <c r="AM1025" s="593"/>
      <c r="AN1025" s="593"/>
      <c r="AO1025" s="593"/>
      <c r="AP1025" s="593"/>
      <c r="AQ1025" s="593"/>
      <c r="AR1025" s="593"/>
      <c r="AS1025" s="593"/>
      <c r="AT1025" s="593"/>
      <c r="AU1025" s="593"/>
      <c r="AV1025" s="593"/>
      <c r="AW1025" s="593"/>
      <c r="AX1025" s="593"/>
      <c r="AY1025" s="593"/>
      <c r="AZ1025" s="593"/>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6" customFormat="true" ht="15.95" customHeight="true" x14ac:dyDescent="0.2">
      <c r="A1026" s="2026" t="s">
        <v>189</v>
      </c>
      <c r="B1026" s="2027"/>
      <c r="C1026" s="399" t="s">
        <v>190</v>
      </c>
      <c r="AH1026" s="593"/>
      <c r="AI1026" s="593"/>
      <c r="AJ1026" s="593"/>
      <c r="AK1026" s="593"/>
      <c r="AL1026" s="593"/>
      <c r="AM1026" s="593"/>
      <c r="AN1026" s="593"/>
      <c r="AO1026" s="593"/>
      <c r="AP1026" s="593"/>
      <c r="AQ1026" s="593"/>
      <c r="AR1026" s="593"/>
      <c r="AS1026" s="593"/>
      <c r="AT1026" s="593"/>
      <c r="AU1026" s="593"/>
      <c r="AV1026" s="593"/>
      <c r="AW1026" s="593"/>
      <c r="AX1026" s="593"/>
      <c r="AY1026" s="593"/>
      <c r="AZ1026" s="593"/>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6" customFormat="true" ht="17.1" hidden="true" customHeight="true" x14ac:dyDescent="0.2">
      <c r="A1027" s="400" t="s">
        <v>191</v>
      </c>
      <c r="B1027" s="401" t="s">
        <v>192</v>
      </c>
      <c r="C1027" s="402">
        <v>14564</v>
      </c>
      <c r="AH1027" s="593"/>
      <c r="AI1027" s="593"/>
      <c r="AJ1027" s="593"/>
      <c r="AK1027" s="593"/>
      <c r="AL1027" s="593"/>
      <c r="AM1027" s="593"/>
      <c r="AN1027" s="593"/>
      <c r="AO1027" s="593"/>
      <c r="AP1027" s="593"/>
      <c r="AQ1027" s="593"/>
      <c r="AR1027" s="593"/>
      <c r="AS1027" s="593"/>
      <c r="AT1027" s="593"/>
      <c r="AU1027" s="593"/>
      <c r="AV1027" s="593"/>
      <c r="AW1027" s="593"/>
      <c r="AX1027" s="593"/>
      <c r="AY1027" s="593"/>
      <c r="AZ1027" s="593"/>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6" customFormat="true" ht="17.1" hidden="true" customHeight="true" x14ac:dyDescent="0.2">
      <c r="A1028" s="403" t="s">
        <v>193</v>
      </c>
      <c r="B1028" s="404" t="s">
        <v>192</v>
      </c>
      <c r="C1028" s="405">
        <v>14564</v>
      </c>
      <c r="AH1028" s="593"/>
      <c r="AI1028" s="593"/>
      <c r="AJ1028" s="593"/>
      <c r="AK1028" s="593"/>
      <c r="AL1028" s="593"/>
      <c r="AM1028" s="593"/>
      <c r="AN1028" s="593"/>
      <c r="AO1028" s="593"/>
      <c r="AP1028" s="593"/>
      <c r="AQ1028" s="593"/>
      <c r="AR1028" s="593"/>
      <c r="AS1028" s="593"/>
      <c r="AT1028" s="593"/>
      <c r="AU1028" s="593"/>
      <c r="AV1028" s="593"/>
      <c r="AW1028" s="593"/>
      <c r="AX1028" s="593"/>
      <c r="AY1028" s="593"/>
      <c r="AZ1028" s="593"/>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6" customFormat="true" ht="17.1" hidden="true" customHeight="true" x14ac:dyDescent="0.2">
      <c r="A1029" s="403" t="s">
        <v>194</v>
      </c>
      <c r="B1029" s="404" t="s">
        <v>192</v>
      </c>
      <c r="C1029" s="405">
        <v>14564</v>
      </c>
      <c r="AH1029" s="593"/>
      <c r="AI1029" s="593"/>
      <c r="AJ1029" s="593"/>
      <c r="AK1029" s="593"/>
      <c r="AL1029" s="593"/>
      <c r="AM1029" s="593"/>
      <c r="AN1029" s="593"/>
      <c r="AO1029" s="593"/>
      <c r="AP1029" s="593"/>
      <c r="AQ1029" s="593"/>
      <c r="AR1029" s="593"/>
      <c r="AS1029" s="593"/>
      <c r="AT1029" s="593"/>
      <c r="AU1029" s="593"/>
      <c r="AV1029" s="593"/>
      <c r="AW1029" s="593"/>
      <c r="AX1029" s="593"/>
      <c r="AY1029" s="593"/>
      <c r="AZ1029" s="593"/>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6" customFormat="true" ht="17.1" hidden="true" customHeight="true" x14ac:dyDescent="0.2">
      <c r="A1030" s="403" t="s">
        <v>195</v>
      </c>
      <c r="B1030" s="404" t="s">
        <v>192</v>
      </c>
      <c r="C1030" s="405">
        <v>14564</v>
      </c>
      <c r="AH1030" s="593"/>
      <c r="AI1030" s="593"/>
      <c r="AJ1030" s="593"/>
      <c r="AK1030" s="593"/>
      <c r="AL1030" s="593"/>
      <c r="AM1030" s="593"/>
      <c r="AN1030" s="593"/>
      <c r="AO1030" s="593"/>
      <c r="AP1030" s="593"/>
      <c r="AQ1030" s="593"/>
      <c r="AR1030" s="593"/>
      <c r="AS1030" s="593"/>
      <c r="AT1030" s="593"/>
      <c r="AU1030" s="593"/>
      <c r="AV1030" s="593"/>
      <c r="AW1030" s="593"/>
      <c r="AX1030" s="593"/>
      <c r="AY1030" s="593"/>
      <c r="AZ1030" s="593"/>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6" customFormat="true" ht="17.1" customHeight="true" x14ac:dyDescent="0.2">
      <c r="A1031" s="2028" t="s">
        <v>196</v>
      </c>
      <c r="B1031" s="404" t="s">
        <v>197</v>
      </c>
      <c r="C1031" s="405">
        <v>8246</v>
      </c>
      <c r="AH1031" s="593"/>
      <c r="AI1031" s="593"/>
      <c r="AJ1031" s="593"/>
      <c r="AK1031" s="593"/>
      <c r="AL1031" s="593"/>
      <c r="AM1031" s="593"/>
      <c r="AN1031" s="593"/>
      <c r="AO1031" s="593"/>
      <c r="AP1031" s="593"/>
      <c r="AQ1031" s="593"/>
      <c r="AR1031" s="593"/>
      <c r="AS1031" s="593"/>
      <c r="AT1031" s="593"/>
      <c r="AU1031" s="593"/>
      <c r="AV1031" s="593"/>
      <c r="AW1031" s="593"/>
      <c r="AX1031" s="593"/>
      <c r="AY1031" s="593"/>
      <c r="AZ1031" s="593"/>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6" customFormat="true" ht="17.1" customHeight="true" x14ac:dyDescent="0.2">
      <c r="A1032" s="2028"/>
      <c r="B1032" s="404" t="s">
        <v>198</v>
      </c>
      <c r="C1032" s="405">
        <v>6318</v>
      </c>
      <c r="AH1032" s="593"/>
      <c r="AI1032" s="593"/>
      <c r="AJ1032" s="593"/>
      <c r="AK1032" s="593"/>
      <c r="AL1032" s="593"/>
      <c r="AM1032" s="593"/>
      <c r="AN1032" s="593"/>
      <c r="AO1032" s="593"/>
      <c r="AP1032" s="593"/>
      <c r="AQ1032" s="593"/>
      <c r="AR1032" s="593"/>
      <c r="AS1032" s="593"/>
      <c r="AT1032" s="593"/>
      <c r="AU1032" s="593"/>
      <c r="AV1032" s="593"/>
      <c r="AW1032" s="593"/>
      <c r="AX1032" s="593"/>
      <c r="AY1032" s="593"/>
      <c r="AZ1032" s="593"/>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6" customFormat="true" ht="17.1" customHeight="true" x14ac:dyDescent="0.2">
      <c r="A1033" s="2029"/>
      <c r="B1033" s="406" t="s">
        <v>199</v>
      </c>
      <c r="C1033" s="407">
        <v>0</v>
      </c>
      <c r="AH1033" s="593"/>
      <c r="AI1033" s="593"/>
      <c r="AJ1033" s="593"/>
      <c r="AK1033" s="593"/>
      <c r="AL1033" s="593"/>
      <c r="AM1033" s="593"/>
      <c r="AN1033" s="593"/>
      <c r="AO1033" s="593"/>
      <c r="AP1033" s="593"/>
      <c r="AQ1033" s="593"/>
      <c r="AR1033" s="593"/>
      <c r="AS1033" s="593"/>
      <c r="AT1033" s="593"/>
      <c r="AU1033" s="593"/>
      <c r="AV1033" s="593"/>
      <c r="AW1033" s="593"/>
      <c r="AX1033" s="593"/>
      <c r="AY1033" s="593"/>
      <c r="AZ1033" s="593"/>
      <c r="BA1033" s="415"/>
      <c r="BB1033" s="136"/>
      <c r="BC1033" s="415"/>
      <c r="BD1033" s="415"/>
      <c r="BE1033" s="415"/>
      <c r="BF1033" s="415"/>
      <c r="BG1033" s="415"/>
      <c r="BH1033" s="415"/>
      <c r="BI1033" s="415"/>
      <c r="BJ1033" s="415"/>
      <c r="BK1033" s="415"/>
      <c r="BL1033" s="415"/>
      <c r="BM1033" s="415"/>
      <c r="BN1033" s="415"/>
      <c r="BO1033" s="415"/>
      <c r="BP1033" s="415"/>
      <c r="BQ1033" s="415"/>
      <c r="BR1033" s="415"/>
      <c r="BS1033" s="415"/>
      <c r="BT1033" s="415"/>
      <c r="BU1033" s="415"/>
      <c r="BV1033" s="415"/>
      <c r="BW1033" s="415"/>
      <c r="BX1033" s="415"/>
      <c r="BY1033" s="415"/>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6" customFormat="true" ht="12.95" customHeight="true" x14ac:dyDescent="0.2">
      <c r="A1034" s="2030" t="s">
        <v>200</v>
      </c>
      <c r="B1034" s="2031"/>
      <c r="C1034" s="2032"/>
      <c r="AH1034" s="593"/>
      <c r="AI1034" s="593"/>
      <c r="AJ1034" s="593"/>
      <c r="AK1034" s="593"/>
      <c r="AL1034" s="593"/>
      <c r="AM1034" s="593"/>
      <c r="AN1034" s="593"/>
      <c r="AO1034" s="593"/>
      <c r="AP1034" s="593"/>
      <c r="AQ1034" s="593"/>
      <c r="AR1034" s="593"/>
      <c r="AS1034" s="593"/>
      <c r="AT1034" s="593"/>
      <c r="AU1034" s="593"/>
      <c r="AV1034" s="593"/>
      <c r="AW1034" s="593"/>
      <c r="AX1034" s="593"/>
      <c r="AY1034" s="593"/>
      <c r="AZ1034" s="593"/>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121</v>
      </c>
      <c r="B1036" s="118" t="s">
        <v>122</v>
      </c>
    </row>
    <row r="1037" ht="15" customHeight="true" x14ac:dyDescent="0.2">
      <c r="A1037" s="292" t="str">
        <f>R15</f>
        <v>Akmola oblysy</v>
      </c>
      <c r="B1037" s="292">
        <f>BR122+BR123</f>
        <v>2924.0359739999744</v>
      </c>
    </row>
    <row r="1038" ht="15" customHeight="true" x14ac:dyDescent="0.2">
      <c r="A1038" s="292" t="str">
        <f>S15</f>
        <v>Aktobe oblysy</v>
      </c>
      <c r="B1038" s="292">
        <f>BS122+BS123</f>
        <v>2292.2872500000094</v>
      </c>
    </row>
    <row r="1039" ht="15" customHeight="true" x14ac:dyDescent="0.2">
      <c r="A1039" s="292" t="str">
        <f>T15</f>
        <v>Almati city</v>
      </c>
      <c r="B1039" s="292">
        <f>BT122+BT123</f>
        <v>3838.6632799999961</v>
      </c>
    </row>
    <row r="1040" ht="15" customHeight="true" x14ac:dyDescent="0.2">
      <c r="A1040" s="292" t="str">
        <f>U15</f>
        <v>Almaty oblysy</v>
      </c>
      <c r="B1040" s="292">
        <f>BU122+BU123</f>
        <v>5473.9448289999964</v>
      </c>
    </row>
    <row r="1041" ht="15" customHeight="true" x14ac:dyDescent="0.2">
      <c r="A1041" s="292" t="str">
        <f>V15</f>
        <v>Astana city</v>
      </c>
      <c r="B1041" s="292">
        <f>BV122+BV123</f>
        <v>1063.0675519999959</v>
      </c>
    </row>
    <row r="1042" ht="15" customHeight="true" x14ac:dyDescent="0.2">
      <c r="A1042" s="292" t="str">
        <f>W15</f>
        <v>Atyrau oblysy</v>
      </c>
      <c r="B1042" s="292">
        <f>BW122+BW123</f>
        <v>1510.9564710000136</v>
      </c>
    </row>
    <row r="1043" ht="15" customHeight="true" x14ac:dyDescent="0.2">
      <c r="A1043" s="292" t="str">
        <f>X15</f>
        <v>Batys-Kazakhstan oblysy</v>
      </c>
      <c r="B1043" s="292">
        <f>BX122+XR123</f>
        <v>2258.2190719999949</v>
      </c>
    </row>
    <row r="1044" ht="15" customHeight="true" x14ac:dyDescent="0.2">
      <c r="A1044" s="292" t="str">
        <f>Y15</f>
        <v>Karagandy oblysy</v>
      </c>
      <c r="B1044" s="292">
        <f>BY122+BY123</f>
        <v>4958.1534430000211</v>
      </c>
    </row>
    <row r="1045" ht="15" customHeight="true" x14ac:dyDescent="0.2">
      <c r="A1045" s="292" t="str">
        <f>Z15</f>
        <v>Kostanai oblysy</v>
      </c>
      <c r="B1045" s="292">
        <f>BZ122+BZ123</f>
        <v>3617.0940289999971</v>
      </c>
    </row>
    <row r="1046" ht="15" customHeight="true" x14ac:dyDescent="0.2">
      <c r="A1046" s="238" t="str">
        <f>AA15</f>
        <v>Kyzylorda oblysy</v>
      </c>
      <c r="B1046" s="292">
        <f>CA122+CA123</f>
        <v>1921.4581510000023</v>
      </c>
    </row>
    <row r="1047" ht="15" customHeight="true" x14ac:dyDescent="0.2">
      <c r="A1047" s="238" t="str">
        <f>AB15</f>
        <v>Mangystau oblysy</v>
      </c>
      <c r="B1047" s="292">
        <f>CB122+CB123</f>
        <v>1126.5933239999963</v>
      </c>
    </row>
    <row r="1048" ht="15" customHeight="true" x14ac:dyDescent="0.2">
      <c r="A1048" s="238" t="str">
        <f>AC15</f>
        <v>Ontustik-Kazakhstan oblysy</v>
      </c>
      <c r="B1048" s="292">
        <f>CC122+CC123</f>
        <v>6790.4956860000075</v>
      </c>
    </row>
    <row r="1049" ht="15" customHeight="true" x14ac:dyDescent="0.2">
      <c r="A1049" s="238" t="str">
        <f>AD15</f>
        <v>Pavlodar oblysy</v>
      </c>
      <c r="B1049" s="292">
        <f>CD122+CD123</f>
        <v>2754.0206189999776</v>
      </c>
    </row>
    <row r="1050" ht="15" customHeight="true" x14ac:dyDescent="0.2">
      <c r="A1050" s="238" t="str">
        <f>AE15</f>
        <v>Shygys-Kazakhstan oblysy</v>
      </c>
      <c r="B1050" s="292">
        <f>CE122+CE123</f>
        <v>5097.3977649999979</v>
      </c>
    </row>
    <row r="1051" ht="15" customHeight="true" x14ac:dyDescent="0.2">
      <c r="A1051" s="238" t="str">
        <f>AF15</f>
        <v>Soltustik-Kazakhstan oblysy</v>
      </c>
      <c r="B1051" s="292">
        <f>CF122+CF123</f>
        <v>2438.795582999996</v>
      </c>
    </row>
    <row r="1052" ht="15" customHeight="true" x14ac:dyDescent="0.2">
      <c r="A1052" s="238" t="str">
        <f>AG15</f>
        <v>Zhambyl oblysy</v>
      </c>
      <c r="B1052" s="292">
        <f>CG122+CG123</f>
        <v>3190.2575959999972</v>
      </c>
    </row>
    <row r="1053" ht="15" customHeight="true" x14ac:dyDescent="0.2">
      <c r="A1053" s="238">
        <f>AH15</f>
        <v>0</v>
      </c>
      <c r="B1053" s="292">
        <f>CH122+CH123</f>
        <v>0</v>
      </c>
    </row>
    <row r="1054" ht="15" customHeight="true" x14ac:dyDescent="0.2">
      <c r="A1054" s="238">
        <f>AI15</f>
        <v>0</v>
      </c>
      <c r="B1054" s="292">
        <f>CI122+CI123</f>
        <v>0</v>
      </c>
    </row>
    <row r="1055" ht="15" customHeight="true" x14ac:dyDescent="0.2">
      <c r="A1055" s="238">
        <f>AJ15</f>
        <v>0</v>
      </c>
      <c r="B1055" s="292">
        <f>CJ122+CJ123</f>
        <v>0</v>
      </c>
    </row>
    <row r="1056" ht="15" customHeight="true" x14ac:dyDescent="0.2">
      <c r="A1056" s="238">
        <f>AK15</f>
        <v>0</v>
      </c>
      <c r="B1056" s="292">
        <f>CK122+CK123</f>
        <v>0</v>
      </c>
    </row>
    <row r="1057" ht="15" customHeight="true" x14ac:dyDescent="0.2">
      <c r="A1057" s="238">
        <f>AL15</f>
        <v>0</v>
      </c>
      <c r="B1057" s="292">
        <f>CL122+CL123</f>
        <v>0</v>
      </c>
    </row>
    <row r="1058" ht="15" customHeight="true" x14ac:dyDescent="0.2">
      <c r="A1058" s="238">
        <f>AM15</f>
        <v>0</v>
      </c>
      <c r="B1058" s="292">
        <f>CM122+CM123</f>
        <v>0</v>
      </c>
    </row>
    <row r="1059" ht="15" customHeight="true" x14ac:dyDescent="0.2">
      <c r="A1059" s="238">
        <f>AN15</f>
        <v>0</v>
      </c>
      <c r="B1059" s="292">
        <f>CN122+CN123</f>
        <v>0</v>
      </c>
    </row>
    <row r="1060" ht="15" customHeight="true" x14ac:dyDescent="0.2">
      <c r="A1060" s="238">
        <f>AO15</f>
        <v>0</v>
      </c>
      <c r="B1060" s="292">
        <f>CO122+CO123</f>
        <v>0</v>
      </c>
    </row>
    <row r="1061" ht="15" customHeight="true" x14ac:dyDescent="0.2">
      <c r="A1061" s="238">
        <f>AP15</f>
        <v>0</v>
      </c>
      <c r="B1061" s="292">
        <f>CP122+CP123</f>
        <v>0</v>
      </c>
    </row>
    <row r="1062" ht="15" customHeight="true" x14ac:dyDescent="0.2">
      <c r="A1062" s="238">
        <f>AQ15</f>
        <v>0</v>
      </c>
      <c r="B1062" s="292">
        <f>CQ122+CQ123</f>
        <v>0</v>
      </c>
    </row>
    <row r="1063" ht="15" customHeight="true" x14ac:dyDescent="0.2">
      <c r="A1063" s="238">
        <f>AR15</f>
        <v>0</v>
      </c>
      <c r="B1063" s="292">
        <f>CR122+CR123</f>
        <v>0</v>
      </c>
    </row>
    <row r="1064" ht="15" customHeight="true" x14ac:dyDescent="0.2">
      <c r="A1064" s="238">
        <f>AS15</f>
        <v>0</v>
      </c>
      <c r="B1064" s="292">
        <f>CS122+CS123</f>
        <v>0</v>
      </c>
    </row>
    <row r="1065" ht="15" customHeight="true" x14ac:dyDescent="0.2">
      <c r="A1065" s="238">
        <f>AT15</f>
        <v>0</v>
      </c>
      <c r="B1065" s="292">
        <f>CT122+CT123</f>
        <v>0</v>
      </c>
    </row>
    <row r="1066" ht="15" customHeight="true" x14ac:dyDescent="0.2">
      <c r="A1066" s="238">
        <f>AU15</f>
        <v>0</v>
      </c>
      <c r="B1066" s="292">
        <f>CU122+CU123</f>
        <v>0</v>
      </c>
    </row>
    <row r="1067" ht="15" customHeight="true" x14ac:dyDescent="0.2">
      <c r="A1067" s="238">
        <f>AV15</f>
        <v>0</v>
      </c>
      <c r="B1067" s="292">
        <f>CV122+CV123</f>
        <v>0</v>
      </c>
    </row>
    <row r="1068" ht="15" customHeight="true" x14ac:dyDescent="0.2">
      <c r="A1068" s="238">
        <f>AW15</f>
        <v>0</v>
      </c>
      <c r="B1068" s="292">
        <f>CW122+CW123</f>
        <v>0</v>
      </c>
    </row>
    <row r="1069" ht="15" customHeight="true" x14ac:dyDescent="0.2">
      <c r="A1069" s="238">
        <f>AX15</f>
        <v>0</v>
      </c>
      <c r="B1069" s="292">
        <f>CX122+CX123</f>
        <v>0</v>
      </c>
    </row>
    <row r="1070" ht="15" customHeight="true" x14ac:dyDescent="0.2">
      <c r="A1070" s="238">
        <f>AY15</f>
        <v>0</v>
      </c>
      <c r="B1070" s="292">
        <f>CY122+CY123</f>
        <v>0</v>
      </c>
    </row>
    <row r="1071" ht="15" customHeight="true" x14ac:dyDescent="0.2">
      <c r="A1071" s="238"/>
      <c r="B1071" s="292"/>
    </row>
    <row r="1072" ht="15" customHeight="true" x14ac:dyDescent="0.2">
      <c r="A1072" s="292">
        <f>34-COUNTIF(A1037:A1071,"0")</f>
        <v>16</v>
      </c>
      <c r="B1072" s="238" t="s">
        <v>137</v>
      </c>
    </row>
    <row r="1100" s="603" customFormat="true" ht="17.1" customHeight="true" x14ac:dyDescent="0.2">
      <c r="A1100" s="604"/>
      <c r="B1100" s="592"/>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03" customFormat="true" ht="17.1" customHeight="true" x14ac:dyDescent="0.2">
      <c r="A1101" s="605"/>
      <c r="B1101" s="594"/>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603" customFormat="true" ht="17.1" customHeight="true" x14ac:dyDescent="0.2">
      <c r="A1114" s="605"/>
      <c r="B1114" s="594"/>
      <c r="C1114" s="595"/>
      <c r="D1114" s="595"/>
      <c r="E1114" s="595"/>
      <c r="F1114" s="595"/>
      <c r="G1114" s="595"/>
      <c r="H1114" s="595"/>
      <c r="I1114" s="595"/>
      <c r="J1114" s="595"/>
      <c r="K1114" s="595"/>
      <c r="L1114" s="595"/>
      <c r="M1114" s="595"/>
      <c r="N1114" s="595"/>
      <c r="O1114" s="595"/>
      <c r="P1114" s="595"/>
      <c r="Q1114" s="595"/>
      <c r="R1114" s="595"/>
      <c r="S1114" s="595"/>
      <c r="T1114" s="595"/>
      <c r="U1114" s="595"/>
      <c r="V1114" s="595"/>
      <c r="W1114" s="595"/>
      <c r="X1114" s="595"/>
      <c r="Y1114" s="595"/>
      <c r="Z1114" s="595"/>
      <c r="AA1114" s="595"/>
      <c r="AB1114" s="595"/>
      <c r="AC1114" s="595"/>
      <c r="AD1114" s="595"/>
      <c r="AE1114" s="595"/>
      <c r="AF1114" s="595"/>
      <c r="AG1114" s="595"/>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03" customFormat="true" ht="17.1" customHeight="true" x14ac:dyDescent="0.2">
      <c r="A1115" s="605"/>
      <c r="B1115" s="594"/>
      <c r="C1115" s="595"/>
      <c r="D1115" s="595"/>
      <c r="E1115" s="595"/>
      <c r="F1115" s="595"/>
      <c r="G1115" s="595"/>
      <c r="H1115" s="595"/>
      <c r="I1115" s="595"/>
      <c r="J1115" s="595"/>
      <c r="K1115" s="595"/>
      <c r="L1115" s="595"/>
      <c r="M1115" s="595"/>
      <c r="N1115" s="595"/>
      <c r="O1115" s="595"/>
      <c r="P1115" s="595"/>
      <c r="Q1115" s="595"/>
      <c r="R1115" s="595"/>
      <c r="S1115" s="595"/>
      <c r="T1115" s="595"/>
      <c r="U1115" s="595"/>
      <c r="V1115" s="595"/>
      <c r="W1115" s="595"/>
      <c r="X1115" s="595"/>
      <c r="Y1115" s="595"/>
      <c r="Z1115" s="595"/>
      <c r="AA1115" s="595"/>
      <c r="AB1115" s="595"/>
      <c r="AC1115" s="595"/>
      <c r="AD1115" s="595"/>
      <c r="AE1115" s="595"/>
      <c r="AF1115" s="595"/>
      <c r="AG1115" s="595"/>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03" customFormat="true" ht="17.1" customHeight="true" x14ac:dyDescent="0.2">
      <c r="A1116" s="605"/>
      <c r="B1116" s="594"/>
      <c r="C1116" s="595"/>
      <c r="D1116" s="595"/>
      <c r="E1116" s="595"/>
      <c r="F1116" s="595"/>
      <c r="G1116" s="595"/>
      <c r="H1116" s="595"/>
      <c r="I1116" s="595"/>
      <c r="J1116" s="595"/>
      <c r="K1116" s="595"/>
      <c r="L1116" s="595"/>
      <c r="M1116" s="595"/>
      <c r="N1116" s="595"/>
      <c r="O1116" s="595"/>
      <c r="P1116" s="595"/>
      <c r="Q1116" s="595"/>
      <c r="R1116" s="595"/>
      <c r="S1116" s="595"/>
      <c r="T1116" s="595"/>
      <c r="U1116" s="595"/>
      <c r="V1116" s="595"/>
      <c r="W1116" s="595"/>
      <c r="X1116" s="595"/>
      <c r="Y1116" s="595"/>
      <c r="Z1116" s="595"/>
      <c r="AA1116" s="595"/>
      <c r="AB1116" s="595"/>
      <c r="AC1116" s="595"/>
      <c r="AD1116" s="595"/>
      <c r="AE1116" s="595"/>
      <c r="AF1116" s="595"/>
      <c r="AG1116" s="595"/>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03" customFormat="true" ht="17.1" customHeight="true" x14ac:dyDescent="0.2">
      <c r="A1117" s="606"/>
      <c r="B1117" s="596"/>
      <c r="C1117" s="597"/>
      <c r="D1117" s="597"/>
      <c r="E1117" s="597"/>
      <c r="F1117" s="597"/>
      <c r="G1117" s="597"/>
      <c r="H1117" s="597"/>
      <c r="I1117" s="597"/>
      <c r="J1117" s="597"/>
      <c r="K1117" s="597"/>
      <c r="L1117" s="597"/>
      <c r="M1117" s="597"/>
      <c r="N1117" s="597"/>
      <c r="O1117" s="597"/>
      <c r="P1117" s="597"/>
      <c r="Q1117" s="597"/>
      <c r="R1117" s="597"/>
      <c r="S1117" s="597"/>
      <c r="T1117" s="597"/>
      <c r="U1117" s="597"/>
      <c r="V1117" s="597"/>
      <c r="W1117" s="597"/>
      <c r="X1117" s="597"/>
      <c r="Y1117" s="597"/>
      <c r="Z1117" s="597"/>
      <c r="AA1117" s="597"/>
      <c r="AB1117" s="597"/>
      <c r="AC1117" s="597"/>
      <c r="AD1117" s="597"/>
      <c r="AE1117" s="597"/>
      <c r="AF1117" s="597"/>
      <c r="AG1117" s="597"/>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1"/>
      <c r="B1170" s="598"/>
      <c r="C1170" s="599"/>
      <c r="D1170" s="599"/>
      <c r="E1170" s="599"/>
      <c r="F1170" s="599"/>
      <c r="G1170" s="599"/>
      <c r="H1170" s="599"/>
      <c r="I1170" s="599"/>
      <c r="J1170" s="599"/>
      <c r="K1170" s="599"/>
      <c r="L1170" s="599"/>
      <c r="M1170" s="599"/>
      <c r="N1170" s="599"/>
      <c r="O1170" s="599"/>
      <c r="P1170" s="599"/>
      <c r="Q1170" s="599"/>
      <c r="R1170" s="599"/>
      <c r="S1170" s="599"/>
      <c r="T1170" s="599"/>
      <c r="U1170" s="599"/>
      <c r="V1170" s="599"/>
      <c r="W1170" s="599"/>
      <c r="X1170" s="599"/>
      <c r="Y1170" s="599"/>
      <c r="Z1170" s="599"/>
      <c r="AA1170" s="599"/>
      <c r="AB1170" s="599"/>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1"/>
      <c r="B1171" s="598"/>
      <c r="C1171" s="599"/>
      <c r="D1171" s="599"/>
      <c r="E1171" s="599"/>
      <c r="F1171" s="599"/>
      <c r="G1171" s="599"/>
      <c r="H1171" s="599"/>
      <c r="I1171" s="599"/>
      <c r="J1171" s="599"/>
      <c r="K1171" s="599"/>
      <c r="L1171" s="599"/>
      <c r="M1171" s="599"/>
      <c r="N1171" s="599"/>
      <c r="O1171" s="599"/>
      <c r="P1171" s="599"/>
      <c r="Q1171" s="599"/>
      <c r="R1171" s="599"/>
      <c r="S1171" s="599"/>
      <c r="T1171" s="599"/>
      <c r="U1171" s="599"/>
      <c r="V1171" s="599"/>
      <c r="W1171" s="599"/>
      <c r="X1171" s="599"/>
      <c r="Y1171" s="599"/>
      <c r="Z1171" s="599"/>
      <c r="AA1171" s="599"/>
      <c r="AB1171" s="599"/>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1"/>
      <c r="B1172" s="598"/>
      <c r="C1172" s="599"/>
      <c r="D1172" s="599"/>
      <c r="E1172" s="599"/>
      <c r="F1172" s="599"/>
      <c r="G1172" s="599"/>
      <c r="H1172" s="599"/>
      <c r="I1172" s="599"/>
      <c r="J1172" s="599"/>
      <c r="K1172" s="599"/>
      <c r="L1172" s="599"/>
      <c r="M1172" s="599"/>
      <c r="N1172" s="599"/>
      <c r="O1172" s="599"/>
      <c r="P1172" s="599"/>
      <c r="Q1172" s="599"/>
      <c r="R1172" s="599"/>
      <c r="S1172" s="599"/>
      <c r="T1172" s="599"/>
      <c r="U1172" s="599"/>
      <c r="V1172" s="599"/>
      <c r="W1172" s="599"/>
      <c r="X1172" s="599"/>
      <c r="Y1172" s="599"/>
      <c r="Z1172" s="599"/>
      <c r="AA1172" s="599"/>
      <c r="AB1172" s="599"/>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1"/>
      <c r="B1173" s="598"/>
      <c r="C1173" s="599"/>
      <c r="D1173" s="599"/>
      <c r="E1173" s="599"/>
      <c r="F1173" s="599"/>
      <c r="G1173" s="599"/>
      <c r="H1173" s="599"/>
      <c r="I1173" s="599"/>
      <c r="J1173" s="599"/>
      <c r="K1173" s="599"/>
      <c r="L1173" s="599"/>
      <c r="M1173" s="599"/>
      <c r="N1173" s="599"/>
      <c r="O1173" s="599"/>
      <c r="P1173" s="599"/>
      <c r="Q1173" s="599"/>
      <c r="R1173" s="599"/>
      <c r="S1173" s="599"/>
      <c r="T1173" s="599"/>
      <c r="U1173" s="599"/>
      <c r="V1173" s="599"/>
      <c r="W1173" s="599"/>
      <c r="X1173" s="599"/>
      <c r="Y1173" s="599"/>
      <c r="Z1173" s="599"/>
      <c r="AA1173" s="599"/>
      <c r="AB1173" s="599"/>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1"/>
      <c r="B1174" s="598"/>
      <c r="C1174" s="599"/>
      <c r="D1174" s="599"/>
      <c r="E1174" s="599"/>
      <c r="F1174" s="599"/>
      <c r="G1174" s="599"/>
      <c r="H1174" s="599"/>
      <c r="I1174" s="599"/>
      <c r="J1174" s="599"/>
      <c r="K1174" s="599"/>
      <c r="L1174" s="599"/>
      <c r="M1174" s="599"/>
      <c r="N1174" s="599"/>
      <c r="O1174" s="599"/>
      <c r="P1174" s="599"/>
      <c r="Q1174" s="599"/>
      <c r="R1174" s="599"/>
      <c r="S1174" s="599"/>
      <c r="T1174" s="599"/>
      <c r="U1174" s="599"/>
      <c r="V1174" s="599"/>
      <c r="W1174" s="599"/>
      <c r="X1174" s="599"/>
      <c r="Y1174" s="599"/>
      <c r="Z1174" s="599"/>
      <c r="AA1174" s="599"/>
      <c r="AB1174" s="599"/>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1"/>
      <c r="B1175" s="598"/>
      <c r="C1175" s="599"/>
      <c r="D1175" s="599"/>
      <c r="E1175" s="599"/>
      <c r="F1175" s="599"/>
      <c r="G1175" s="599"/>
      <c r="H1175" s="599"/>
      <c r="I1175" s="599"/>
      <c r="J1175" s="599"/>
      <c r="K1175" s="599"/>
      <c r="L1175" s="599"/>
      <c r="M1175" s="599"/>
      <c r="N1175" s="599"/>
      <c r="O1175" s="599"/>
      <c r="P1175" s="599"/>
      <c r="Q1175" s="599"/>
      <c r="R1175" s="599"/>
      <c r="S1175" s="599"/>
      <c r="T1175" s="599"/>
      <c r="U1175" s="599"/>
      <c r="V1175" s="599"/>
      <c r="W1175" s="599"/>
      <c r="X1175" s="599"/>
      <c r="Y1175" s="599"/>
      <c r="Z1175" s="599"/>
      <c r="AA1175" s="599"/>
      <c r="AB1175" s="599"/>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600"/>
      <c r="B1176" s="311"/>
      <c r="C1176" s="601"/>
      <c r="D1176" s="602"/>
      <c r="E1176" s="602"/>
      <c r="F1176" s="602"/>
      <c r="G1176" s="602"/>
      <c r="H1176" s="601"/>
      <c r="I1176" s="602"/>
      <c r="J1176" s="602"/>
      <c r="K1176" s="602"/>
      <c r="L1176" s="602"/>
      <c r="M1176" s="601"/>
      <c r="N1176" s="602"/>
      <c r="O1176" s="602"/>
      <c r="P1176" s="602"/>
      <c r="Q1176" s="602"/>
      <c r="R1176" s="601"/>
      <c r="S1176" s="602"/>
      <c r="T1176" s="602"/>
      <c r="U1176" s="602"/>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602"/>
      <c r="B1177" s="602"/>
      <c r="C1177" s="601"/>
      <c r="D1177" s="601"/>
      <c r="E1177" s="601"/>
      <c r="F1177" s="601"/>
      <c r="G1177" s="601"/>
      <c r="H1177" s="601"/>
      <c r="I1177" s="601"/>
      <c r="J1177" s="601"/>
      <c r="K1177" s="601"/>
      <c r="L1177" s="601"/>
      <c r="M1177" s="601"/>
      <c r="N1177" s="601"/>
      <c r="O1177" s="601"/>
      <c r="P1177" s="601"/>
      <c r="Q1177" s="601"/>
      <c r="R1177" s="601"/>
      <c r="S1177" s="601"/>
      <c r="T1177" s="601"/>
      <c r="U1177" s="601"/>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1314">
    <mergeCell ref="BA341:BA342"/>
    <mergeCell ref="BA343:BA344"/>
    <mergeCell ref="BA345:BA346"/>
    <mergeCell ref="BA347:BA348"/>
    <mergeCell ref="BA349:BA350"/>
    <mergeCell ref="BA351:BA352"/>
    <mergeCell ref="BA353:BA354"/>
    <mergeCell ref="BA153:BA16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0"/>
    <mergeCell ref="A208:B208"/>
    <mergeCell ref="A153:A163"/>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E464"/>
    <mergeCell ref="H464:I464"/>
    <mergeCell ref="M464:N464"/>
    <mergeCell ref="C465:D465"/>
    <mergeCell ref="H465:I465"/>
    <mergeCell ref="M465:N465"/>
    <mergeCell ref="C462:D462"/>
    <mergeCell ref="H462:J462"/>
    <mergeCell ref="M462:N462"/>
    <mergeCell ref="C463:D463"/>
    <mergeCell ref="H463:I463"/>
    <mergeCell ref="M463:N463"/>
    <mergeCell ref="C460:D460"/>
    <mergeCell ref="H460:I460"/>
    <mergeCell ref="M460:O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Q518"/>
    <mergeCell ref="C519:D519"/>
    <mergeCell ref="H519:I519"/>
    <mergeCell ref="M519:N520"/>
    <mergeCell ref="O519:Q519"/>
    <mergeCell ref="C520:D520"/>
    <mergeCell ref="H520:I520"/>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5:D525"/>
    <mergeCell ref="H525:I525"/>
    <mergeCell ref="M525:N526"/>
    <mergeCell ref="C526:G526"/>
    <mergeCell ref="H526:I526"/>
    <mergeCell ref="C527:D528"/>
    <mergeCell ref="E527:G527"/>
    <mergeCell ref="H527:I527"/>
    <mergeCell ref="M527:N527"/>
    <mergeCell ref="H528:J528"/>
    <mergeCell ref="C523:D523"/>
    <mergeCell ref="H523:I524"/>
    <mergeCell ref="J523:L523"/>
    <mergeCell ref="M523:N523"/>
    <mergeCell ref="C524:D524"/>
    <mergeCell ref="M524:O524"/>
    <mergeCell ref="C521:D521"/>
    <mergeCell ref="H521:I521"/>
    <mergeCell ref="M521:N521"/>
    <mergeCell ref="C522:D522"/>
    <mergeCell ref="H522:L522"/>
    <mergeCell ref="M522:N522"/>
    <mergeCell ref="C533:D534"/>
    <mergeCell ref="H533:I533"/>
    <mergeCell ref="M533:N533"/>
    <mergeCell ref="H534:I534"/>
    <mergeCell ref="M534:N534"/>
    <mergeCell ref="C535:D535"/>
    <mergeCell ref="H535:I535"/>
    <mergeCell ref="M535:N535"/>
    <mergeCell ref="C531:D531"/>
    <mergeCell ref="H531:I531"/>
    <mergeCell ref="M531:N531"/>
    <mergeCell ref="C532:E532"/>
    <mergeCell ref="H532:I532"/>
    <mergeCell ref="M532:N532"/>
    <mergeCell ref="M528:N528"/>
    <mergeCell ref="C529:D529"/>
    <mergeCell ref="H529:I530"/>
    <mergeCell ref="M529:N529"/>
    <mergeCell ref="C530:D530"/>
    <mergeCell ref="M530:N530"/>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O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J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E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114300</xdr:rowOff>
                  </from>
                  <to>
                    <xdr:col>1</xdr:col>
                    <xdr:colOff>1704975</xdr:colOff>
                    <xdr:row>400</xdr:row>
                    <xdr:rowOff>114300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E05BA-E945-44F5-A3C9-5719C0C0DA25}">
  <sheetPr codeName="Feuil4"/>
  <dimension ref="A1:CZ1200"/>
  <sheetViews>
    <sheetView showGridLines="false" workbookViewId="0"/>
  </sheetViews>
  <sheetFormatPr defaultColWidth="13.5703125" defaultRowHeight="15" customHeight="true" x14ac:dyDescent="0.2"/>
  <cols>
    <col min="1" max="1" width="31.5703125" style="390" customWidth="true"/>
    <col min="2" max="2" width="41.5703125" style="390" customWidth="true"/>
    <col min="3" max="17" width="10.7109375" style="390" customWidth="true"/>
    <col min="18" max="33" width="12.5703125" style="390" customWidth="true"/>
    <col min="34" max="52" width="12.5703125" style="211" customWidth="true"/>
    <col min="53" max="53" width="31.5703125" style="391" customWidth="true"/>
    <col min="54" max="54" width="41.5703125" style="238" customWidth="true"/>
    <col min="55" max="69" width="9.140625" style="391" customWidth="true"/>
    <col min="70" max="77" width="12.5703125" style="391" customWidth="true"/>
    <col min="78" max="104" width="12.5703125" style="211" customWidth="true"/>
    <col min="105" max="16384" width="13.5703125" style="390"/>
  </cols>
  <sheetData>
    <row r="1" s="111" customFormat="true" ht="18" customHeight="true" x14ac:dyDescent="0.2">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Kazakhstan</v>
      </c>
      <c r="B2" s="226"/>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2011</v>
      </c>
      <c r="B3" s="228"/>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MICS11</v>
      </c>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25" t="str">
        <f>B1028</f>
        <v/>
      </c>
      <c r="B10" s="626"/>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25" t="str">
        <f>B1027</f>
        <v/>
      </c>
      <c r="B11" s="627"/>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28"/>
      <c r="B12" s="626"/>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29"/>
      <c r="B13" s="630"/>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22" customFormat="true" ht="15" customHeight="true" x14ac:dyDescent="0.2">
      <c r="A14" s="115" t="s">
        <v>96</v>
      </c>
      <c r="B14" s="208"/>
      <c r="C14" s="2096" t="s">
        <v>115</v>
      </c>
      <c r="D14" s="2097"/>
      <c r="E14" s="2097"/>
      <c r="F14" s="2097"/>
      <c r="G14" s="2098"/>
      <c r="H14" s="2241" t="s">
        <v>39</v>
      </c>
      <c r="I14" s="2242"/>
      <c r="J14" s="2242"/>
      <c r="K14" s="2242"/>
      <c r="L14" s="2243"/>
      <c r="M14" s="2248" t="s">
        <v>38</v>
      </c>
      <c r="N14" s="2249"/>
      <c r="O14" s="2249"/>
      <c r="P14" s="2249"/>
      <c r="Q14" s="2250"/>
      <c r="R14" s="1827" t="s">
        <v>138</v>
      </c>
      <c r="S14" s="1833"/>
      <c r="T14" s="1833"/>
      <c r="U14" s="1833"/>
      <c r="V14" s="1833"/>
      <c r="W14" s="1833"/>
      <c r="X14" s="1833"/>
      <c r="Y14" s="1833"/>
      <c r="Z14" s="1833"/>
      <c r="AA14" s="1833"/>
      <c r="AB14" s="1833"/>
      <c r="AC14" s="1833"/>
      <c r="AD14" s="1833"/>
      <c r="AE14" s="1833"/>
      <c r="AF14" s="1833"/>
      <c r="AG14" s="1834"/>
      <c r="AH14" s="311"/>
      <c r="AI14" s="311"/>
      <c r="AJ14" s="311"/>
      <c r="AK14" s="311"/>
      <c r="AL14" s="311"/>
      <c r="AM14" s="311"/>
      <c r="AN14" s="311"/>
      <c r="AO14" s="311"/>
      <c r="AP14" s="311"/>
      <c r="AQ14" s="311"/>
      <c r="AR14" s="311"/>
      <c r="AS14" s="311"/>
      <c r="AT14" s="311"/>
      <c r="AU14" s="311"/>
      <c r="AV14" s="311"/>
      <c r="AW14" s="311"/>
      <c r="AX14" s="311"/>
      <c r="AY14" s="311"/>
      <c r="AZ14" s="622"/>
      <c r="BA14" s="217" t="s">
        <v>129</v>
      </c>
      <c r="BB14" s="115" t="s">
        <v>96</v>
      </c>
      <c r="BC14" s="2106" t="s">
        <v>115</v>
      </c>
      <c r="BD14" s="2107"/>
      <c r="BE14" s="2107"/>
      <c r="BF14" s="2107"/>
      <c r="BG14" s="2108"/>
      <c r="BH14" s="2109" t="s">
        <v>39</v>
      </c>
      <c r="BI14" s="2107"/>
      <c r="BJ14" s="2107"/>
      <c r="BK14" s="2107"/>
      <c r="BL14" s="2108"/>
      <c r="BM14" s="2109" t="s">
        <v>38</v>
      </c>
      <c r="BN14" s="2107"/>
      <c r="BO14" s="2107"/>
      <c r="BP14" s="2107"/>
      <c r="BQ14" s="2110"/>
      <c r="BR14" s="1725" t="s">
        <v>138</v>
      </c>
      <c r="BS14" s="1726"/>
      <c r="BT14" s="1726"/>
      <c r="BU14" s="1726"/>
      <c r="BV14" s="1726"/>
      <c r="BW14" s="1726"/>
      <c r="BX14" s="1726"/>
      <c r="BY14" s="1727"/>
      <c r="BZ14" s="312"/>
      <c r="CA14" s="312"/>
      <c r="CB14" s="312"/>
      <c r="CC14" s="312"/>
      <c r="CD14" s="312"/>
      <c r="CE14" s="312"/>
      <c r="CF14" s="312"/>
      <c r="CG14" s="312"/>
      <c r="CH14" s="215"/>
      <c r="CI14" s="215"/>
      <c r="CJ14" s="215"/>
      <c r="CK14" s="215"/>
      <c r="CL14" s="215"/>
      <c r="CM14" s="215"/>
      <c r="CN14" s="215"/>
      <c r="CO14" s="215"/>
      <c r="CP14" s="215"/>
      <c r="CQ14" s="215"/>
      <c r="CR14" s="215"/>
      <c r="CS14" s="215"/>
      <c r="CT14" s="215"/>
      <c r="CU14" s="215"/>
      <c r="CV14" s="215"/>
      <c r="CW14" s="215"/>
      <c r="CX14" s="215"/>
      <c r="CY14" s="215"/>
      <c r="CZ14" s="215"/>
    </row>
    <row r="15" s="422" customFormat="true" ht="24" x14ac:dyDescent="0.2">
      <c r="A15" s="182" t="s">
        <v>88</v>
      </c>
      <c r="B15" s="242"/>
      <c r="C15" s="268" t="s">
        <v>0</v>
      </c>
      <c r="D15" s="269" t="s">
        <v>1</v>
      </c>
      <c r="E15" s="269" t="s">
        <v>2</v>
      </c>
      <c r="F15" s="269" t="s">
        <v>3</v>
      </c>
      <c r="G15" s="270" t="s">
        <v>4</v>
      </c>
      <c r="H15" s="1195" t="s">
        <v>0</v>
      </c>
      <c r="I15" s="1140" t="s">
        <v>1</v>
      </c>
      <c r="J15" s="1140" t="s">
        <v>2</v>
      </c>
      <c r="K15" s="1140" t="s">
        <v>3</v>
      </c>
      <c r="L15" s="1141" t="s">
        <v>4</v>
      </c>
      <c r="M15" s="1182" t="s">
        <v>0</v>
      </c>
      <c r="N15" s="1140" t="s">
        <v>1</v>
      </c>
      <c r="O15" s="1140" t="s">
        <v>2</v>
      </c>
      <c r="P15" s="1140" t="s">
        <v>3</v>
      </c>
      <c r="Q15" s="1208" t="s">
        <v>4</v>
      </c>
      <c r="R15" s="1195" t="s">
        <v>270</v>
      </c>
      <c r="S15" s="1140" t="s">
        <v>271</v>
      </c>
      <c r="T15" s="1140" t="s">
        <v>272</v>
      </c>
      <c r="U15" s="1140" t="s">
        <v>273</v>
      </c>
      <c r="V15" s="1140" t="s">
        <v>151</v>
      </c>
      <c r="W15" s="1140" t="s">
        <v>274</v>
      </c>
      <c r="X15" s="1140" t="s">
        <v>275</v>
      </c>
      <c r="Y15" s="1140" t="s">
        <v>276</v>
      </c>
      <c r="Z15" s="1140" t="s">
        <v>277</v>
      </c>
      <c r="AA15" s="1140" t="s">
        <v>278</v>
      </c>
      <c r="AB15" s="1140" t="s">
        <v>279</v>
      </c>
      <c r="AC15" s="1140" t="s">
        <v>280</v>
      </c>
      <c r="AD15" s="1140" t="s">
        <v>281</v>
      </c>
      <c r="AE15" s="1140" t="s">
        <v>282</v>
      </c>
      <c r="AF15" s="1140" t="s">
        <v>283</v>
      </c>
      <c r="AG15" s="1142" t="s">
        <v>284</v>
      </c>
      <c r="AH15" s="311"/>
      <c r="AI15" s="311"/>
      <c r="AJ15" s="311"/>
      <c r="AK15" s="311"/>
      <c r="AL15" s="311"/>
      <c r="AM15" s="311"/>
      <c r="AN15" s="311"/>
      <c r="AO15" s="311"/>
      <c r="AP15" s="311"/>
      <c r="AQ15" s="311"/>
      <c r="AR15" s="311"/>
      <c r="AS15" s="311"/>
      <c r="AT15" s="311"/>
      <c r="AU15" s="311"/>
      <c r="AV15" s="311"/>
      <c r="AW15" s="311"/>
      <c r="AX15" s="311"/>
      <c r="AY15" s="311"/>
      <c r="AZ15" s="622"/>
      <c r="BA15" s="192" t="s">
        <v>120</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270</v>
      </c>
      <c r="BS15" s="166" t="s">
        <v>271</v>
      </c>
      <c r="BT15" s="166" t="s">
        <v>272</v>
      </c>
      <c r="BU15" s="166" t="s">
        <v>273</v>
      </c>
      <c r="BV15" s="166" t="s">
        <v>151</v>
      </c>
      <c r="BW15" s="166" t="s">
        <v>274</v>
      </c>
      <c r="BX15" s="166" t="s">
        <v>275</v>
      </c>
      <c r="BY15" s="167" t="s">
        <v>276</v>
      </c>
      <c r="BZ15" s="167" t="s">
        <v>277</v>
      </c>
      <c r="CA15" s="167" t="s">
        <v>278</v>
      </c>
      <c r="CB15" s="167" t="s">
        <v>279</v>
      </c>
      <c r="CC15" s="167" t="s">
        <v>280</v>
      </c>
      <c r="CD15" s="167" t="s">
        <v>281</v>
      </c>
      <c r="CE15" s="167" t="s">
        <v>282</v>
      </c>
      <c r="CF15" s="167" t="s">
        <v>283</v>
      </c>
      <c r="CG15" s="167" t="s">
        <v>284</v>
      </c>
      <c r="CH15" s="1790"/>
      <c r="CI15" s="1790"/>
      <c r="CJ15" s="1790"/>
      <c r="CK15" s="1790"/>
      <c r="CL15" s="1790"/>
      <c r="CM15" s="1790"/>
      <c r="CN15" s="1790"/>
      <c r="CO15" s="1790"/>
      <c r="CP15" s="1790"/>
      <c r="CQ15" s="1790"/>
      <c r="CR15" s="1790"/>
      <c r="CS15" s="1790"/>
      <c r="CT15" s="1790"/>
      <c r="CU15" s="1790"/>
      <c r="CV15" s="1790"/>
      <c r="CW15" s="1790"/>
      <c r="CX15" s="1790"/>
      <c r="CY15" s="1790"/>
      <c r="CZ15" s="1790"/>
    </row>
    <row r="16" s="422" customFormat="true" ht="15" customHeight="true" x14ac:dyDescent="0.2">
      <c r="A16" s="2251" t="s">
        <v>13</v>
      </c>
      <c r="B16" s="1413" t="s">
        <v>14</v>
      </c>
      <c r="C16" s="1249">
        <v>93.9</v>
      </c>
      <c r="D16" s="1250">
        <v>96.5</v>
      </c>
      <c r="E16" s="1250">
        <v>98.1</v>
      </c>
      <c r="F16" s="1250">
        <v>98.7</v>
      </c>
      <c r="G16" s="1251">
        <v>99.6</v>
      </c>
      <c r="H16" s="1252">
        <v>99.3</v>
      </c>
      <c r="I16" s="1250">
        <v>99.1</v>
      </c>
      <c r="J16" s="1250">
        <v>99.5</v>
      </c>
      <c r="K16" s="1250">
        <v>99.6</v>
      </c>
      <c r="L16" s="1253">
        <v>99.6</v>
      </c>
      <c r="M16" s="1254">
        <v>91.6</v>
      </c>
      <c r="N16" s="1250">
        <v>94.4</v>
      </c>
      <c r="O16" s="1250">
        <v>95.1</v>
      </c>
      <c r="P16" s="1250">
        <v>96.6</v>
      </c>
      <c r="Q16" s="1251">
        <v>97.1</v>
      </c>
      <c r="R16" s="1252">
        <v>98.5</v>
      </c>
      <c r="S16" s="1250">
        <v>100</v>
      </c>
      <c r="T16" s="1250">
        <v>97</v>
      </c>
      <c r="U16" s="1250">
        <v>100</v>
      </c>
      <c r="V16" s="1250">
        <v>99.9</v>
      </c>
      <c r="W16" s="1250">
        <v>97.4</v>
      </c>
      <c r="X16" s="1250">
        <v>91.6</v>
      </c>
      <c r="Y16" s="1250">
        <v>97.8</v>
      </c>
      <c r="Z16" s="1250">
        <v>95.5</v>
      </c>
      <c r="AA16" s="1250">
        <v>99.2</v>
      </c>
      <c r="AB16" s="1250">
        <v>99.4</v>
      </c>
      <c r="AC16" s="1250">
        <v>91</v>
      </c>
      <c r="AD16" s="1250">
        <v>98.9</v>
      </c>
      <c r="AE16" s="1250">
        <v>98.3</v>
      </c>
      <c r="AF16" s="1250">
        <v>95.3</v>
      </c>
      <c r="AG16" s="1845">
        <v>99.2</v>
      </c>
      <c r="AH16" s="311"/>
      <c r="AI16" s="311"/>
      <c r="AJ16" s="311"/>
      <c r="AK16" s="311"/>
      <c r="AL16" s="311"/>
      <c r="AM16" s="311"/>
      <c r="AN16" s="311"/>
      <c r="AO16" s="311"/>
      <c r="AP16" s="311"/>
      <c r="AQ16" s="311"/>
      <c r="AR16" s="311"/>
      <c r="AS16" s="311"/>
      <c r="AT16" s="311"/>
      <c r="AU16" s="311"/>
      <c r="AV16" s="311"/>
      <c r="AW16" s="311"/>
      <c r="AX16" s="311"/>
      <c r="AY16" s="311"/>
      <c r="AZ16" s="622"/>
      <c r="BA16" s="2111" t="s">
        <v>13</v>
      </c>
      <c r="BB16" s="147" t="s">
        <v>14</v>
      </c>
      <c r="BC16" s="1042" t="s">
        <v>36</v>
      </c>
      <c r="BD16" s="1061" t="s">
        <v>36</v>
      </c>
      <c r="BE16" s="1061" t="s">
        <v>36</v>
      </c>
      <c r="BF16" s="1061" t="s">
        <v>36</v>
      </c>
      <c r="BG16" s="1081" t="s">
        <v>36</v>
      </c>
      <c r="BH16" s="1101" t="s">
        <v>36</v>
      </c>
      <c r="BI16" s="1061" t="s">
        <v>36</v>
      </c>
      <c r="BJ16" s="1061" t="s">
        <v>36</v>
      </c>
      <c r="BK16" s="1061" t="s">
        <v>36</v>
      </c>
      <c r="BL16" s="1081" t="s">
        <v>36</v>
      </c>
      <c r="BM16" s="1101" t="s">
        <v>36</v>
      </c>
      <c r="BN16" s="1061" t="s">
        <v>36</v>
      </c>
      <c r="BO16" s="1061" t="s">
        <v>36</v>
      </c>
      <c r="BP16" s="1061" t="s">
        <v>36</v>
      </c>
      <c r="BQ16" s="1081" t="s">
        <v>36</v>
      </c>
      <c r="BR16" s="1101" t="s">
        <v>36</v>
      </c>
      <c r="BS16" s="1061" t="s">
        <v>36</v>
      </c>
      <c r="BT16" s="1061" t="s">
        <v>36</v>
      </c>
      <c r="BU16" s="1061" t="s">
        <v>36</v>
      </c>
      <c r="BV16" s="1061" t="s">
        <v>36</v>
      </c>
      <c r="BW16" s="1061" t="s">
        <v>36</v>
      </c>
      <c r="BX16" s="1061" t="s">
        <v>36</v>
      </c>
      <c r="BY16" s="1120" t="s">
        <v>36</v>
      </c>
      <c r="BZ16" s="1120" t="s">
        <v>36</v>
      </c>
      <c r="CA16" s="1120" t="s">
        <v>36</v>
      </c>
      <c r="CB16" s="1120" t="s">
        <v>36</v>
      </c>
      <c r="CC16" s="1120" t="s">
        <v>36</v>
      </c>
      <c r="CD16" s="1120" t="s">
        <v>36</v>
      </c>
      <c r="CE16" s="1120" t="s">
        <v>36</v>
      </c>
      <c r="CF16" s="1120" t="s">
        <v>36</v>
      </c>
      <c r="CG16" s="1120" t="s">
        <v>36</v>
      </c>
      <c r="CH16" s="1791"/>
      <c r="CI16" s="1791"/>
      <c r="CJ16" s="1791"/>
      <c r="CK16" s="1791"/>
      <c r="CL16" s="1791"/>
      <c r="CM16" s="1791"/>
      <c r="CN16" s="1791"/>
      <c r="CO16" s="1791"/>
      <c r="CP16" s="1791"/>
      <c r="CQ16" s="1791"/>
      <c r="CR16" s="1791"/>
      <c r="CS16" s="1791"/>
      <c r="CT16" s="1791"/>
      <c r="CU16" s="1791"/>
      <c r="CV16" s="1791"/>
      <c r="CW16" s="1791"/>
      <c r="CX16" s="1791"/>
      <c r="CY16" s="1791"/>
      <c r="CZ16" s="1791"/>
    </row>
    <row r="17" s="422" customFormat="true" ht="15" customHeight="true" x14ac:dyDescent="0.2">
      <c r="A17" s="2252"/>
      <c r="B17" s="1414" t="s">
        <v>52</v>
      </c>
      <c r="C17" s="1255">
        <v>6.1</v>
      </c>
      <c r="D17" s="1256">
        <v>3.5</v>
      </c>
      <c r="E17" s="1256">
        <v>1.9</v>
      </c>
      <c r="F17" s="1256">
        <v>1.3</v>
      </c>
      <c r="G17" s="1257">
        <v>0.4</v>
      </c>
      <c r="H17" s="1258">
        <v>0.7</v>
      </c>
      <c r="I17" s="1256">
        <v>0.9</v>
      </c>
      <c r="J17" s="1256">
        <v>0.5</v>
      </c>
      <c r="K17" s="1256">
        <v>0.4</v>
      </c>
      <c r="L17" s="1259">
        <v>0.4</v>
      </c>
      <c r="M17" s="1260">
        <v>8.4</v>
      </c>
      <c r="N17" s="1256">
        <v>5.6</v>
      </c>
      <c r="O17" s="1256">
        <v>4.9000000000000004</v>
      </c>
      <c r="P17" s="1256">
        <v>3.4</v>
      </c>
      <c r="Q17" s="1257">
        <v>2.9</v>
      </c>
      <c r="R17" s="1258">
        <v>1.5</v>
      </c>
      <c r="S17" s="1256">
        <v>0</v>
      </c>
      <c r="T17" s="1256">
        <v>3</v>
      </c>
      <c r="U17" s="1256">
        <v>0</v>
      </c>
      <c r="V17" s="1256">
        <v>0.1</v>
      </c>
      <c r="W17" s="1256">
        <v>2.6</v>
      </c>
      <c r="X17" s="1256">
        <v>8.4</v>
      </c>
      <c r="Y17" s="1256">
        <v>2.2000000000000002</v>
      </c>
      <c r="Z17" s="1256">
        <v>4.5</v>
      </c>
      <c r="AA17" s="1256">
        <v>0.8</v>
      </c>
      <c r="AB17" s="1256">
        <v>0.6</v>
      </c>
      <c r="AC17" s="1256">
        <v>9</v>
      </c>
      <c r="AD17" s="1256">
        <v>1.1000000000000001</v>
      </c>
      <c r="AE17" s="1256">
        <v>1.7</v>
      </c>
      <c r="AF17" s="1256">
        <v>4.7</v>
      </c>
      <c r="AG17" s="1846">
        <v>0.8</v>
      </c>
      <c r="AH17" s="311"/>
      <c r="AI17" s="311"/>
      <c r="AJ17" s="311"/>
      <c r="AK17" s="311"/>
      <c r="AL17" s="311"/>
      <c r="AM17" s="311"/>
      <c r="AN17" s="311"/>
      <c r="AO17" s="311"/>
      <c r="AP17" s="311"/>
      <c r="AQ17" s="311"/>
      <c r="AR17" s="311"/>
      <c r="AS17" s="311"/>
      <c r="AT17" s="311"/>
      <c r="AU17" s="311"/>
      <c r="AV17" s="311"/>
      <c r="AW17" s="311"/>
      <c r="AX17" s="311"/>
      <c r="AY17" s="311"/>
      <c r="AZ17" s="622"/>
      <c r="BA17" s="2112"/>
      <c r="BB17" s="148" t="s">
        <v>52</v>
      </c>
      <c r="BC17" s="1043" t="s">
        <v>36</v>
      </c>
      <c r="BD17" s="1062" t="s">
        <v>36</v>
      </c>
      <c r="BE17" s="1062" t="s">
        <v>36</v>
      </c>
      <c r="BF17" s="1062" t="s">
        <v>36</v>
      </c>
      <c r="BG17" s="1082" t="s">
        <v>36</v>
      </c>
      <c r="BH17" s="1102" t="s">
        <v>36</v>
      </c>
      <c r="BI17" s="1062" t="s">
        <v>36</v>
      </c>
      <c r="BJ17" s="1062" t="s">
        <v>36</v>
      </c>
      <c r="BK17" s="1062" t="s">
        <v>36</v>
      </c>
      <c r="BL17" s="1082" t="s">
        <v>36</v>
      </c>
      <c r="BM17" s="1102" t="s">
        <v>36</v>
      </c>
      <c r="BN17" s="1062" t="s">
        <v>36</v>
      </c>
      <c r="BO17" s="1062" t="s">
        <v>36</v>
      </c>
      <c r="BP17" s="1062" t="s">
        <v>36</v>
      </c>
      <c r="BQ17" s="1082" t="s">
        <v>36</v>
      </c>
      <c r="BR17" s="1102" t="s">
        <v>36</v>
      </c>
      <c r="BS17" s="1062" t="s">
        <v>36</v>
      </c>
      <c r="BT17" s="1062" t="s">
        <v>36</v>
      </c>
      <c r="BU17" s="1062" t="s">
        <v>36</v>
      </c>
      <c r="BV17" s="1062" t="s">
        <v>36</v>
      </c>
      <c r="BW17" s="1062" t="s">
        <v>36</v>
      </c>
      <c r="BX17" s="1062" t="s">
        <v>36</v>
      </c>
      <c r="BY17" s="1121" t="s">
        <v>36</v>
      </c>
      <c r="BZ17" s="1121" t="s">
        <v>36</v>
      </c>
      <c r="CA17" s="1121" t="s">
        <v>36</v>
      </c>
      <c r="CB17" s="1121" t="s">
        <v>36</v>
      </c>
      <c r="CC17" s="1121" t="s">
        <v>36</v>
      </c>
      <c r="CD17" s="1121" t="s">
        <v>36</v>
      </c>
      <c r="CE17" s="1121" t="s">
        <v>36</v>
      </c>
      <c r="CF17" s="1121" t="s">
        <v>36</v>
      </c>
      <c r="CG17" s="1121" t="s">
        <v>36</v>
      </c>
      <c r="CH17" s="1792"/>
      <c r="CI17" s="1792"/>
      <c r="CJ17" s="1792"/>
      <c r="CK17" s="1792"/>
      <c r="CL17" s="1792"/>
      <c r="CM17" s="1792"/>
      <c r="CN17" s="1792"/>
      <c r="CO17" s="1792"/>
      <c r="CP17" s="1792"/>
      <c r="CQ17" s="1792"/>
      <c r="CR17" s="1792"/>
      <c r="CS17" s="1792"/>
      <c r="CT17" s="1792"/>
      <c r="CU17" s="1792"/>
      <c r="CV17" s="1792"/>
      <c r="CW17" s="1792"/>
      <c r="CX17" s="1792"/>
      <c r="CY17" s="1792"/>
      <c r="CZ17" s="1792"/>
    </row>
    <row r="18" s="422" customFormat="true" ht="15" customHeight="true" x14ac:dyDescent="0.2">
      <c r="A18" s="2252" t="s">
        <v>61</v>
      </c>
      <c r="B18" s="1414" t="s">
        <v>15</v>
      </c>
      <c r="C18" s="1261">
        <v>90.2</v>
      </c>
      <c r="D18" s="1262">
        <v>94.5</v>
      </c>
      <c r="E18" s="1262">
        <v>97</v>
      </c>
      <c r="F18" s="1262">
        <v>98</v>
      </c>
      <c r="G18" s="1263">
        <v>99.2</v>
      </c>
      <c r="H18" s="1264">
        <v>97.7</v>
      </c>
      <c r="I18" s="1262">
        <v>98.6</v>
      </c>
      <c r="J18" s="1262">
        <v>98.8</v>
      </c>
      <c r="K18" s="1262">
        <v>99.3</v>
      </c>
      <c r="L18" s="1265">
        <v>99.2</v>
      </c>
      <c r="M18" s="1261">
        <v>86.6</v>
      </c>
      <c r="N18" s="1262">
        <v>91.8</v>
      </c>
      <c r="O18" s="1262">
        <v>92.9</v>
      </c>
      <c r="P18" s="1262">
        <v>94.6</v>
      </c>
      <c r="Q18" s="1263">
        <v>95.8</v>
      </c>
      <c r="R18" s="1264">
        <v>97.1</v>
      </c>
      <c r="S18" s="1262">
        <v>99</v>
      </c>
      <c r="T18" s="1262">
        <v>93.1</v>
      </c>
      <c r="U18" s="1262">
        <v>100</v>
      </c>
      <c r="V18" s="1262">
        <v>99.9</v>
      </c>
      <c r="W18" s="1262">
        <v>97.2</v>
      </c>
      <c r="X18" s="1262">
        <v>91.5</v>
      </c>
      <c r="Y18" s="1262">
        <v>94.6</v>
      </c>
      <c r="Z18" s="1262">
        <v>92.6</v>
      </c>
      <c r="AA18" s="1262">
        <v>98.9</v>
      </c>
      <c r="AB18" s="1262">
        <v>99.4</v>
      </c>
      <c r="AC18" s="1262">
        <v>87.7</v>
      </c>
      <c r="AD18" s="1262">
        <v>97.6</v>
      </c>
      <c r="AE18" s="1262">
        <v>98</v>
      </c>
      <c r="AF18" s="1262">
        <v>93.6</v>
      </c>
      <c r="AG18" s="1265">
        <v>96.3</v>
      </c>
      <c r="AH18" s="311"/>
      <c r="AI18" s="311"/>
      <c r="AJ18" s="311"/>
      <c r="AK18" s="311"/>
      <c r="AL18" s="311"/>
      <c r="AM18" s="311"/>
      <c r="AN18" s="311"/>
      <c r="AO18" s="311"/>
      <c r="AP18" s="311"/>
      <c r="AQ18" s="311"/>
      <c r="AR18" s="311"/>
      <c r="AS18" s="311"/>
      <c r="AT18" s="311"/>
      <c r="AU18" s="311"/>
      <c r="AV18" s="311"/>
      <c r="AW18" s="311"/>
      <c r="AX18" s="311"/>
      <c r="AY18" s="311"/>
      <c r="AZ18" s="622"/>
      <c r="BA18" s="2112" t="s">
        <v>61</v>
      </c>
      <c r="BB18" s="148" t="s">
        <v>15</v>
      </c>
      <c r="BC18" s="1043" t="s">
        <v>36</v>
      </c>
      <c r="BD18" s="1062" t="s">
        <v>36</v>
      </c>
      <c r="BE18" s="1062" t="s">
        <v>36</v>
      </c>
      <c r="BF18" s="1062" t="s">
        <v>36</v>
      </c>
      <c r="BG18" s="1082" t="s">
        <v>36</v>
      </c>
      <c r="BH18" s="1102" t="s">
        <v>36</v>
      </c>
      <c r="BI18" s="1062" t="s">
        <v>36</v>
      </c>
      <c r="BJ18" s="1062" t="s">
        <v>36</v>
      </c>
      <c r="BK18" s="1062" t="s">
        <v>36</v>
      </c>
      <c r="BL18" s="1082" t="s">
        <v>36</v>
      </c>
      <c r="BM18" s="1102" t="s">
        <v>36</v>
      </c>
      <c r="BN18" s="1062" t="s">
        <v>36</v>
      </c>
      <c r="BO18" s="1062" t="s">
        <v>36</v>
      </c>
      <c r="BP18" s="1062" t="s">
        <v>36</v>
      </c>
      <c r="BQ18" s="1082" t="s">
        <v>36</v>
      </c>
      <c r="BR18" s="1102" t="s">
        <v>36</v>
      </c>
      <c r="BS18" s="1062" t="s">
        <v>36</v>
      </c>
      <c r="BT18" s="1062" t="s">
        <v>36</v>
      </c>
      <c r="BU18" s="1062" t="s">
        <v>36</v>
      </c>
      <c r="BV18" s="1062" t="s">
        <v>36</v>
      </c>
      <c r="BW18" s="1062" t="s">
        <v>36</v>
      </c>
      <c r="BX18" s="1062" t="s">
        <v>36</v>
      </c>
      <c r="BY18" s="1121" t="s">
        <v>36</v>
      </c>
      <c r="BZ18" s="1121" t="s">
        <v>36</v>
      </c>
      <c r="CA18" s="1121" t="s">
        <v>36</v>
      </c>
      <c r="CB18" s="1121" t="s">
        <v>36</v>
      </c>
      <c r="CC18" s="1121" t="s">
        <v>36</v>
      </c>
      <c r="CD18" s="1121" t="s">
        <v>36</v>
      </c>
      <c r="CE18" s="1121" t="s">
        <v>36</v>
      </c>
      <c r="CF18" s="1121" t="s">
        <v>36</v>
      </c>
      <c r="CG18" s="1121" t="s">
        <v>36</v>
      </c>
      <c r="CH18" s="1792"/>
      <c r="CI18" s="1792"/>
      <c r="CJ18" s="1792"/>
      <c r="CK18" s="1792"/>
      <c r="CL18" s="1792"/>
      <c r="CM18" s="1792"/>
      <c r="CN18" s="1792"/>
      <c r="CO18" s="1792"/>
      <c r="CP18" s="1792"/>
      <c r="CQ18" s="1792"/>
      <c r="CR18" s="1792"/>
      <c r="CS18" s="1792"/>
      <c r="CT18" s="1792"/>
      <c r="CU18" s="1792"/>
      <c r="CV18" s="1792"/>
      <c r="CW18" s="1792"/>
      <c r="CX18" s="1792"/>
      <c r="CY18" s="1792"/>
      <c r="CZ18" s="1792"/>
    </row>
    <row r="19" s="422" customFormat="true" ht="15" customHeight="true" x14ac:dyDescent="0.2">
      <c r="A19" s="2252"/>
      <c r="B19" s="1414" t="s">
        <v>16</v>
      </c>
      <c r="C19" s="1261">
        <v>3.4</v>
      </c>
      <c r="D19" s="1262">
        <v>1.9</v>
      </c>
      <c r="E19" s="1262">
        <v>1.2</v>
      </c>
      <c r="F19" s="1262">
        <v>0.8</v>
      </c>
      <c r="G19" s="1263">
        <v>0.4</v>
      </c>
      <c r="H19" s="1264">
        <v>1.6</v>
      </c>
      <c r="I19" s="1262">
        <v>0.6</v>
      </c>
      <c r="J19" s="1262">
        <v>0.6</v>
      </c>
      <c r="K19" s="1262">
        <v>0.3</v>
      </c>
      <c r="L19" s="1265">
        <v>0.4</v>
      </c>
      <c r="M19" s="1261">
        <v>4.7</v>
      </c>
      <c r="N19" s="1262">
        <v>2.5</v>
      </c>
      <c r="O19" s="1262">
        <v>2.1</v>
      </c>
      <c r="P19" s="1262">
        <v>2</v>
      </c>
      <c r="Q19" s="1263">
        <v>1.3</v>
      </c>
      <c r="R19" s="1264">
        <v>1.3</v>
      </c>
      <c r="S19" s="1262">
        <v>1</v>
      </c>
      <c r="T19" s="1262">
        <v>3.9</v>
      </c>
      <c r="U19" s="1262">
        <v>0</v>
      </c>
      <c r="V19" s="1262">
        <v>0</v>
      </c>
      <c r="W19" s="1262">
        <v>0.2</v>
      </c>
      <c r="X19" s="1262">
        <v>0.1</v>
      </c>
      <c r="Y19" s="1262">
        <v>3.2</v>
      </c>
      <c r="Z19" s="1262">
        <v>2.9</v>
      </c>
      <c r="AA19" s="1262">
        <v>0.3</v>
      </c>
      <c r="AB19" s="1262">
        <v>0</v>
      </c>
      <c r="AC19" s="1262">
        <v>3.3</v>
      </c>
      <c r="AD19" s="1262">
        <v>1.3</v>
      </c>
      <c r="AE19" s="1262">
        <v>0.3</v>
      </c>
      <c r="AF19" s="1262">
        <v>1.8</v>
      </c>
      <c r="AG19" s="1265">
        <v>2.9</v>
      </c>
      <c r="AH19" s="311"/>
      <c r="AI19" s="311"/>
      <c r="AJ19" s="311"/>
      <c r="AK19" s="311"/>
      <c r="AL19" s="311"/>
      <c r="AM19" s="311"/>
      <c r="AN19" s="311"/>
      <c r="AO19" s="311"/>
      <c r="AP19" s="311"/>
      <c r="AQ19" s="311"/>
      <c r="AR19" s="311"/>
      <c r="AS19" s="311"/>
      <c r="AT19" s="311"/>
      <c r="AU19" s="311"/>
      <c r="AV19" s="311"/>
      <c r="AW19" s="311"/>
      <c r="AX19" s="311"/>
      <c r="AY19" s="311"/>
      <c r="AZ19" s="622"/>
      <c r="BA19" s="2112"/>
      <c r="BB19" s="148" t="s">
        <v>16</v>
      </c>
      <c r="BC19" s="1043" t="s">
        <v>36</v>
      </c>
      <c r="BD19" s="1062" t="s">
        <v>36</v>
      </c>
      <c r="BE19" s="1062" t="s">
        <v>36</v>
      </c>
      <c r="BF19" s="1062" t="s">
        <v>36</v>
      </c>
      <c r="BG19" s="1082" t="s">
        <v>36</v>
      </c>
      <c r="BH19" s="1102" t="s">
        <v>36</v>
      </c>
      <c r="BI19" s="1062" t="s">
        <v>36</v>
      </c>
      <c r="BJ19" s="1062" t="s">
        <v>36</v>
      </c>
      <c r="BK19" s="1062" t="s">
        <v>36</v>
      </c>
      <c r="BL19" s="1082" t="s">
        <v>36</v>
      </c>
      <c r="BM19" s="1102" t="s">
        <v>36</v>
      </c>
      <c r="BN19" s="1062" t="s">
        <v>36</v>
      </c>
      <c r="BO19" s="1062" t="s">
        <v>36</v>
      </c>
      <c r="BP19" s="1062" t="s">
        <v>36</v>
      </c>
      <c r="BQ19" s="1082" t="s">
        <v>36</v>
      </c>
      <c r="BR19" s="1102" t="s">
        <v>36</v>
      </c>
      <c r="BS19" s="1062" t="s">
        <v>36</v>
      </c>
      <c r="BT19" s="1062" t="s">
        <v>36</v>
      </c>
      <c r="BU19" s="1062" t="s">
        <v>36</v>
      </c>
      <c r="BV19" s="1062" t="s">
        <v>36</v>
      </c>
      <c r="BW19" s="1062" t="s">
        <v>36</v>
      </c>
      <c r="BX19" s="1062" t="s">
        <v>36</v>
      </c>
      <c r="BY19" s="1121" t="s">
        <v>36</v>
      </c>
      <c r="BZ19" s="1121" t="s">
        <v>36</v>
      </c>
      <c r="CA19" s="1121" t="s">
        <v>36</v>
      </c>
      <c r="CB19" s="1121" t="s">
        <v>36</v>
      </c>
      <c r="CC19" s="1121" t="s">
        <v>36</v>
      </c>
      <c r="CD19" s="1121" t="s">
        <v>36</v>
      </c>
      <c r="CE19" s="1121" t="s">
        <v>36</v>
      </c>
      <c r="CF19" s="1121" t="s">
        <v>36</v>
      </c>
      <c r="CG19" s="1121" t="s">
        <v>36</v>
      </c>
      <c r="CH19" s="1792"/>
      <c r="CI19" s="1792"/>
      <c r="CJ19" s="1792"/>
      <c r="CK19" s="1792"/>
      <c r="CL19" s="1792"/>
      <c r="CM19" s="1792"/>
      <c r="CN19" s="1792"/>
      <c r="CO19" s="1792"/>
      <c r="CP19" s="1792"/>
      <c r="CQ19" s="1792"/>
      <c r="CR19" s="1792"/>
      <c r="CS19" s="1792"/>
      <c r="CT19" s="1792"/>
      <c r="CU19" s="1792"/>
      <c r="CV19" s="1792"/>
      <c r="CW19" s="1792"/>
      <c r="CX19" s="1792"/>
      <c r="CY19" s="1792"/>
      <c r="CZ19" s="1792"/>
    </row>
    <row r="20" s="422" customFormat="true" ht="15" customHeight="true" x14ac:dyDescent="0.2">
      <c r="A20" s="2252"/>
      <c r="B20" s="1414" t="s">
        <v>22</v>
      </c>
      <c r="C20" s="1261">
        <v>3.8</v>
      </c>
      <c r="D20" s="1262">
        <v>1.9</v>
      </c>
      <c r="E20" s="1262">
        <v>1.2</v>
      </c>
      <c r="F20" s="1262">
        <v>1</v>
      </c>
      <c r="G20" s="1263">
        <v>0.4</v>
      </c>
      <c r="H20" s="1264">
        <v>0.7</v>
      </c>
      <c r="I20" s="1262">
        <v>0.9</v>
      </c>
      <c r="J20" s="1262">
        <v>0.5</v>
      </c>
      <c r="K20" s="1262">
        <v>0.4</v>
      </c>
      <c r="L20" s="1265">
        <v>0.4</v>
      </c>
      <c r="M20" s="1261">
        <v>4.4000000000000004</v>
      </c>
      <c r="N20" s="1262">
        <v>4.0999999999999996</v>
      </c>
      <c r="O20" s="1262">
        <v>2.2999999999999998</v>
      </c>
      <c r="P20" s="1262">
        <v>2.1</v>
      </c>
      <c r="Q20" s="1263">
        <v>1.8</v>
      </c>
      <c r="R20" s="1264">
        <v>1.2</v>
      </c>
      <c r="S20" s="1262">
        <v>0</v>
      </c>
      <c r="T20" s="1262">
        <v>2.8</v>
      </c>
      <c r="U20" s="1262">
        <v>0</v>
      </c>
      <c r="V20" s="1262">
        <v>0.1</v>
      </c>
      <c r="W20" s="1262">
        <v>1.1000000000000001</v>
      </c>
      <c r="X20" s="1262">
        <v>1.1000000000000001</v>
      </c>
      <c r="Y20" s="1262">
        <v>2.2000000000000002</v>
      </c>
      <c r="Z20" s="1262">
        <v>2.2000000000000002</v>
      </c>
      <c r="AA20" s="1262">
        <v>0.2</v>
      </c>
      <c r="AB20" s="1262">
        <v>0.6</v>
      </c>
      <c r="AC20" s="1262">
        <v>7.7</v>
      </c>
      <c r="AD20" s="1262">
        <v>0.7</v>
      </c>
      <c r="AE20" s="1262">
        <v>1.5</v>
      </c>
      <c r="AF20" s="1262">
        <v>4.3</v>
      </c>
      <c r="AG20" s="1265">
        <v>0.8</v>
      </c>
      <c r="AH20" s="311"/>
      <c r="AI20" s="311"/>
      <c r="AJ20" s="311"/>
      <c r="AK20" s="311"/>
      <c r="AL20" s="311"/>
      <c r="AM20" s="311"/>
      <c r="AN20" s="311"/>
      <c r="AO20" s="311"/>
      <c r="AP20" s="311"/>
      <c r="AQ20" s="311"/>
      <c r="AR20" s="311"/>
      <c r="AS20" s="311"/>
      <c r="AT20" s="311"/>
      <c r="AU20" s="311"/>
      <c r="AV20" s="311"/>
      <c r="AW20" s="311"/>
      <c r="AX20" s="311"/>
      <c r="AY20" s="311"/>
      <c r="AZ20" s="622"/>
      <c r="BA20" s="2112"/>
      <c r="BB20" s="148" t="s">
        <v>22</v>
      </c>
      <c r="BC20" s="1043" t="s">
        <v>36</v>
      </c>
      <c r="BD20" s="1062" t="s">
        <v>36</v>
      </c>
      <c r="BE20" s="1062" t="s">
        <v>36</v>
      </c>
      <c r="BF20" s="1062" t="s">
        <v>36</v>
      </c>
      <c r="BG20" s="1082" t="s">
        <v>36</v>
      </c>
      <c r="BH20" s="1102" t="s">
        <v>36</v>
      </c>
      <c r="BI20" s="1062" t="s">
        <v>36</v>
      </c>
      <c r="BJ20" s="1062" t="s">
        <v>36</v>
      </c>
      <c r="BK20" s="1062" t="s">
        <v>36</v>
      </c>
      <c r="BL20" s="1082" t="s">
        <v>36</v>
      </c>
      <c r="BM20" s="1102" t="s">
        <v>36</v>
      </c>
      <c r="BN20" s="1062" t="s">
        <v>36</v>
      </c>
      <c r="BO20" s="1062" t="s">
        <v>36</v>
      </c>
      <c r="BP20" s="1062" t="s">
        <v>36</v>
      </c>
      <c r="BQ20" s="1082" t="s">
        <v>36</v>
      </c>
      <c r="BR20" s="1102" t="s">
        <v>36</v>
      </c>
      <c r="BS20" s="1062" t="s">
        <v>36</v>
      </c>
      <c r="BT20" s="1062" t="s">
        <v>36</v>
      </c>
      <c r="BU20" s="1062" t="s">
        <v>36</v>
      </c>
      <c r="BV20" s="1062" t="s">
        <v>36</v>
      </c>
      <c r="BW20" s="1062" t="s">
        <v>36</v>
      </c>
      <c r="BX20" s="1062" t="s">
        <v>36</v>
      </c>
      <c r="BY20" s="1121" t="s">
        <v>36</v>
      </c>
      <c r="BZ20" s="1121" t="s">
        <v>36</v>
      </c>
      <c r="CA20" s="1121" t="s">
        <v>36</v>
      </c>
      <c r="CB20" s="1121" t="s">
        <v>36</v>
      </c>
      <c r="CC20" s="1121" t="s">
        <v>36</v>
      </c>
      <c r="CD20" s="1121" t="s">
        <v>36</v>
      </c>
      <c r="CE20" s="1121" t="s">
        <v>36</v>
      </c>
      <c r="CF20" s="1121" t="s">
        <v>36</v>
      </c>
      <c r="CG20" s="1121" t="s">
        <v>36</v>
      </c>
      <c r="CH20" s="1792"/>
      <c r="CI20" s="1792"/>
      <c r="CJ20" s="1792"/>
      <c r="CK20" s="1792"/>
      <c r="CL20" s="1792"/>
      <c r="CM20" s="1792"/>
      <c r="CN20" s="1792"/>
      <c r="CO20" s="1792"/>
      <c r="CP20" s="1792"/>
      <c r="CQ20" s="1792"/>
      <c r="CR20" s="1792"/>
      <c r="CS20" s="1792"/>
      <c r="CT20" s="1792"/>
      <c r="CU20" s="1792"/>
      <c r="CV20" s="1792"/>
      <c r="CW20" s="1792"/>
      <c r="CX20" s="1792"/>
      <c r="CY20" s="1792"/>
      <c r="CZ20" s="1792"/>
    </row>
    <row r="21" s="422" customFormat="true" ht="15" customHeight="true" x14ac:dyDescent="0.2">
      <c r="A21" s="2252"/>
      <c r="B21" s="1414" t="s">
        <v>17</v>
      </c>
      <c r="C21" s="1255">
        <v>2.5</v>
      </c>
      <c r="D21" s="1256">
        <v>1.7</v>
      </c>
      <c r="E21" s="1256">
        <v>0.6</v>
      </c>
      <c r="F21" s="1256">
        <v>0.3</v>
      </c>
      <c r="G21" s="1257">
        <v>0</v>
      </c>
      <c r="H21" s="1258">
        <v>0</v>
      </c>
      <c r="I21" s="1256">
        <v>0</v>
      </c>
      <c r="J21" s="1256">
        <v>0</v>
      </c>
      <c r="K21" s="1256">
        <v>0</v>
      </c>
      <c r="L21" s="1259">
        <v>0</v>
      </c>
      <c r="M21" s="1260">
        <v>4.3</v>
      </c>
      <c r="N21" s="1256">
        <v>1.6</v>
      </c>
      <c r="O21" s="1256">
        <v>2.7</v>
      </c>
      <c r="P21" s="1256">
        <v>1.4</v>
      </c>
      <c r="Q21" s="1257">
        <v>1.1000000000000001</v>
      </c>
      <c r="R21" s="1258">
        <v>0.3</v>
      </c>
      <c r="S21" s="1256">
        <v>0</v>
      </c>
      <c r="T21" s="1256">
        <v>0.2</v>
      </c>
      <c r="U21" s="1256">
        <v>0</v>
      </c>
      <c r="V21" s="1256">
        <v>0</v>
      </c>
      <c r="W21" s="1256">
        <v>1.6</v>
      </c>
      <c r="X21" s="1256">
        <v>7.3</v>
      </c>
      <c r="Y21" s="1256">
        <v>0</v>
      </c>
      <c r="Z21" s="1256">
        <v>2.2999999999999998</v>
      </c>
      <c r="AA21" s="1256">
        <v>0.6</v>
      </c>
      <c r="AB21" s="1256">
        <v>0</v>
      </c>
      <c r="AC21" s="1256">
        <v>1.3</v>
      </c>
      <c r="AD21" s="1256">
        <v>0.4</v>
      </c>
      <c r="AE21" s="1256">
        <v>0.2</v>
      </c>
      <c r="AF21" s="1256">
        <v>0.4</v>
      </c>
      <c r="AG21" s="1846">
        <v>0</v>
      </c>
      <c r="AH21" s="311"/>
      <c r="AI21" s="311"/>
      <c r="AJ21" s="311"/>
      <c r="AK21" s="311"/>
      <c r="AL21" s="311"/>
      <c r="AM21" s="311"/>
      <c r="AN21" s="311"/>
      <c r="AO21" s="311"/>
      <c r="AP21" s="311"/>
      <c r="AQ21" s="311"/>
      <c r="AR21" s="311"/>
      <c r="AS21" s="311"/>
      <c r="AT21" s="311"/>
      <c r="AU21" s="311"/>
      <c r="AV21" s="311"/>
      <c r="AW21" s="311"/>
      <c r="AX21" s="311"/>
      <c r="AY21" s="311"/>
      <c r="AZ21" s="622"/>
      <c r="BA21" s="2112"/>
      <c r="BB21" s="148" t="s">
        <v>17</v>
      </c>
      <c r="BC21" s="1043" t="s">
        <v>36</v>
      </c>
      <c r="BD21" s="1062" t="s">
        <v>36</v>
      </c>
      <c r="BE21" s="1062" t="s">
        <v>36</v>
      </c>
      <c r="BF21" s="1062" t="s">
        <v>36</v>
      </c>
      <c r="BG21" s="1082" t="s">
        <v>36</v>
      </c>
      <c r="BH21" s="1102" t="s">
        <v>36</v>
      </c>
      <c r="BI21" s="1062" t="s">
        <v>36</v>
      </c>
      <c r="BJ21" s="1062" t="s">
        <v>36</v>
      </c>
      <c r="BK21" s="1062" t="s">
        <v>36</v>
      </c>
      <c r="BL21" s="1082" t="s">
        <v>36</v>
      </c>
      <c r="BM21" s="1102" t="s">
        <v>36</v>
      </c>
      <c r="BN21" s="1062" t="s">
        <v>36</v>
      </c>
      <c r="BO21" s="1062" t="s">
        <v>36</v>
      </c>
      <c r="BP21" s="1062" t="s">
        <v>36</v>
      </c>
      <c r="BQ21" s="1082" t="s">
        <v>36</v>
      </c>
      <c r="BR21" s="1102" t="s">
        <v>36</v>
      </c>
      <c r="BS21" s="1062" t="s">
        <v>36</v>
      </c>
      <c r="BT21" s="1062" t="s">
        <v>36</v>
      </c>
      <c r="BU21" s="1062" t="s">
        <v>36</v>
      </c>
      <c r="BV21" s="1062" t="s">
        <v>36</v>
      </c>
      <c r="BW21" s="1062" t="s">
        <v>36</v>
      </c>
      <c r="BX21" s="1062" t="s">
        <v>36</v>
      </c>
      <c r="BY21" s="1121" t="s">
        <v>36</v>
      </c>
      <c r="BZ21" s="1121" t="s">
        <v>36</v>
      </c>
      <c r="CA21" s="1121" t="s">
        <v>36</v>
      </c>
      <c r="CB21" s="1121" t="s">
        <v>36</v>
      </c>
      <c r="CC21" s="1121" t="s">
        <v>36</v>
      </c>
      <c r="CD21" s="1121" t="s">
        <v>36</v>
      </c>
      <c r="CE21" s="1121" t="s">
        <v>36</v>
      </c>
      <c r="CF21" s="1121" t="s">
        <v>36</v>
      </c>
      <c r="CG21" s="1121" t="s">
        <v>36</v>
      </c>
      <c r="CH21" s="1792"/>
      <c r="CI21" s="1792"/>
      <c r="CJ21" s="1792"/>
      <c r="CK21" s="1792"/>
      <c r="CL21" s="1792"/>
      <c r="CM21" s="1792"/>
      <c r="CN21" s="1792"/>
      <c r="CO21" s="1792"/>
      <c r="CP21" s="1792"/>
      <c r="CQ21" s="1792"/>
      <c r="CR21" s="1792"/>
      <c r="CS21" s="1792"/>
      <c r="CT21" s="1792"/>
      <c r="CU21" s="1792"/>
      <c r="CV21" s="1792"/>
      <c r="CW21" s="1792"/>
      <c r="CX21" s="1792"/>
      <c r="CY21" s="1792"/>
      <c r="CZ21" s="1792"/>
    </row>
    <row r="22" s="422" customFormat="true" ht="15" customHeight="true" x14ac:dyDescent="0.2">
      <c r="A22" s="2252" t="s">
        <v>55</v>
      </c>
      <c r="B22" s="1414" t="s">
        <v>50</v>
      </c>
      <c r="C22" s="1255">
        <v>3.7</v>
      </c>
      <c r="D22" s="1256">
        <v>2</v>
      </c>
      <c r="E22" s="1256">
        <v>1.2</v>
      </c>
      <c r="F22" s="1256">
        <v>0.8</v>
      </c>
      <c r="G22" s="1257">
        <v>0.4</v>
      </c>
      <c r="H22" s="1258">
        <v>1.6</v>
      </c>
      <c r="I22" s="1256">
        <v>0.6</v>
      </c>
      <c r="J22" s="1256">
        <v>0.6</v>
      </c>
      <c r="K22" s="1256">
        <v>0.3</v>
      </c>
      <c r="L22" s="1259">
        <v>0.4</v>
      </c>
      <c r="M22" s="1260">
        <v>5.2</v>
      </c>
      <c r="N22" s="1256">
        <v>2.6</v>
      </c>
      <c r="O22" s="1256">
        <v>2.2000000000000002</v>
      </c>
      <c r="P22" s="1256">
        <v>2</v>
      </c>
      <c r="Q22" s="1257">
        <v>1.3</v>
      </c>
      <c r="R22" s="1258">
        <v>1.4</v>
      </c>
      <c r="S22" s="1256">
        <v>1</v>
      </c>
      <c r="T22" s="1256">
        <v>4</v>
      </c>
      <c r="U22" s="1256">
        <v>0</v>
      </c>
      <c r="V22" s="1256">
        <v>0</v>
      </c>
      <c r="W22" s="1256">
        <v>0.2</v>
      </c>
      <c r="X22" s="1256">
        <v>0.1</v>
      </c>
      <c r="Y22" s="1256">
        <v>3.3</v>
      </c>
      <c r="Z22" s="1256">
        <v>3</v>
      </c>
      <c r="AA22" s="1256">
        <v>0.3</v>
      </c>
      <c r="AB22" s="1256">
        <v>0</v>
      </c>
      <c r="AC22" s="1256">
        <v>3.6</v>
      </c>
      <c r="AD22" s="1256">
        <v>1.3</v>
      </c>
      <c r="AE22" s="1256">
        <v>0.3</v>
      </c>
      <c r="AF22" s="1256">
        <v>1.9</v>
      </c>
      <c r="AG22" s="1846">
        <v>2.9</v>
      </c>
      <c r="AH22" s="311"/>
      <c r="AI22" s="311"/>
      <c r="AJ22" s="311"/>
      <c r="AK22" s="311"/>
      <c r="AL22" s="311"/>
      <c r="AM22" s="311"/>
      <c r="AN22" s="311"/>
      <c r="AO22" s="311"/>
      <c r="AP22" s="311"/>
      <c r="AQ22" s="311"/>
      <c r="AR22" s="311"/>
      <c r="AS22" s="311"/>
      <c r="AT22" s="311"/>
      <c r="AU22" s="311"/>
      <c r="AV22" s="311"/>
      <c r="AW22" s="311"/>
      <c r="AX22" s="311"/>
      <c r="AY22" s="311"/>
      <c r="AZ22" s="622"/>
      <c r="BA22" s="2112" t="s">
        <v>55</v>
      </c>
      <c r="BB22" s="148" t="s">
        <v>50</v>
      </c>
      <c r="BC22" s="1043" t="s">
        <v>36</v>
      </c>
      <c r="BD22" s="1062" t="s">
        <v>36</v>
      </c>
      <c r="BE22" s="1062" t="s">
        <v>36</v>
      </c>
      <c r="BF22" s="1062" t="s">
        <v>36</v>
      </c>
      <c r="BG22" s="1082" t="s">
        <v>36</v>
      </c>
      <c r="BH22" s="1102" t="s">
        <v>36</v>
      </c>
      <c r="BI22" s="1062" t="s">
        <v>36</v>
      </c>
      <c r="BJ22" s="1062" t="s">
        <v>36</v>
      </c>
      <c r="BK22" s="1062" t="s">
        <v>36</v>
      </c>
      <c r="BL22" s="1082" t="s">
        <v>36</v>
      </c>
      <c r="BM22" s="1102" t="s">
        <v>36</v>
      </c>
      <c r="BN22" s="1062" t="s">
        <v>36</v>
      </c>
      <c r="BO22" s="1062" t="s">
        <v>36</v>
      </c>
      <c r="BP22" s="1062" t="s">
        <v>36</v>
      </c>
      <c r="BQ22" s="1082" t="s">
        <v>36</v>
      </c>
      <c r="BR22" s="1102" t="s">
        <v>36</v>
      </c>
      <c r="BS22" s="1062" t="s">
        <v>36</v>
      </c>
      <c r="BT22" s="1062" t="s">
        <v>36</v>
      </c>
      <c r="BU22" s="1062" t="s">
        <v>36</v>
      </c>
      <c r="BV22" s="1062" t="s">
        <v>36</v>
      </c>
      <c r="BW22" s="1062" t="s">
        <v>36</v>
      </c>
      <c r="BX22" s="1062" t="s">
        <v>36</v>
      </c>
      <c r="BY22" s="1121" t="s">
        <v>36</v>
      </c>
      <c r="BZ22" s="1121" t="s">
        <v>36</v>
      </c>
      <c r="CA22" s="1121" t="s">
        <v>36</v>
      </c>
      <c r="CB22" s="1121" t="s">
        <v>36</v>
      </c>
      <c r="CC22" s="1121" t="s">
        <v>36</v>
      </c>
      <c r="CD22" s="1121" t="s">
        <v>36</v>
      </c>
      <c r="CE22" s="1121" t="s">
        <v>36</v>
      </c>
      <c r="CF22" s="1121" t="s">
        <v>36</v>
      </c>
      <c r="CG22" s="1121" t="s">
        <v>36</v>
      </c>
      <c r="CH22" s="1792"/>
      <c r="CI22" s="1792"/>
      <c r="CJ22" s="1792"/>
      <c r="CK22" s="1792"/>
      <c r="CL22" s="1792"/>
      <c r="CM22" s="1792"/>
      <c r="CN22" s="1792"/>
      <c r="CO22" s="1792"/>
      <c r="CP22" s="1792"/>
      <c r="CQ22" s="1792"/>
      <c r="CR22" s="1792"/>
      <c r="CS22" s="1792"/>
      <c r="CT22" s="1792"/>
      <c r="CU22" s="1792"/>
      <c r="CV22" s="1792"/>
      <c r="CW22" s="1792"/>
      <c r="CX22" s="1792"/>
      <c r="CY22" s="1792"/>
      <c r="CZ22" s="1792"/>
    </row>
    <row r="23" s="422" customFormat="true" ht="15" customHeight="true" x14ac:dyDescent="0.2">
      <c r="A23" s="2253"/>
      <c r="B23" s="1415" t="s">
        <v>49</v>
      </c>
      <c r="C23" s="1266">
        <v>96.3</v>
      </c>
      <c r="D23" s="1267">
        <v>98</v>
      </c>
      <c r="E23" s="1267">
        <v>98.8</v>
      </c>
      <c r="F23" s="1267">
        <v>99.2</v>
      </c>
      <c r="G23" s="1268">
        <v>99.6</v>
      </c>
      <c r="H23" s="1269">
        <v>98.4</v>
      </c>
      <c r="I23" s="1267">
        <v>99.4</v>
      </c>
      <c r="J23" s="1267">
        <v>99.4</v>
      </c>
      <c r="K23" s="1267">
        <v>99.7</v>
      </c>
      <c r="L23" s="1270">
        <v>99.6</v>
      </c>
      <c r="M23" s="1271">
        <v>94.8</v>
      </c>
      <c r="N23" s="1267">
        <v>97.4</v>
      </c>
      <c r="O23" s="1267">
        <v>97.8</v>
      </c>
      <c r="P23" s="1267">
        <v>98</v>
      </c>
      <c r="Q23" s="1268">
        <v>98.7</v>
      </c>
      <c r="R23" s="1269">
        <v>98.6</v>
      </c>
      <c r="S23" s="1267">
        <v>99</v>
      </c>
      <c r="T23" s="1267">
        <v>96</v>
      </c>
      <c r="U23" s="1267">
        <v>100</v>
      </c>
      <c r="V23" s="1267">
        <v>100</v>
      </c>
      <c r="W23" s="1267">
        <v>99.8</v>
      </c>
      <c r="X23" s="1267">
        <v>99.9</v>
      </c>
      <c r="Y23" s="1267">
        <v>96.7</v>
      </c>
      <c r="Z23" s="1267">
        <v>97</v>
      </c>
      <c r="AA23" s="1267">
        <v>99.7</v>
      </c>
      <c r="AB23" s="1267">
        <v>100</v>
      </c>
      <c r="AC23" s="1267">
        <v>96.4</v>
      </c>
      <c r="AD23" s="1267">
        <v>98.7</v>
      </c>
      <c r="AE23" s="1267">
        <v>99.7</v>
      </c>
      <c r="AF23" s="1267">
        <v>98.1</v>
      </c>
      <c r="AG23" s="1847">
        <v>97.1</v>
      </c>
      <c r="AH23" s="311"/>
      <c r="AI23" s="311"/>
      <c r="AJ23" s="311"/>
      <c r="AK23" s="311"/>
      <c r="AL23" s="311"/>
      <c r="AM23" s="311"/>
      <c r="AN23" s="311"/>
      <c r="AO23" s="311"/>
      <c r="AP23" s="311"/>
      <c r="AQ23" s="311"/>
      <c r="AR23" s="311"/>
      <c r="AS23" s="311"/>
      <c r="AT23" s="311"/>
      <c r="AU23" s="311"/>
      <c r="AV23" s="311"/>
      <c r="AW23" s="311"/>
      <c r="AX23" s="311"/>
      <c r="AY23" s="311"/>
      <c r="AZ23" s="622"/>
      <c r="BA23" s="2113"/>
      <c r="BB23" s="149" t="s">
        <v>49</v>
      </c>
      <c r="BC23" s="1044" t="s">
        <v>36</v>
      </c>
      <c r="BD23" s="1063" t="s">
        <v>36</v>
      </c>
      <c r="BE23" s="1063" t="s">
        <v>36</v>
      </c>
      <c r="BF23" s="1063" t="s">
        <v>36</v>
      </c>
      <c r="BG23" s="1083" t="s">
        <v>36</v>
      </c>
      <c r="BH23" s="1103" t="s">
        <v>36</v>
      </c>
      <c r="BI23" s="1063" t="s">
        <v>36</v>
      </c>
      <c r="BJ23" s="1063" t="s">
        <v>36</v>
      </c>
      <c r="BK23" s="1063" t="s">
        <v>36</v>
      </c>
      <c r="BL23" s="1083" t="s">
        <v>36</v>
      </c>
      <c r="BM23" s="1103" t="s">
        <v>36</v>
      </c>
      <c r="BN23" s="1063" t="s">
        <v>36</v>
      </c>
      <c r="BO23" s="1063" t="s">
        <v>36</v>
      </c>
      <c r="BP23" s="1063" t="s">
        <v>36</v>
      </c>
      <c r="BQ23" s="1083" t="s">
        <v>36</v>
      </c>
      <c r="BR23" s="1103" t="s">
        <v>36</v>
      </c>
      <c r="BS23" s="1063" t="s">
        <v>36</v>
      </c>
      <c r="BT23" s="1063" t="s">
        <v>36</v>
      </c>
      <c r="BU23" s="1063" t="s">
        <v>36</v>
      </c>
      <c r="BV23" s="1063" t="s">
        <v>36</v>
      </c>
      <c r="BW23" s="1063" t="s">
        <v>36</v>
      </c>
      <c r="BX23" s="1063" t="s">
        <v>36</v>
      </c>
      <c r="BY23" s="1122" t="s">
        <v>36</v>
      </c>
      <c r="BZ23" s="1122" t="s">
        <v>36</v>
      </c>
      <c r="CA23" s="1122" t="s">
        <v>36</v>
      </c>
      <c r="CB23" s="1122" t="s">
        <v>36</v>
      </c>
      <c r="CC23" s="1122" t="s">
        <v>36</v>
      </c>
      <c r="CD23" s="1122" t="s">
        <v>36</v>
      </c>
      <c r="CE23" s="1122" t="s">
        <v>36</v>
      </c>
      <c r="CF23" s="1122" t="s">
        <v>36</v>
      </c>
      <c r="CG23" s="1122" t="s">
        <v>36</v>
      </c>
      <c r="CH23" s="1793"/>
      <c r="CI23" s="1793"/>
      <c r="CJ23" s="1793"/>
      <c r="CK23" s="1793"/>
      <c r="CL23" s="1793"/>
      <c r="CM23" s="1793"/>
      <c r="CN23" s="1793"/>
      <c r="CO23" s="1793"/>
      <c r="CP23" s="1793"/>
      <c r="CQ23" s="1793"/>
      <c r="CR23" s="1793"/>
      <c r="CS23" s="1793"/>
      <c r="CT23" s="1793"/>
      <c r="CU23" s="1793"/>
      <c r="CV23" s="1793"/>
      <c r="CW23" s="1793"/>
      <c r="CX23" s="1793"/>
      <c r="CY23" s="1793"/>
      <c r="CZ23" s="1793"/>
    </row>
    <row r="24" s="131" customFormat="true" ht="15" hidden="true" customHeight="true" x14ac:dyDescent="0.2">
      <c r="A24" s="2075" t="s">
        <v>48</v>
      </c>
      <c r="B24" s="248" t="s">
        <v>60</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602"/>
      <c r="AI24" s="602"/>
      <c r="AJ24" s="602"/>
      <c r="AK24" s="602"/>
      <c r="AL24" s="602"/>
      <c r="AM24" s="602"/>
      <c r="AN24" s="602"/>
      <c r="AO24" s="602"/>
      <c r="AP24" s="602"/>
      <c r="AQ24" s="602"/>
      <c r="AR24" s="602"/>
      <c r="AS24" s="602"/>
      <c r="AT24" s="602"/>
      <c r="AU24" s="602"/>
      <c r="AV24" s="602"/>
      <c r="AW24" s="602"/>
      <c r="AX24" s="602"/>
      <c r="AY24" s="602"/>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076"/>
      <c r="B25" s="240" t="s">
        <v>59</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602"/>
      <c r="AI25" s="602"/>
      <c r="AJ25" s="602"/>
      <c r="AK25" s="602"/>
      <c r="AL25" s="602"/>
      <c r="AM25" s="602"/>
      <c r="AN25" s="602"/>
      <c r="AO25" s="602"/>
      <c r="AP25" s="602"/>
      <c r="AQ25" s="602"/>
      <c r="AR25" s="602"/>
      <c r="AS25" s="602"/>
      <c r="AT25" s="602"/>
      <c r="AU25" s="602"/>
      <c r="AV25" s="602"/>
      <c r="AW25" s="602"/>
      <c r="AX25" s="602"/>
      <c r="AY25" s="602"/>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077"/>
      <c r="B26" s="241" t="s">
        <v>47</v>
      </c>
      <c r="C26" s="263"/>
      <c r="D26" s="264"/>
      <c r="E26" s="264"/>
      <c r="F26" s="264"/>
      <c r="G26" s="265"/>
      <c r="H26" s="266"/>
      <c r="I26" s="264"/>
      <c r="J26" s="264"/>
      <c r="K26" s="264"/>
      <c r="L26" s="267"/>
      <c r="M26" s="263"/>
      <c r="N26" s="264"/>
      <c r="O26" s="264"/>
      <c r="P26" s="264"/>
      <c r="Q26" s="265"/>
      <c r="R26" s="1718"/>
      <c r="S26" s="1719"/>
      <c r="T26" s="1719"/>
      <c r="U26" s="1719"/>
      <c r="V26" s="1719"/>
      <c r="W26" s="1719"/>
      <c r="X26" s="1719"/>
      <c r="Y26" s="1719"/>
      <c r="Z26" s="1719"/>
      <c r="AA26" s="1719"/>
      <c r="AB26" s="1720"/>
      <c r="AC26" s="1720"/>
      <c r="AD26" s="1720"/>
      <c r="AE26" s="1720"/>
      <c r="AF26" s="1720"/>
      <c r="AG26" s="1720"/>
      <c r="AH26" s="602"/>
      <c r="AI26" s="602"/>
      <c r="AJ26" s="602"/>
      <c r="AK26" s="602"/>
      <c r="AL26" s="602"/>
      <c r="AM26" s="602"/>
      <c r="AN26" s="602"/>
      <c r="AO26" s="602"/>
      <c r="AP26" s="602"/>
      <c r="AQ26" s="602"/>
      <c r="AR26" s="602"/>
      <c r="AS26" s="602"/>
      <c r="AT26" s="602"/>
      <c r="AU26" s="602"/>
      <c r="AV26" s="602"/>
      <c r="AW26" s="602"/>
      <c r="AX26" s="602"/>
      <c r="AY26" s="602"/>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23" customFormat="true" ht="15" customHeight="true" x14ac:dyDescent="0.2">
      <c r="A27" s="130"/>
      <c r="B27" s="183"/>
      <c r="C27" s="2061" t="s">
        <v>115</v>
      </c>
      <c r="D27" s="2062"/>
      <c r="E27" s="2062"/>
      <c r="F27" s="2062"/>
      <c r="G27" s="2063"/>
      <c r="H27" s="2244" t="s">
        <v>39</v>
      </c>
      <c r="I27" s="2245"/>
      <c r="J27" s="2245"/>
      <c r="K27" s="2245"/>
      <c r="L27" s="2246"/>
      <c r="M27" s="2247" t="s">
        <v>38</v>
      </c>
      <c r="N27" s="2245"/>
      <c r="O27" s="2245"/>
      <c r="P27" s="2245"/>
      <c r="Q27" s="2246"/>
      <c r="R27" s="1828" t="s">
        <v>138</v>
      </c>
      <c r="S27" s="1835"/>
      <c r="T27" s="1835"/>
      <c r="U27" s="1835"/>
      <c r="V27" s="1835"/>
      <c r="W27" s="1835"/>
      <c r="X27" s="1835"/>
      <c r="Y27" s="1835"/>
      <c r="Z27" s="1835"/>
      <c r="AA27" s="1835"/>
      <c r="AB27" s="1835"/>
      <c r="AC27" s="1835"/>
      <c r="AD27" s="1835"/>
      <c r="AE27" s="1835"/>
      <c r="AF27" s="1835"/>
      <c r="AG27" s="1836"/>
      <c r="AH27" s="602"/>
      <c r="AI27" s="602"/>
      <c r="AJ27" s="602"/>
      <c r="AK27" s="602"/>
      <c r="AL27" s="602"/>
      <c r="AM27" s="602"/>
      <c r="AN27" s="602"/>
      <c r="AO27" s="602"/>
      <c r="AP27" s="602"/>
      <c r="AQ27" s="602"/>
      <c r="AR27" s="602"/>
      <c r="AS27" s="602"/>
      <c r="AT27" s="602"/>
      <c r="AU27" s="602"/>
      <c r="AV27" s="602"/>
      <c r="AW27" s="602"/>
      <c r="AX27" s="602"/>
      <c r="AY27" s="602"/>
      <c r="AZ27" s="216"/>
      <c r="BA27" s="217" t="s">
        <v>129</v>
      </c>
      <c r="BB27" s="115" t="s">
        <v>96</v>
      </c>
      <c r="BC27" s="2114" t="s">
        <v>115</v>
      </c>
      <c r="BD27" s="2115"/>
      <c r="BE27" s="2115"/>
      <c r="BF27" s="2115"/>
      <c r="BG27" s="2116"/>
      <c r="BH27" s="2117" t="s">
        <v>39</v>
      </c>
      <c r="BI27" s="2115"/>
      <c r="BJ27" s="2115"/>
      <c r="BK27" s="2115"/>
      <c r="BL27" s="2116"/>
      <c r="BM27" s="2117" t="s">
        <v>38</v>
      </c>
      <c r="BN27" s="2115"/>
      <c r="BO27" s="2115"/>
      <c r="BP27" s="2115"/>
      <c r="BQ27" s="2118"/>
      <c r="BR27" s="1728" t="s">
        <v>138</v>
      </c>
      <c r="BS27" s="1729"/>
      <c r="BT27" s="1729"/>
      <c r="BU27" s="1729"/>
      <c r="BV27" s="1729"/>
      <c r="BW27" s="1729"/>
      <c r="BX27" s="1729"/>
      <c r="BY27" s="1730"/>
      <c r="BZ27" s="312"/>
      <c r="CA27" s="312"/>
      <c r="CB27" s="312"/>
      <c r="CC27" s="312"/>
      <c r="CD27" s="312"/>
      <c r="CE27" s="312"/>
      <c r="CF27" s="312"/>
      <c r="CG27" s="312"/>
      <c r="CH27" s="215"/>
      <c r="CI27" s="215"/>
      <c r="CJ27" s="215"/>
      <c r="CK27" s="215"/>
      <c r="CL27" s="215"/>
      <c r="CM27" s="215"/>
      <c r="CN27" s="215"/>
      <c r="CO27" s="215"/>
      <c r="CP27" s="215"/>
      <c r="CQ27" s="215"/>
      <c r="CR27" s="215"/>
      <c r="CS27" s="215"/>
      <c r="CT27" s="215"/>
      <c r="CU27" s="215"/>
      <c r="CV27" s="215"/>
      <c r="CW27" s="215"/>
      <c r="CX27" s="215"/>
      <c r="CY27" s="215"/>
      <c r="CZ27" s="215"/>
    </row>
    <row r="28" s="423" customFormat="true" ht="24" x14ac:dyDescent="0.2">
      <c r="A28" s="184" t="s">
        <v>70</v>
      </c>
      <c r="B28" s="243"/>
      <c r="C28" s="271" t="s">
        <v>0</v>
      </c>
      <c r="D28" s="272" t="s">
        <v>1</v>
      </c>
      <c r="E28" s="272" t="s">
        <v>2</v>
      </c>
      <c r="F28" s="272" t="s">
        <v>3</v>
      </c>
      <c r="G28" s="273" t="s">
        <v>4</v>
      </c>
      <c r="H28" s="1196" t="s">
        <v>0</v>
      </c>
      <c r="I28" s="1143" t="s">
        <v>1</v>
      </c>
      <c r="J28" s="1143" t="s">
        <v>2</v>
      </c>
      <c r="K28" s="1143" t="s">
        <v>3</v>
      </c>
      <c r="L28" s="1144" t="s">
        <v>4</v>
      </c>
      <c r="M28" s="1183" t="s">
        <v>0</v>
      </c>
      <c r="N28" s="1143" t="s">
        <v>1</v>
      </c>
      <c r="O28" s="1143" t="s">
        <v>2</v>
      </c>
      <c r="P28" s="1143" t="s">
        <v>3</v>
      </c>
      <c r="Q28" s="1209" t="s">
        <v>4</v>
      </c>
      <c r="R28" s="1196" t="s">
        <v>270</v>
      </c>
      <c r="S28" s="1143" t="s">
        <v>271</v>
      </c>
      <c r="T28" s="1143" t="s">
        <v>272</v>
      </c>
      <c r="U28" s="1143" t="s">
        <v>273</v>
      </c>
      <c r="V28" s="1143" t="s">
        <v>151</v>
      </c>
      <c r="W28" s="1143" t="s">
        <v>274</v>
      </c>
      <c r="X28" s="1143" t="s">
        <v>275</v>
      </c>
      <c r="Y28" s="1143" t="s">
        <v>276</v>
      </c>
      <c r="Z28" s="1143" t="s">
        <v>277</v>
      </c>
      <c r="AA28" s="1143" t="s">
        <v>278</v>
      </c>
      <c r="AB28" s="1143" t="s">
        <v>279</v>
      </c>
      <c r="AC28" s="1143" t="s">
        <v>280</v>
      </c>
      <c r="AD28" s="1143" t="s">
        <v>281</v>
      </c>
      <c r="AE28" s="1143" t="s">
        <v>282</v>
      </c>
      <c r="AF28" s="1143" t="s">
        <v>283</v>
      </c>
      <c r="AG28" s="1145" t="s">
        <v>284</v>
      </c>
      <c r="AH28" s="602"/>
      <c r="AI28" s="602"/>
      <c r="AJ28" s="602"/>
      <c r="AK28" s="602"/>
      <c r="AL28" s="602"/>
      <c r="AM28" s="602"/>
      <c r="AN28" s="602"/>
      <c r="AO28" s="602"/>
      <c r="AP28" s="602"/>
      <c r="AQ28" s="602"/>
      <c r="AR28" s="602"/>
      <c r="AS28" s="602"/>
      <c r="AT28" s="602"/>
      <c r="AU28" s="602"/>
      <c r="AV28" s="602"/>
      <c r="AW28" s="602"/>
      <c r="AX28" s="602"/>
      <c r="AY28" s="602"/>
      <c r="AZ28" s="216"/>
      <c r="BA28" s="194" t="s">
        <v>120</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270</v>
      </c>
      <c r="BS28" s="168" t="s">
        <v>271</v>
      </c>
      <c r="BT28" s="168" t="s">
        <v>272</v>
      </c>
      <c r="BU28" s="168" t="s">
        <v>273</v>
      </c>
      <c r="BV28" s="168" t="s">
        <v>151</v>
      </c>
      <c r="BW28" s="168" t="s">
        <v>274</v>
      </c>
      <c r="BX28" s="168" t="s">
        <v>275</v>
      </c>
      <c r="BY28" s="169" t="s">
        <v>276</v>
      </c>
      <c r="BZ28" s="169" t="s">
        <v>277</v>
      </c>
      <c r="CA28" s="169" t="s">
        <v>278</v>
      </c>
      <c r="CB28" s="169" t="s">
        <v>279</v>
      </c>
      <c r="CC28" s="169" t="s">
        <v>280</v>
      </c>
      <c r="CD28" s="169" t="s">
        <v>281</v>
      </c>
      <c r="CE28" s="169" t="s">
        <v>282</v>
      </c>
      <c r="CF28" s="169" t="s">
        <v>283</v>
      </c>
      <c r="CG28" s="169" t="s">
        <v>284</v>
      </c>
      <c r="CH28" s="1794"/>
      <c r="CI28" s="1794"/>
      <c r="CJ28" s="1794"/>
      <c r="CK28" s="1794"/>
      <c r="CL28" s="1794"/>
      <c r="CM28" s="1794"/>
      <c r="CN28" s="1794"/>
      <c r="CO28" s="1794"/>
      <c r="CP28" s="1794"/>
      <c r="CQ28" s="1794"/>
      <c r="CR28" s="1794"/>
      <c r="CS28" s="1794"/>
      <c r="CT28" s="1794"/>
      <c r="CU28" s="1794"/>
      <c r="CV28" s="1794"/>
      <c r="CW28" s="1794"/>
      <c r="CX28" s="1794"/>
      <c r="CY28" s="1794"/>
      <c r="CZ28" s="1794"/>
    </row>
    <row r="29" s="423" customFormat="true" ht="15" customHeight="true" x14ac:dyDescent="0.2">
      <c r="A29" s="2239" t="s">
        <v>58</v>
      </c>
      <c r="B29" s="1416" t="s">
        <v>50</v>
      </c>
      <c r="C29" s="1272">
        <v>51</v>
      </c>
      <c r="D29" s="1273">
        <v>62.2</v>
      </c>
      <c r="E29" s="1273">
        <v>76</v>
      </c>
      <c r="F29" s="1273">
        <v>87.5</v>
      </c>
      <c r="G29" s="1274">
        <v>97</v>
      </c>
      <c r="H29" s="1275">
        <v>87</v>
      </c>
      <c r="I29" s="1273">
        <v>92.9</v>
      </c>
      <c r="J29" s="1273">
        <v>94.5</v>
      </c>
      <c r="K29" s="1273">
        <v>97.2</v>
      </c>
      <c r="L29" s="1276">
        <v>98.4</v>
      </c>
      <c r="M29" s="1277">
        <v>41.6</v>
      </c>
      <c r="N29" s="1273">
        <v>49.3</v>
      </c>
      <c r="O29" s="1273">
        <v>48.5</v>
      </c>
      <c r="P29" s="1273">
        <v>55.8</v>
      </c>
      <c r="Q29" s="1274">
        <v>67.2</v>
      </c>
      <c r="R29" s="1275">
        <v>82.3</v>
      </c>
      <c r="S29" s="1273">
        <v>84.6</v>
      </c>
      <c r="T29" s="1273">
        <v>65.3</v>
      </c>
      <c r="U29" s="1273">
        <v>99.9</v>
      </c>
      <c r="V29" s="1273">
        <v>99.6</v>
      </c>
      <c r="W29" s="1273">
        <v>73.5</v>
      </c>
      <c r="X29" s="1273">
        <v>76.2</v>
      </c>
      <c r="Y29" s="1273">
        <v>88</v>
      </c>
      <c r="Z29" s="1273">
        <v>66.400000000000006</v>
      </c>
      <c r="AA29" s="1273">
        <v>81</v>
      </c>
      <c r="AB29" s="1273">
        <v>49.8</v>
      </c>
      <c r="AC29" s="1273">
        <v>67.599999999999994</v>
      </c>
      <c r="AD29" s="1273">
        <v>86.5</v>
      </c>
      <c r="AE29" s="1273">
        <v>67</v>
      </c>
      <c r="AF29" s="1273">
        <v>58.9</v>
      </c>
      <c r="AG29" s="1848">
        <v>56.7</v>
      </c>
      <c r="AH29" s="602"/>
      <c r="AI29" s="602"/>
      <c r="AJ29" s="602"/>
      <c r="AK29" s="602"/>
      <c r="AL29" s="602"/>
      <c r="AM29" s="602"/>
      <c r="AN29" s="602"/>
      <c r="AO29" s="602"/>
      <c r="AP29" s="602"/>
      <c r="AQ29" s="602"/>
      <c r="AR29" s="602"/>
      <c r="AS29" s="602"/>
      <c r="AT29" s="602"/>
      <c r="AU29" s="602"/>
      <c r="AV29" s="602"/>
      <c r="AW29" s="602"/>
      <c r="AX29" s="602"/>
      <c r="AY29" s="602"/>
      <c r="AZ29" s="216"/>
      <c r="BA29" s="2102" t="s">
        <v>58</v>
      </c>
      <c r="BB29" s="150" t="s">
        <v>50</v>
      </c>
      <c r="BC29" s="1045" t="s">
        <v>36</v>
      </c>
      <c r="BD29" s="1064" t="s">
        <v>36</v>
      </c>
      <c r="BE29" s="1064" t="s">
        <v>36</v>
      </c>
      <c r="BF29" s="1064" t="s">
        <v>36</v>
      </c>
      <c r="BG29" s="1084" t="s">
        <v>36</v>
      </c>
      <c r="BH29" s="1104" t="s">
        <v>36</v>
      </c>
      <c r="BI29" s="1064" t="s">
        <v>36</v>
      </c>
      <c r="BJ29" s="1064" t="s">
        <v>36</v>
      </c>
      <c r="BK29" s="1064" t="s">
        <v>36</v>
      </c>
      <c r="BL29" s="1084" t="s">
        <v>36</v>
      </c>
      <c r="BM29" s="1104" t="s">
        <v>36</v>
      </c>
      <c r="BN29" s="1064" t="s">
        <v>36</v>
      </c>
      <c r="BO29" s="1064" t="s">
        <v>36</v>
      </c>
      <c r="BP29" s="1064" t="s">
        <v>36</v>
      </c>
      <c r="BQ29" s="1084" t="s">
        <v>36</v>
      </c>
      <c r="BR29" s="1104" t="s">
        <v>36</v>
      </c>
      <c r="BS29" s="1064" t="s">
        <v>36</v>
      </c>
      <c r="BT29" s="1064" t="s">
        <v>36</v>
      </c>
      <c r="BU29" s="1064" t="s">
        <v>36</v>
      </c>
      <c r="BV29" s="1064" t="s">
        <v>36</v>
      </c>
      <c r="BW29" s="1064" t="s">
        <v>36</v>
      </c>
      <c r="BX29" s="1064" t="s">
        <v>36</v>
      </c>
      <c r="BY29" s="1123" t="s">
        <v>36</v>
      </c>
      <c r="BZ29" s="1123" t="s">
        <v>36</v>
      </c>
      <c r="CA29" s="1123" t="s">
        <v>36</v>
      </c>
      <c r="CB29" s="1123" t="s">
        <v>36</v>
      </c>
      <c r="CC29" s="1123" t="s">
        <v>36</v>
      </c>
      <c r="CD29" s="1123" t="s">
        <v>36</v>
      </c>
      <c r="CE29" s="1123" t="s">
        <v>36</v>
      </c>
      <c r="CF29" s="1123" t="s">
        <v>36</v>
      </c>
      <c r="CG29" s="1123" t="s">
        <v>36</v>
      </c>
      <c r="CH29" s="1795"/>
      <c r="CI29" s="1795"/>
      <c r="CJ29" s="1795"/>
      <c r="CK29" s="1795"/>
      <c r="CL29" s="1795"/>
      <c r="CM29" s="1795"/>
      <c r="CN29" s="1795"/>
      <c r="CO29" s="1795"/>
      <c r="CP29" s="1795"/>
      <c r="CQ29" s="1795"/>
      <c r="CR29" s="1795"/>
      <c r="CS29" s="1795"/>
      <c r="CT29" s="1795"/>
      <c r="CU29" s="1795"/>
      <c r="CV29" s="1795"/>
      <c r="CW29" s="1795"/>
      <c r="CX29" s="1795"/>
      <c r="CY29" s="1795"/>
      <c r="CZ29" s="1795"/>
    </row>
    <row r="30" s="423" customFormat="true" ht="15" customHeight="true" x14ac:dyDescent="0.2">
      <c r="A30" s="2240"/>
      <c r="B30" s="1417" t="s">
        <v>49</v>
      </c>
      <c r="C30" s="1278">
        <v>49</v>
      </c>
      <c r="D30" s="1279">
        <v>37.799999999999997</v>
      </c>
      <c r="E30" s="1279">
        <v>24</v>
      </c>
      <c r="F30" s="1279">
        <v>12.5</v>
      </c>
      <c r="G30" s="1280">
        <v>3</v>
      </c>
      <c r="H30" s="1281">
        <v>13</v>
      </c>
      <c r="I30" s="1279">
        <v>7.1</v>
      </c>
      <c r="J30" s="1279">
        <v>5.5</v>
      </c>
      <c r="K30" s="1279">
        <v>2.8</v>
      </c>
      <c r="L30" s="1282">
        <v>1.6</v>
      </c>
      <c r="M30" s="1283">
        <v>58.4</v>
      </c>
      <c r="N30" s="1279">
        <v>50.7</v>
      </c>
      <c r="O30" s="1279">
        <v>51.5</v>
      </c>
      <c r="P30" s="1279">
        <v>44.2</v>
      </c>
      <c r="Q30" s="1280">
        <v>32.799999999999997</v>
      </c>
      <c r="R30" s="1281">
        <v>17.7</v>
      </c>
      <c r="S30" s="1279">
        <v>15.4</v>
      </c>
      <c r="T30" s="1279">
        <v>34.700000000000003</v>
      </c>
      <c r="U30" s="1279">
        <v>0.1</v>
      </c>
      <c r="V30" s="1279">
        <v>0.4</v>
      </c>
      <c r="W30" s="1279">
        <v>26.5</v>
      </c>
      <c r="X30" s="1279">
        <v>23.8</v>
      </c>
      <c r="Y30" s="1279">
        <v>12</v>
      </c>
      <c r="Z30" s="1279">
        <v>33.6</v>
      </c>
      <c r="AA30" s="1279">
        <v>19</v>
      </c>
      <c r="AB30" s="1279">
        <v>50.2</v>
      </c>
      <c r="AC30" s="1279">
        <v>32.4</v>
      </c>
      <c r="AD30" s="1279">
        <v>13.5</v>
      </c>
      <c r="AE30" s="1279">
        <v>33</v>
      </c>
      <c r="AF30" s="1279">
        <v>41.1</v>
      </c>
      <c r="AG30" s="1849">
        <v>43.3</v>
      </c>
      <c r="AH30" s="602"/>
      <c r="AI30" s="602"/>
      <c r="AJ30" s="602"/>
      <c r="AK30" s="602"/>
      <c r="AL30" s="602"/>
      <c r="AM30" s="602"/>
      <c r="AN30" s="602"/>
      <c r="AO30" s="602"/>
      <c r="AP30" s="602"/>
      <c r="AQ30" s="602"/>
      <c r="AR30" s="602"/>
      <c r="AS30" s="602"/>
      <c r="AT30" s="602"/>
      <c r="AU30" s="602"/>
      <c r="AV30" s="602"/>
      <c r="AW30" s="602"/>
      <c r="AX30" s="602"/>
      <c r="AY30" s="602"/>
      <c r="AZ30" s="216"/>
      <c r="BA30" s="2086"/>
      <c r="BB30" s="151" t="s">
        <v>49</v>
      </c>
      <c r="BC30" s="1046" t="s">
        <v>36</v>
      </c>
      <c r="BD30" s="1065" t="s">
        <v>36</v>
      </c>
      <c r="BE30" s="1065" t="s">
        <v>36</v>
      </c>
      <c r="BF30" s="1065" t="s">
        <v>36</v>
      </c>
      <c r="BG30" s="1085" t="s">
        <v>36</v>
      </c>
      <c r="BH30" s="1105" t="s">
        <v>36</v>
      </c>
      <c r="BI30" s="1065" t="s">
        <v>36</v>
      </c>
      <c r="BJ30" s="1065" t="s">
        <v>36</v>
      </c>
      <c r="BK30" s="1065" t="s">
        <v>36</v>
      </c>
      <c r="BL30" s="1085" t="s">
        <v>36</v>
      </c>
      <c r="BM30" s="1105" t="s">
        <v>36</v>
      </c>
      <c r="BN30" s="1065" t="s">
        <v>36</v>
      </c>
      <c r="BO30" s="1065" t="s">
        <v>36</v>
      </c>
      <c r="BP30" s="1065" t="s">
        <v>36</v>
      </c>
      <c r="BQ30" s="1085" t="s">
        <v>36</v>
      </c>
      <c r="BR30" s="1105" t="s">
        <v>36</v>
      </c>
      <c r="BS30" s="1065" t="s">
        <v>36</v>
      </c>
      <c r="BT30" s="1065" t="s">
        <v>36</v>
      </c>
      <c r="BU30" s="1065" t="s">
        <v>36</v>
      </c>
      <c r="BV30" s="1065" t="s">
        <v>36</v>
      </c>
      <c r="BW30" s="1065" t="s">
        <v>36</v>
      </c>
      <c r="BX30" s="1065" t="s">
        <v>36</v>
      </c>
      <c r="BY30" s="1124" t="s">
        <v>36</v>
      </c>
      <c r="BZ30" s="1124" t="s">
        <v>36</v>
      </c>
      <c r="CA30" s="1124" t="s">
        <v>36</v>
      </c>
      <c r="CB30" s="1124" t="s">
        <v>36</v>
      </c>
      <c r="CC30" s="1124" t="s">
        <v>36</v>
      </c>
      <c r="CD30" s="1124" t="s">
        <v>36</v>
      </c>
      <c r="CE30" s="1124" t="s">
        <v>36</v>
      </c>
      <c r="CF30" s="1124" t="s">
        <v>36</v>
      </c>
      <c r="CG30" s="1124" t="s">
        <v>36</v>
      </c>
      <c r="CH30" s="1796"/>
      <c r="CI30" s="1796"/>
      <c r="CJ30" s="1796"/>
      <c r="CK30" s="1796"/>
      <c r="CL30" s="1796"/>
      <c r="CM30" s="1796"/>
      <c r="CN30" s="1796"/>
      <c r="CO30" s="1796"/>
      <c r="CP30" s="1796"/>
      <c r="CQ30" s="1796"/>
      <c r="CR30" s="1796"/>
      <c r="CS30" s="1796"/>
      <c r="CT30" s="1796"/>
      <c r="CU30" s="1796"/>
      <c r="CV30" s="1796"/>
      <c r="CW30" s="1796"/>
      <c r="CX30" s="1796"/>
      <c r="CY30" s="1796"/>
      <c r="CZ30" s="1796"/>
    </row>
    <row r="31" s="130" customFormat="true" ht="15" customHeight="true" x14ac:dyDescent="0.2">
      <c r="A31" s="2087" t="s">
        <v>104</v>
      </c>
      <c r="B31" s="249" t="s">
        <v>50</v>
      </c>
      <c r="C31" s="1284">
        <v>29.7</v>
      </c>
      <c r="D31" s="1285">
        <v>44.1</v>
      </c>
      <c r="E31" s="1285">
        <v>62.1</v>
      </c>
      <c r="F31" s="1285">
        <v>79.7</v>
      </c>
      <c r="G31" s="1286">
        <v>95.7</v>
      </c>
      <c r="H31" s="1287">
        <v>70.8</v>
      </c>
      <c r="I31" s="1285">
        <v>82.1</v>
      </c>
      <c r="J31" s="1285">
        <v>88.2</v>
      </c>
      <c r="K31" s="1285">
        <v>95</v>
      </c>
      <c r="L31" s="1288">
        <v>98.1</v>
      </c>
      <c r="M31" s="1289">
        <v>19.399999999999999</v>
      </c>
      <c r="N31" s="1285">
        <v>30.1</v>
      </c>
      <c r="O31" s="1285">
        <v>28.4</v>
      </c>
      <c r="P31" s="1285">
        <v>37.5</v>
      </c>
      <c r="Q31" s="1286">
        <v>53.6</v>
      </c>
      <c r="R31" s="1287">
        <v>47</v>
      </c>
      <c r="S31" s="1285">
        <v>65.099999999999994</v>
      </c>
      <c r="T31" s="1285">
        <v>49</v>
      </c>
      <c r="U31" s="1285">
        <v>99.9</v>
      </c>
      <c r="V31" s="1285">
        <v>86.7</v>
      </c>
      <c r="W31" s="1285">
        <v>64.2</v>
      </c>
      <c r="X31" s="1285">
        <v>61.9</v>
      </c>
      <c r="Y31" s="1285">
        <v>76.3</v>
      </c>
      <c r="Z31" s="1285">
        <v>53.5</v>
      </c>
      <c r="AA31" s="1285">
        <v>58.5</v>
      </c>
      <c r="AB31" s="1285">
        <v>49.8</v>
      </c>
      <c r="AC31" s="1285">
        <v>35</v>
      </c>
      <c r="AD31" s="1285">
        <v>75.3</v>
      </c>
      <c r="AE31" s="1285">
        <v>64.099999999999994</v>
      </c>
      <c r="AF31" s="1285">
        <v>44.4</v>
      </c>
      <c r="AG31" s="1850">
        <v>47.6</v>
      </c>
      <c r="AH31" s="602"/>
      <c r="AI31" s="602"/>
      <c r="AJ31" s="602"/>
      <c r="AK31" s="602"/>
      <c r="AL31" s="602"/>
      <c r="AM31" s="602"/>
      <c r="AN31" s="602"/>
      <c r="AO31" s="602"/>
      <c r="AP31" s="602"/>
      <c r="AQ31" s="602"/>
      <c r="AR31" s="602"/>
      <c r="AS31" s="602"/>
      <c r="AT31" s="602"/>
      <c r="AU31" s="602"/>
      <c r="AV31" s="602"/>
      <c r="AW31" s="602"/>
      <c r="AX31" s="602"/>
      <c r="AY31" s="602"/>
      <c r="AZ31" s="216"/>
      <c r="BA31" s="2086" t="s">
        <v>104</v>
      </c>
      <c r="BB31" s="151" t="s">
        <v>50</v>
      </c>
      <c r="BC31" s="1046" t="s">
        <v>36</v>
      </c>
      <c r="BD31" s="1065" t="s">
        <v>36</v>
      </c>
      <c r="BE31" s="1065" t="s">
        <v>36</v>
      </c>
      <c r="BF31" s="1065" t="s">
        <v>36</v>
      </c>
      <c r="BG31" s="1085" t="s">
        <v>36</v>
      </c>
      <c r="BH31" s="1105" t="s">
        <v>36</v>
      </c>
      <c r="BI31" s="1065" t="s">
        <v>36</v>
      </c>
      <c r="BJ31" s="1065" t="s">
        <v>36</v>
      </c>
      <c r="BK31" s="1065" t="s">
        <v>36</v>
      </c>
      <c r="BL31" s="1085" t="s">
        <v>36</v>
      </c>
      <c r="BM31" s="1105" t="s">
        <v>36</v>
      </c>
      <c r="BN31" s="1065" t="s">
        <v>36</v>
      </c>
      <c r="BO31" s="1065" t="s">
        <v>36</v>
      </c>
      <c r="BP31" s="1065" t="s">
        <v>36</v>
      </c>
      <c r="BQ31" s="1085" t="s">
        <v>36</v>
      </c>
      <c r="BR31" s="1105" t="s">
        <v>36</v>
      </c>
      <c r="BS31" s="1065" t="s">
        <v>36</v>
      </c>
      <c r="BT31" s="1065" t="s">
        <v>36</v>
      </c>
      <c r="BU31" s="1065" t="s">
        <v>36</v>
      </c>
      <c r="BV31" s="1065" t="s">
        <v>36</v>
      </c>
      <c r="BW31" s="1065" t="s">
        <v>36</v>
      </c>
      <c r="BX31" s="1065" t="s">
        <v>36</v>
      </c>
      <c r="BY31" s="1124" t="s">
        <v>36</v>
      </c>
      <c r="BZ31" s="1124" t="s">
        <v>36</v>
      </c>
      <c r="CA31" s="1124" t="s">
        <v>36</v>
      </c>
      <c r="CB31" s="1124" t="s">
        <v>36</v>
      </c>
      <c r="CC31" s="1124" t="s">
        <v>36</v>
      </c>
      <c r="CD31" s="1124" t="s">
        <v>36</v>
      </c>
      <c r="CE31" s="1124" t="s">
        <v>36</v>
      </c>
      <c r="CF31" s="1124" t="s">
        <v>36</v>
      </c>
      <c r="CG31" s="1124" t="s">
        <v>36</v>
      </c>
      <c r="CH31" s="1796"/>
      <c r="CI31" s="1796"/>
      <c r="CJ31" s="1796"/>
      <c r="CK31" s="1796"/>
      <c r="CL31" s="1796"/>
      <c r="CM31" s="1796"/>
      <c r="CN31" s="1796"/>
      <c r="CO31" s="1796"/>
      <c r="CP31" s="1796"/>
      <c r="CQ31" s="1796"/>
      <c r="CR31" s="1796"/>
      <c r="CS31" s="1796"/>
      <c r="CT31" s="1796"/>
      <c r="CU31" s="1796"/>
      <c r="CV31" s="1796"/>
      <c r="CW31" s="1796"/>
      <c r="CX31" s="1796"/>
      <c r="CY31" s="1796"/>
      <c r="CZ31" s="1796"/>
    </row>
    <row r="32" s="130" customFormat="true" ht="15" customHeight="true" x14ac:dyDescent="0.2">
      <c r="A32" s="2087"/>
      <c r="B32" s="249" t="s">
        <v>49</v>
      </c>
      <c r="C32" s="1278">
        <v>70.3</v>
      </c>
      <c r="D32" s="1279">
        <v>55.9</v>
      </c>
      <c r="E32" s="1279">
        <v>37.9</v>
      </c>
      <c r="F32" s="1279">
        <v>20.3</v>
      </c>
      <c r="G32" s="1280">
        <v>4.3</v>
      </c>
      <c r="H32" s="1281">
        <v>29.2</v>
      </c>
      <c r="I32" s="1279">
        <v>17.899999999999999</v>
      </c>
      <c r="J32" s="1279">
        <v>11.8</v>
      </c>
      <c r="K32" s="1279">
        <v>5</v>
      </c>
      <c r="L32" s="1282">
        <v>1.9</v>
      </c>
      <c r="M32" s="1283">
        <v>80.599999999999994</v>
      </c>
      <c r="N32" s="1279">
        <v>69.900000000000006</v>
      </c>
      <c r="O32" s="1279">
        <v>71.599999999999994</v>
      </c>
      <c r="P32" s="1279">
        <v>62.5</v>
      </c>
      <c r="Q32" s="1280">
        <v>46.4</v>
      </c>
      <c r="R32" s="1281">
        <v>53</v>
      </c>
      <c r="S32" s="1279">
        <v>34.9</v>
      </c>
      <c r="T32" s="1279">
        <v>51</v>
      </c>
      <c r="U32" s="1279">
        <v>0.1</v>
      </c>
      <c r="V32" s="1279">
        <v>13.3</v>
      </c>
      <c r="W32" s="1279">
        <v>35.799999999999997</v>
      </c>
      <c r="X32" s="1279">
        <v>38.1</v>
      </c>
      <c r="Y32" s="1279">
        <v>23.7</v>
      </c>
      <c r="Z32" s="1279">
        <v>46.5</v>
      </c>
      <c r="AA32" s="1279">
        <v>41.5</v>
      </c>
      <c r="AB32" s="1279">
        <v>50.2</v>
      </c>
      <c r="AC32" s="1279">
        <v>65</v>
      </c>
      <c r="AD32" s="1279">
        <v>24.7</v>
      </c>
      <c r="AE32" s="1279">
        <v>35.9</v>
      </c>
      <c r="AF32" s="1279">
        <v>55.6</v>
      </c>
      <c r="AG32" s="1849">
        <v>52.4</v>
      </c>
      <c r="AH32" s="602"/>
      <c r="AI32" s="602"/>
      <c r="AJ32" s="602"/>
      <c r="AK32" s="602"/>
      <c r="AL32" s="602"/>
      <c r="AM32" s="602"/>
      <c r="AN32" s="602"/>
      <c r="AO32" s="602"/>
      <c r="AP32" s="602"/>
      <c r="AQ32" s="602"/>
      <c r="AR32" s="602"/>
      <c r="AS32" s="602"/>
      <c r="AT32" s="602"/>
      <c r="AU32" s="602"/>
      <c r="AV32" s="602"/>
      <c r="AW32" s="602"/>
      <c r="AX32" s="602"/>
      <c r="AY32" s="602"/>
      <c r="AZ32" s="216"/>
      <c r="BA32" s="2086"/>
      <c r="BB32" s="151" t="s">
        <v>49</v>
      </c>
      <c r="BC32" s="1046" t="s">
        <v>36</v>
      </c>
      <c r="BD32" s="1065" t="s">
        <v>36</v>
      </c>
      <c r="BE32" s="1065" t="s">
        <v>36</v>
      </c>
      <c r="BF32" s="1065" t="s">
        <v>36</v>
      </c>
      <c r="BG32" s="1085" t="s">
        <v>36</v>
      </c>
      <c r="BH32" s="1105" t="s">
        <v>36</v>
      </c>
      <c r="BI32" s="1065" t="s">
        <v>36</v>
      </c>
      <c r="BJ32" s="1065" t="s">
        <v>36</v>
      </c>
      <c r="BK32" s="1065" t="s">
        <v>36</v>
      </c>
      <c r="BL32" s="1085" t="s">
        <v>36</v>
      </c>
      <c r="BM32" s="1105" t="s">
        <v>36</v>
      </c>
      <c r="BN32" s="1065" t="s">
        <v>36</v>
      </c>
      <c r="BO32" s="1065" t="s">
        <v>36</v>
      </c>
      <c r="BP32" s="1065" t="s">
        <v>36</v>
      </c>
      <c r="BQ32" s="1085" t="s">
        <v>36</v>
      </c>
      <c r="BR32" s="1105" t="s">
        <v>36</v>
      </c>
      <c r="BS32" s="1065" t="s">
        <v>36</v>
      </c>
      <c r="BT32" s="1065" t="s">
        <v>36</v>
      </c>
      <c r="BU32" s="1065" t="s">
        <v>36</v>
      </c>
      <c r="BV32" s="1065" t="s">
        <v>36</v>
      </c>
      <c r="BW32" s="1065" t="s">
        <v>36</v>
      </c>
      <c r="BX32" s="1065" t="s">
        <v>36</v>
      </c>
      <c r="BY32" s="1124" t="s">
        <v>36</v>
      </c>
      <c r="BZ32" s="1124" t="s">
        <v>36</v>
      </c>
      <c r="CA32" s="1124" t="s">
        <v>36</v>
      </c>
      <c r="CB32" s="1124" t="s">
        <v>36</v>
      </c>
      <c r="CC32" s="1124" t="s">
        <v>36</v>
      </c>
      <c r="CD32" s="1124" t="s">
        <v>36</v>
      </c>
      <c r="CE32" s="1124" t="s">
        <v>36</v>
      </c>
      <c r="CF32" s="1124" t="s">
        <v>36</v>
      </c>
      <c r="CG32" s="1124" t="s">
        <v>36</v>
      </c>
      <c r="CH32" s="1796"/>
      <c r="CI32" s="1796"/>
      <c r="CJ32" s="1796"/>
      <c r="CK32" s="1796"/>
      <c r="CL32" s="1796"/>
      <c r="CM32" s="1796"/>
      <c r="CN32" s="1796"/>
      <c r="CO32" s="1796"/>
      <c r="CP32" s="1796"/>
      <c r="CQ32" s="1796"/>
      <c r="CR32" s="1796"/>
      <c r="CS32" s="1796"/>
      <c r="CT32" s="1796"/>
      <c r="CU32" s="1796"/>
      <c r="CV32" s="1796"/>
      <c r="CW32" s="1796"/>
      <c r="CX32" s="1796"/>
      <c r="CY32" s="1796"/>
      <c r="CZ32" s="1796"/>
    </row>
    <row r="33" s="130" customFormat="true" ht="15" customHeight="true" x14ac:dyDescent="0.2">
      <c r="A33" s="2087" t="s">
        <v>105</v>
      </c>
      <c r="B33" s="249" t="s">
        <v>50</v>
      </c>
      <c r="C33" s="1002" t="s">
        <v>36</v>
      </c>
      <c r="D33" s="1009" t="s">
        <v>36</v>
      </c>
      <c r="E33" s="1009" t="s">
        <v>36</v>
      </c>
      <c r="F33" s="1009" t="s">
        <v>36</v>
      </c>
      <c r="G33" s="1016" t="s">
        <v>36</v>
      </c>
      <c r="H33" s="1023" t="s">
        <v>36</v>
      </c>
      <c r="I33" s="1009" t="s">
        <v>36</v>
      </c>
      <c r="J33" s="1009" t="s">
        <v>36</v>
      </c>
      <c r="K33" s="1009" t="s">
        <v>36</v>
      </c>
      <c r="L33" s="1030" t="s">
        <v>36</v>
      </c>
      <c r="M33" s="1037" t="s">
        <v>36</v>
      </c>
      <c r="N33" s="1009" t="s">
        <v>36</v>
      </c>
      <c r="O33" s="1009" t="s">
        <v>36</v>
      </c>
      <c r="P33" s="1009" t="s">
        <v>36</v>
      </c>
      <c r="Q33" s="1016" t="s">
        <v>36</v>
      </c>
      <c r="R33" s="1023" t="s">
        <v>36</v>
      </c>
      <c r="S33" s="1009" t="s">
        <v>36</v>
      </c>
      <c r="T33" s="1009" t="s">
        <v>36</v>
      </c>
      <c r="U33" s="1009" t="s">
        <v>36</v>
      </c>
      <c r="V33" s="1009" t="s">
        <v>36</v>
      </c>
      <c r="W33" s="1009" t="s">
        <v>36</v>
      </c>
      <c r="X33" s="1009" t="s">
        <v>36</v>
      </c>
      <c r="Y33" s="1040" t="s">
        <v>36</v>
      </c>
      <c r="Z33" s="1040" t="s">
        <v>36</v>
      </c>
      <c r="AA33" s="1040" t="s">
        <v>36</v>
      </c>
      <c r="AB33" s="1040" t="s">
        <v>36</v>
      </c>
      <c r="AC33" s="1040" t="s">
        <v>36</v>
      </c>
      <c r="AD33" s="1040" t="s">
        <v>36</v>
      </c>
      <c r="AE33" s="1040" t="s">
        <v>36</v>
      </c>
      <c r="AF33" s="1040" t="s">
        <v>36</v>
      </c>
      <c r="AG33" s="1764" t="s">
        <v>36</v>
      </c>
      <c r="AH33" s="1785"/>
      <c r="AI33" s="1785"/>
      <c r="AJ33" s="1785"/>
      <c r="AK33" s="1785"/>
      <c r="AL33" s="1785"/>
      <c r="AM33" s="1785"/>
      <c r="AN33" s="1785"/>
      <c r="AO33" s="1785"/>
      <c r="AP33" s="1785"/>
      <c r="AQ33" s="1785"/>
      <c r="AR33" s="1785"/>
      <c r="AS33" s="1785"/>
      <c r="AT33" s="1785"/>
      <c r="AU33" s="1785"/>
      <c r="AV33" s="1785"/>
      <c r="AW33" s="1785"/>
      <c r="AX33" s="1785"/>
      <c r="AY33" s="1785"/>
      <c r="AZ33" s="215"/>
      <c r="BA33" s="2086" t="s">
        <v>105</v>
      </c>
      <c r="BB33" s="151" t="s">
        <v>50</v>
      </c>
      <c r="BC33" s="1046" t="s">
        <v>36</v>
      </c>
      <c r="BD33" s="1065" t="s">
        <v>36</v>
      </c>
      <c r="BE33" s="1065" t="s">
        <v>36</v>
      </c>
      <c r="BF33" s="1065" t="s">
        <v>36</v>
      </c>
      <c r="BG33" s="1085" t="s">
        <v>36</v>
      </c>
      <c r="BH33" s="1105" t="s">
        <v>36</v>
      </c>
      <c r="BI33" s="1065" t="s">
        <v>36</v>
      </c>
      <c r="BJ33" s="1065" t="s">
        <v>36</v>
      </c>
      <c r="BK33" s="1065" t="s">
        <v>36</v>
      </c>
      <c r="BL33" s="1085" t="s">
        <v>36</v>
      </c>
      <c r="BM33" s="1105" t="s">
        <v>36</v>
      </c>
      <c r="BN33" s="1065" t="s">
        <v>36</v>
      </c>
      <c r="BO33" s="1065" t="s">
        <v>36</v>
      </c>
      <c r="BP33" s="1065" t="s">
        <v>36</v>
      </c>
      <c r="BQ33" s="1085" t="s">
        <v>36</v>
      </c>
      <c r="BR33" s="1105" t="s">
        <v>36</v>
      </c>
      <c r="BS33" s="1065" t="s">
        <v>36</v>
      </c>
      <c r="BT33" s="1065" t="s">
        <v>36</v>
      </c>
      <c r="BU33" s="1065" t="s">
        <v>36</v>
      </c>
      <c r="BV33" s="1065" t="s">
        <v>36</v>
      </c>
      <c r="BW33" s="1065" t="s">
        <v>36</v>
      </c>
      <c r="BX33" s="1065" t="s">
        <v>36</v>
      </c>
      <c r="BY33" s="1124" t="s">
        <v>36</v>
      </c>
      <c r="BZ33" s="1124" t="s">
        <v>36</v>
      </c>
      <c r="CA33" s="1124" t="s">
        <v>36</v>
      </c>
      <c r="CB33" s="1124" t="s">
        <v>36</v>
      </c>
      <c r="CC33" s="1124" t="s">
        <v>36</v>
      </c>
      <c r="CD33" s="1124" t="s">
        <v>36</v>
      </c>
      <c r="CE33" s="1124" t="s">
        <v>36</v>
      </c>
      <c r="CF33" s="1124" t="s">
        <v>36</v>
      </c>
      <c r="CG33" s="1124" t="s">
        <v>36</v>
      </c>
      <c r="CH33" s="1796"/>
      <c r="CI33" s="1796"/>
      <c r="CJ33" s="1796"/>
      <c r="CK33" s="1796"/>
      <c r="CL33" s="1796"/>
      <c r="CM33" s="1796"/>
      <c r="CN33" s="1796"/>
      <c r="CO33" s="1796"/>
      <c r="CP33" s="1796"/>
      <c r="CQ33" s="1796"/>
      <c r="CR33" s="1796"/>
      <c r="CS33" s="1796"/>
      <c r="CT33" s="1796"/>
      <c r="CU33" s="1796"/>
      <c r="CV33" s="1796"/>
      <c r="CW33" s="1796"/>
      <c r="CX33" s="1796"/>
      <c r="CY33" s="1796"/>
      <c r="CZ33" s="1796"/>
    </row>
    <row r="34" s="130" customFormat="true" ht="15" customHeight="true" x14ac:dyDescent="0.2">
      <c r="A34" s="2087"/>
      <c r="B34" s="249" t="s">
        <v>49</v>
      </c>
      <c r="C34" s="1002" t="s">
        <v>36</v>
      </c>
      <c r="D34" s="1009" t="s">
        <v>36</v>
      </c>
      <c r="E34" s="1009" t="s">
        <v>36</v>
      </c>
      <c r="F34" s="1009" t="s">
        <v>36</v>
      </c>
      <c r="G34" s="1016" t="s">
        <v>36</v>
      </c>
      <c r="H34" s="1023" t="s">
        <v>36</v>
      </c>
      <c r="I34" s="1009" t="s">
        <v>36</v>
      </c>
      <c r="J34" s="1009" t="s">
        <v>36</v>
      </c>
      <c r="K34" s="1009" t="s">
        <v>36</v>
      </c>
      <c r="L34" s="1030" t="s">
        <v>36</v>
      </c>
      <c r="M34" s="1037" t="s">
        <v>36</v>
      </c>
      <c r="N34" s="1009" t="s">
        <v>36</v>
      </c>
      <c r="O34" s="1009" t="s">
        <v>36</v>
      </c>
      <c r="P34" s="1009" t="s">
        <v>36</v>
      </c>
      <c r="Q34" s="1016" t="s">
        <v>36</v>
      </c>
      <c r="R34" s="1023" t="s">
        <v>36</v>
      </c>
      <c r="S34" s="1009" t="s">
        <v>36</v>
      </c>
      <c r="T34" s="1009" t="s">
        <v>36</v>
      </c>
      <c r="U34" s="1009" t="s">
        <v>36</v>
      </c>
      <c r="V34" s="1009" t="s">
        <v>36</v>
      </c>
      <c r="W34" s="1009" t="s">
        <v>36</v>
      </c>
      <c r="X34" s="1009" t="s">
        <v>36</v>
      </c>
      <c r="Y34" s="1040" t="s">
        <v>36</v>
      </c>
      <c r="Z34" s="1040" t="s">
        <v>36</v>
      </c>
      <c r="AA34" s="1040" t="s">
        <v>36</v>
      </c>
      <c r="AB34" s="1040" t="s">
        <v>36</v>
      </c>
      <c r="AC34" s="1040" t="s">
        <v>36</v>
      </c>
      <c r="AD34" s="1040" t="s">
        <v>36</v>
      </c>
      <c r="AE34" s="1040" t="s">
        <v>36</v>
      </c>
      <c r="AF34" s="1040" t="s">
        <v>36</v>
      </c>
      <c r="AG34" s="1764" t="s">
        <v>36</v>
      </c>
      <c r="AH34" s="1785"/>
      <c r="AI34" s="1785"/>
      <c r="AJ34" s="1785"/>
      <c r="AK34" s="1785"/>
      <c r="AL34" s="1785"/>
      <c r="AM34" s="1785"/>
      <c r="AN34" s="1785"/>
      <c r="AO34" s="1785"/>
      <c r="AP34" s="1785"/>
      <c r="AQ34" s="1785"/>
      <c r="AR34" s="1785"/>
      <c r="AS34" s="1785"/>
      <c r="AT34" s="1785"/>
      <c r="AU34" s="1785"/>
      <c r="AV34" s="1785"/>
      <c r="AW34" s="1785"/>
      <c r="AX34" s="1785"/>
      <c r="AY34" s="1785"/>
      <c r="AZ34" s="215"/>
      <c r="BA34" s="2086"/>
      <c r="BB34" s="151" t="s">
        <v>49</v>
      </c>
      <c r="BC34" s="1046" t="s">
        <v>36</v>
      </c>
      <c r="BD34" s="1065" t="s">
        <v>36</v>
      </c>
      <c r="BE34" s="1065" t="s">
        <v>36</v>
      </c>
      <c r="BF34" s="1065" t="s">
        <v>36</v>
      </c>
      <c r="BG34" s="1085" t="s">
        <v>36</v>
      </c>
      <c r="BH34" s="1105" t="s">
        <v>36</v>
      </c>
      <c r="BI34" s="1065" t="s">
        <v>36</v>
      </c>
      <c r="BJ34" s="1065" t="s">
        <v>36</v>
      </c>
      <c r="BK34" s="1065" t="s">
        <v>36</v>
      </c>
      <c r="BL34" s="1085" t="s">
        <v>36</v>
      </c>
      <c r="BM34" s="1105" t="s">
        <v>36</v>
      </c>
      <c r="BN34" s="1065" t="s">
        <v>36</v>
      </c>
      <c r="BO34" s="1065" t="s">
        <v>36</v>
      </c>
      <c r="BP34" s="1065" t="s">
        <v>36</v>
      </c>
      <c r="BQ34" s="1085" t="s">
        <v>36</v>
      </c>
      <c r="BR34" s="1105" t="s">
        <v>36</v>
      </c>
      <c r="BS34" s="1065" t="s">
        <v>36</v>
      </c>
      <c r="BT34" s="1065" t="s">
        <v>36</v>
      </c>
      <c r="BU34" s="1065" t="s">
        <v>36</v>
      </c>
      <c r="BV34" s="1065" t="s">
        <v>36</v>
      </c>
      <c r="BW34" s="1065" t="s">
        <v>36</v>
      </c>
      <c r="BX34" s="1065" t="s">
        <v>36</v>
      </c>
      <c r="BY34" s="1124" t="s">
        <v>36</v>
      </c>
      <c r="BZ34" s="1124" t="s">
        <v>36</v>
      </c>
      <c r="CA34" s="1124" t="s">
        <v>36</v>
      </c>
      <c r="CB34" s="1124" t="s">
        <v>36</v>
      </c>
      <c r="CC34" s="1124" t="s">
        <v>36</v>
      </c>
      <c r="CD34" s="1124" t="s">
        <v>36</v>
      </c>
      <c r="CE34" s="1124" t="s">
        <v>36</v>
      </c>
      <c r="CF34" s="1124" t="s">
        <v>36</v>
      </c>
      <c r="CG34" s="1124" t="s">
        <v>36</v>
      </c>
      <c r="CH34" s="1796"/>
      <c r="CI34" s="1796"/>
      <c r="CJ34" s="1796"/>
      <c r="CK34" s="1796"/>
      <c r="CL34" s="1796"/>
      <c r="CM34" s="1796"/>
      <c r="CN34" s="1796"/>
      <c r="CO34" s="1796"/>
      <c r="CP34" s="1796"/>
      <c r="CQ34" s="1796"/>
      <c r="CR34" s="1796"/>
      <c r="CS34" s="1796"/>
      <c r="CT34" s="1796"/>
      <c r="CU34" s="1796"/>
      <c r="CV34" s="1796"/>
      <c r="CW34" s="1796"/>
      <c r="CX34" s="1796"/>
      <c r="CY34" s="1796"/>
      <c r="CZ34" s="1796"/>
    </row>
    <row r="35" s="423" customFormat="true" ht="15" customHeight="true" x14ac:dyDescent="0.2">
      <c r="A35" s="2240" t="s">
        <v>56</v>
      </c>
      <c r="B35" s="1417" t="s">
        <v>50</v>
      </c>
      <c r="C35" s="1278">
        <v>61.3</v>
      </c>
      <c r="D35" s="1279">
        <v>71.400000000000006</v>
      </c>
      <c r="E35" s="1279">
        <v>79.900000000000006</v>
      </c>
      <c r="F35" s="1279">
        <v>89.2</v>
      </c>
      <c r="G35" s="1280">
        <v>97.4</v>
      </c>
      <c r="H35" s="1281">
        <v>81.3</v>
      </c>
      <c r="I35" s="1279">
        <v>88.1</v>
      </c>
      <c r="J35" s="1279">
        <v>92.3</v>
      </c>
      <c r="K35" s="1279">
        <v>96.6</v>
      </c>
      <c r="L35" s="1282">
        <v>98.5</v>
      </c>
      <c r="M35" s="1283">
        <v>53.5</v>
      </c>
      <c r="N35" s="1279">
        <v>65.099999999999994</v>
      </c>
      <c r="O35" s="1279">
        <v>65.3</v>
      </c>
      <c r="P35" s="1279">
        <v>70.099999999999994</v>
      </c>
      <c r="Q35" s="1280">
        <v>78.7</v>
      </c>
      <c r="R35" s="1281">
        <v>57.1</v>
      </c>
      <c r="S35" s="1279">
        <v>73.2</v>
      </c>
      <c r="T35" s="1279">
        <v>75.7</v>
      </c>
      <c r="U35" s="1279">
        <v>100</v>
      </c>
      <c r="V35" s="1279">
        <v>87.1</v>
      </c>
      <c r="W35" s="1279">
        <v>88.6</v>
      </c>
      <c r="X35" s="1279">
        <v>76.599999999999994</v>
      </c>
      <c r="Y35" s="1279">
        <v>81.400000000000006</v>
      </c>
      <c r="Z35" s="1279">
        <v>65.8</v>
      </c>
      <c r="AA35" s="1279">
        <v>77.599999999999994</v>
      </c>
      <c r="AB35" s="1279">
        <v>99.4</v>
      </c>
      <c r="AC35" s="1279">
        <v>45.7</v>
      </c>
      <c r="AD35" s="1279">
        <v>85.2</v>
      </c>
      <c r="AE35" s="1279">
        <v>93.8</v>
      </c>
      <c r="AF35" s="1279">
        <v>63</v>
      </c>
      <c r="AG35" s="1849">
        <v>77.099999999999994</v>
      </c>
      <c r="AH35" s="602"/>
      <c r="AI35" s="602"/>
      <c r="AJ35" s="602"/>
      <c r="AK35" s="602"/>
      <c r="AL35" s="602"/>
      <c r="AM35" s="602"/>
      <c r="AN35" s="602"/>
      <c r="AO35" s="602"/>
      <c r="AP35" s="602"/>
      <c r="AQ35" s="602"/>
      <c r="AR35" s="602"/>
      <c r="AS35" s="602"/>
      <c r="AT35" s="602"/>
      <c r="AU35" s="602"/>
      <c r="AV35" s="602"/>
      <c r="AW35" s="602"/>
      <c r="AX35" s="602"/>
      <c r="AY35" s="602"/>
      <c r="AZ35" s="216"/>
      <c r="BA35" s="2086" t="s">
        <v>56</v>
      </c>
      <c r="BB35" s="151" t="s">
        <v>50</v>
      </c>
      <c r="BC35" s="1046" t="s">
        <v>36</v>
      </c>
      <c r="BD35" s="1065" t="s">
        <v>36</v>
      </c>
      <c r="BE35" s="1065" t="s">
        <v>36</v>
      </c>
      <c r="BF35" s="1065" t="s">
        <v>36</v>
      </c>
      <c r="BG35" s="1085" t="s">
        <v>36</v>
      </c>
      <c r="BH35" s="1105" t="s">
        <v>36</v>
      </c>
      <c r="BI35" s="1065" t="s">
        <v>36</v>
      </c>
      <c r="BJ35" s="1065" t="s">
        <v>36</v>
      </c>
      <c r="BK35" s="1065" t="s">
        <v>36</v>
      </c>
      <c r="BL35" s="1085" t="s">
        <v>36</v>
      </c>
      <c r="BM35" s="1105" t="s">
        <v>36</v>
      </c>
      <c r="BN35" s="1065" t="s">
        <v>36</v>
      </c>
      <c r="BO35" s="1065" t="s">
        <v>36</v>
      </c>
      <c r="BP35" s="1065" t="s">
        <v>36</v>
      </c>
      <c r="BQ35" s="1085" t="s">
        <v>36</v>
      </c>
      <c r="BR35" s="1105" t="s">
        <v>36</v>
      </c>
      <c r="BS35" s="1065" t="s">
        <v>36</v>
      </c>
      <c r="BT35" s="1065" t="s">
        <v>36</v>
      </c>
      <c r="BU35" s="1065" t="s">
        <v>36</v>
      </c>
      <c r="BV35" s="1065" t="s">
        <v>36</v>
      </c>
      <c r="BW35" s="1065" t="s">
        <v>36</v>
      </c>
      <c r="BX35" s="1065" t="s">
        <v>36</v>
      </c>
      <c r="BY35" s="1124" t="s">
        <v>36</v>
      </c>
      <c r="BZ35" s="1124" t="s">
        <v>36</v>
      </c>
      <c r="CA35" s="1124" t="s">
        <v>36</v>
      </c>
      <c r="CB35" s="1124" t="s">
        <v>36</v>
      </c>
      <c r="CC35" s="1124" t="s">
        <v>36</v>
      </c>
      <c r="CD35" s="1124" t="s">
        <v>36</v>
      </c>
      <c r="CE35" s="1124" t="s">
        <v>36</v>
      </c>
      <c r="CF35" s="1124" t="s">
        <v>36</v>
      </c>
      <c r="CG35" s="1124" t="s">
        <v>36</v>
      </c>
      <c r="CH35" s="1796"/>
      <c r="CI35" s="1796"/>
      <c r="CJ35" s="1796"/>
      <c r="CK35" s="1796"/>
      <c r="CL35" s="1796"/>
      <c r="CM35" s="1796"/>
      <c r="CN35" s="1796"/>
      <c r="CO35" s="1796"/>
      <c r="CP35" s="1796"/>
      <c r="CQ35" s="1796"/>
      <c r="CR35" s="1796"/>
      <c r="CS35" s="1796"/>
      <c r="CT35" s="1796"/>
      <c r="CU35" s="1796"/>
      <c r="CV35" s="1796"/>
      <c r="CW35" s="1796"/>
      <c r="CX35" s="1796"/>
      <c r="CY35" s="1796"/>
      <c r="CZ35" s="1796"/>
    </row>
    <row r="36" s="423" customFormat="true" ht="15" customHeight="true" x14ac:dyDescent="0.2">
      <c r="A36" s="2240"/>
      <c r="B36" s="1417" t="s">
        <v>49</v>
      </c>
      <c r="C36" s="1278">
        <v>38.700000000000003</v>
      </c>
      <c r="D36" s="1279">
        <v>28.6</v>
      </c>
      <c r="E36" s="1279">
        <v>20.100000000000001</v>
      </c>
      <c r="F36" s="1279">
        <v>10.8</v>
      </c>
      <c r="G36" s="1280">
        <v>2.6</v>
      </c>
      <c r="H36" s="1281">
        <v>18.7</v>
      </c>
      <c r="I36" s="1279">
        <v>11.9</v>
      </c>
      <c r="J36" s="1279">
        <v>7.7</v>
      </c>
      <c r="K36" s="1279">
        <v>3.4</v>
      </c>
      <c r="L36" s="1282">
        <v>1.5</v>
      </c>
      <c r="M36" s="1283">
        <v>46.5</v>
      </c>
      <c r="N36" s="1279">
        <v>34.9</v>
      </c>
      <c r="O36" s="1279">
        <v>34.700000000000003</v>
      </c>
      <c r="P36" s="1279">
        <v>29.9</v>
      </c>
      <c r="Q36" s="1280">
        <v>21.3</v>
      </c>
      <c r="R36" s="1281">
        <v>42.9</v>
      </c>
      <c r="S36" s="1279">
        <v>26.8</v>
      </c>
      <c r="T36" s="1279">
        <v>24.3</v>
      </c>
      <c r="U36" s="1279">
        <v>0</v>
      </c>
      <c r="V36" s="1279">
        <v>12.9</v>
      </c>
      <c r="W36" s="1279">
        <v>11.4</v>
      </c>
      <c r="X36" s="1279">
        <v>23.4</v>
      </c>
      <c r="Y36" s="1279">
        <v>18.600000000000001</v>
      </c>
      <c r="Z36" s="1279">
        <v>34.200000000000003</v>
      </c>
      <c r="AA36" s="1279">
        <v>22.4</v>
      </c>
      <c r="AB36" s="1279">
        <v>0.6</v>
      </c>
      <c r="AC36" s="1279">
        <v>54.3</v>
      </c>
      <c r="AD36" s="1279">
        <v>14.8</v>
      </c>
      <c r="AE36" s="1279">
        <v>6.2</v>
      </c>
      <c r="AF36" s="1279">
        <v>37</v>
      </c>
      <c r="AG36" s="1849">
        <v>22.9</v>
      </c>
      <c r="AH36" s="602"/>
      <c r="AI36" s="602"/>
      <c r="AJ36" s="602"/>
      <c r="AK36" s="602"/>
      <c r="AL36" s="602"/>
      <c r="AM36" s="602"/>
      <c r="AN36" s="602"/>
      <c r="AO36" s="602"/>
      <c r="AP36" s="602"/>
      <c r="AQ36" s="602"/>
      <c r="AR36" s="602"/>
      <c r="AS36" s="602"/>
      <c r="AT36" s="602"/>
      <c r="AU36" s="602"/>
      <c r="AV36" s="602"/>
      <c r="AW36" s="602"/>
      <c r="AX36" s="602"/>
      <c r="AY36" s="602"/>
      <c r="AZ36" s="216"/>
      <c r="BA36" s="2086"/>
      <c r="BB36" s="151" t="s">
        <v>49</v>
      </c>
      <c r="BC36" s="1046" t="s">
        <v>36</v>
      </c>
      <c r="BD36" s="1065" t="s">
        <v>36</v>
      </c>
      <c r="BE36" s="1065" t="s">
        <v>36</v>
      </c>
      <c r="BF36" s="1065" t="s">
        <v>36</v>
      </c>
      <c r="BG36" s="1085" t="s">
        <v>36</v>
      </c>
      <c r="BH36" s="1105" t="s">
        <v>36</v>
      </c>
      <c r="BI36" s="1065" t="s">
        <v>36</v>
      </c>
      <c r="BJ36" s="1065" t="s">
        <v>36</v>
      </c>
      <c r="BK36" s="1065" t="s">
        <v>36</v>
      </c>
      <c r="BL36" s="1085" t="s">
        <v>36</v>
      </c>
      <c r="BM36" s="1105" t="s">
        <v>36</v>
      </c>
      <c r="BN36" s="1065" t="s">
        <v>36</v>
      </c>
      <c r="BO36" s="1065" t="s">
        <v>36</v>
      </c>
      <c r="BP36" s="1065" t="s">
        <v>36</v>
      </c>
      <c r="BQ36" s="1085" t="s">
        <v>36</v>
      </c>
      <c r="BR36" s="1105" t="s">
        <v>36</v>
      </c>
      <c r="BS36" s="1065" t="s">
        <v>36</v>
      </c>
      <c r="BT36" s="1065" t="s">
        <v>36</v>
      </c>
      <c r="BU36" s="1065" t="s">
        <v>36</v>
      </c>
      <c r="BV36" s="1065" t="s">
        <v>36</v>
      </c>
      <c r="BW36" s="1065" t="s">
        <v>36</v>
      </c>
      <c r="BX36" s="1065" t="s">
        <v>36</v>
      </c>
      <c r="BY36" s="1124" t="s">
        <v>36</v>
      </c>
      <c r="BZ36" s="1124" t="s">
        <v>36</v>
      </c>
      <c r="CA36" s="1124" t="s">
        <v>36</v>
      </c>
      <c r="CB36" s="1124" t="s">
        <v>36</v>
      </c>
      <c r="CC36" s="1124" t="s">
        <v>36</v>
      </c>
      <c r="CD36" s="1124" t="s">
        <v>36</v>
      </c>
      <c r="CE36" s="1124" t="s">
        <v>36</v>
      </c>
      <c r="CF36" s="1124" t="s">
        <v>36</v>
      </c>
      <c r="CG36" s="1124" t="s">
        <v>36</v>
      </c>
      <c r="CH36" s="1796"/>
      <c r="CI36" s="1796"/>
      <c r="CJ36" s="1796"/>
      <c r="CK36" s="1796"/>
      <c r="CL36" s="1796"/>
      <c r="CM36" s="1796"/>
      <c r="CN36" s="1796"/>
      <c r="CO36" s="1796"/>
      <c r="CP36" s="1796"/>
      <c r="CQ36" s="1796"/>
      <c r="CR36" s="1796"/>
      <c r="CS36" s="1796"/>
      <c r="CT36" s="1796"/>
      <c r="CU36" s="1796"/>
      <c r="CV36" s="1796"/>
      <c r="CW36" s="1796"/>
      <c r="CX36" s="1796"/>
      <c r="CY36" s="1796"/>
      <c r="CZ36" s="1796"/>
    </row>
    <row r="37" s="423" customFormat="true" ht="15" customHeight="true" x14ac:dyDescent="0.2">
      <c r="A37" s="2240" t="s">
        <v>163</v>
      </c>
      <c r="B37" s="1417" t="s">
        <v>50</v>
      </c>
      <c r="C37" s="1278">
        <v>60.4</v>
      </c>
      <c r="D37" s="1279">
        <v>71.2</v>
      </c>
      <c r="E37" s="1279">
        <v>79.599999999999994</v>
      </c>
      <c r="F37" s="1279">
        <v>89.2</v>
      </c>
      <c r="G37" s="1280">
        <v>97.4</v>
      </c>
      <c r="H37" s="1281">
        <v>81.3</v>
      </c>
      <c r="I37" s="1279">
        <v>87.9</v>
      </c>
      <c r="J37" s="1279">
        <v>92.3</v>
      </c>
      <c r="K37" s="1279">
        <v>96.6</v>
      </c>
      <c r="L37" s="1282">
        <v>98.5</v>
      </c>
      <c r="M37" s="1283">
        <v>52.7</v>
      </c>
      <c r="N37" s="1279">
        <v>63.7</v>
      </c>
      <c r="O37" s="1279">
        <v>65.099999999999994</v>
      </c>
      <c r="P37" s="1279">
        <v>69.400000000000006</v>
      </c>
      <c r="Q37" s="1280">
        <v>78.599999999999994</v>
      </c>
      <c r="R37" s="1281">
        <v>56.9</v>
      </c>
      <c r="S37" s="1279">
        <v>73.2</v>
      </c>
      <c r="T37" s="1279">
        <v>75.7</v>
      </c>
      <c r="U37" s="1279">
        <v>100</v>
      </c>
      <c r="V37" s="1279">
        <v>87</v>
      </c>
      <c r="W37" s="1279">
        <v>87.9</v>
      </c>
      <c r="X37" s="1279">
        <v>76.400000000000006</v>
      </c>
      <c r="Y37" s="1279">
        <v>81.400000000000006</v>
      </c>
      <c r="Z37" s="1279">
        <v>65.8</v>
      </c>
      <c r="AA37" s="1279">
        <v>77.400000000000006</v>
      </c>
      <c r="AB37" s="1279">
        <v>98.7</v>
      </c>
      <c r="AC37" s="1279">
        <v>45.4</v>
      </c>
      <c r="AD37" s="1279">
        <v>85.1</v>
      </c>
      <c r="AE37" s="1279">
        <v>92.6</v>
      </c>
      <c r="AF37" s="1279">
        <v>62.7</v>
      </c>
      <c r="AG37" s="1849">
        <v>77.099999999999994</v>
      </c>
      <c r="AH37" s="602"/>
      <c r="AI37" s="602"/>
      <c r="AJ37" s="602"/>
      <c r="AK37" s="602"/>
      <c r="AL37" s="602"/>
      <c r="AM37" s="602"/>
      <c r="AN37" s="602"/>
      <c r="AO37" s="602"/>
      <c r="AP37" s="602"/>
      <c r="AQ37" s="602"/>
      <c r="AR37" s="602"/>
      <c r="AS37" s="602"/>
      <c r="AT37" s="602"/>
      <c r="AU37" s="602"/>
      <c r="AV37" s="602"/>
      <c r="AW37" s="602"/>
      <c r="AX37" s="602"/>
      <c r="AY37" s="602"/>
      <c r="AZ37" s="216"/>
      <c r="BA37" s="2086" t="s">
        <v>126</v>
      </c>
      <c r="BB37" s="151" t="s">
        <v>50</v>
      </c>
      <c r="BC37" s="1046" t="s">
        <v>36</v>
      </c>
      <c r="BD37" s="1065" t="s">
        <v>36</v>
      </c>
      <c r="BE37" s="1065" t="s">
        <v>36</v>
      </c>
      <c r="BF37" s="1065" t="s">
        <v>36</v>
      </c>
      <c r="BG37" s="1085" t="s">
        <v>36</v>
      </c>
      <c r="BH37" s="1105" t="s">
        <v>36</v>
      </c>
      <c r="BI37" s="1065" t="s">
        <v>36</v>
      </c>
      <c r="BJ37" s="1065" t="s">
        <v>36</v>
      </c>
      <c r="BK37" s="1065" t="s">
        <v>36</v>
      </c>
      <c r="BL37" s="1085" t="s">
        <v>36</v>
      </c>
      <c r="BM37" s="1105" t="s">
        <v>36</v>
      </c>
      <c r="BN37" s="1065" t="s">
        <v>36</v>
      </c>
      <c r="BO37" s="1065" t="s">
        <v>36</v>
      </c>
      <c r="BP37" s="1065" t="s">
        <v>36</v>
      </c>
      <c r="BQ37" s="1085" t="s">
        <v>36</v>
      </c>
      <c r="BR37" s="1105" t="s">
        <v>36</v>
      </c>
      <c r="BS37" s="1065" t="s">
        <v>36</v>
      </c>
      <c r="BT37" s="1065" t="s">
        <v>36</v>
      </c>
      <c r="BU37" s="1065" t="s">
        <v>36</v>
      </c>
      <c r="BV37" s="1065" t="s">
        <v>36</v>
      </c>
      <c r="BW37" s="1065" t="s">
        <v>36</v>
      </c>
      <c r="BX37" s="1065" t="s">
        <v>36</v>
      </c>
      <c r="BY37" s="1124" t="s">
        <v>36</v>
      </c>
      <c r="BZ37" s="1124" t="s">
        <v>36</v>
      </c>
      <c r="CA37" s="1124" t="s">
        <v>36</v>
      </c>
      <c r="CB37" s="1124" t="s">
        <v>36</v>
      </c>
      <c r="CC37" s="1124" t="s">
        <v>36</v>
      </c>
      <c r="CD37" s="1124" t="s">
        <v>36</v>
      </c>
      <c r="CE37" s="1124" t="s">
        <v>36</v>
      </c>
      <c r="CF37" s="1124" t="s">
        <v>36</v>
      </c>
      <c r="CG37" s="1124" t="s">
        <v>36</v>
      </c>
      <c r="CH37" s="1796"/>
      <c r="CI37" s="1796"/>
      <c r="CJ37" s="1796"/>
      <c r="CK37" s="1796"/>
      <c r="CL37" s="1796"/>
      <c r="CM37" s="1796"/>
      <c r="CN37" s="1796"/>
      <c r="CO37" s="1796"/>
      <c r="CP37" s="1796"/>
      <c r="CQ37" s="1796"/>
      <c r="CR37" s="1796"/>
      <c r="CS37" s="1796"/>
      <c r="CT37" s="1796"/>
      <c r="CU37" s="1796"/>
      <c r="CV37" s="1796"/>
      <c r="CW37" s="1796"/>
      <c r="CX37" s="1796"/>
      <c r="CY37" s="1796"/>
      <c r="CZ37" s="1796"/>
    </row>
    <row r="38" s="423" customFormat="true" ht="15" customHeight="true" x14ac:dyDescent="0.2">
      <c r="A38" s="2240"/>
      <c r="B38" s="1417" t="s">
        <v>49</v>
      </c>
      <c r="C38" s="1278">
        <v>39.6</v>
      </c>
      <c r="D38" s="1279">
        <v>28.8</v>
      </c>
      <c r="E38" s="1279">
        <v>20.399999999999999</v>
      </c>
      <c r="F38" s="1279">
        <v>10.8</v>
      </c>
      <c r="G38" s="1280">
        <v>2.6</v>
      </c>
      <c r="H38" s="1281">
        <v>18.7</v>
      </c>
      <c r="I38" s="1279">
        <v>12.1</v>
      </c>
      <c r="J38" s="1279">
        <v>7.7</v>
      </c>
      <c r="K38" s="1279">
        <v>3.4</v>
      </c>
      <c r="L38" s="1282">
        <v>1.5</v>
      </c>
      <c r="M38" s="1283">
        <v>47.3</v>
      </c>
      <c r="N38" s="1279">
        <v>36.299999999999997</v>
      </c>
      <c r="O38" s="1279">
        <v>34.9</v>
      </c>
      <c r="P38" s="1279">
        <v>30.6</v>
      </c>
      <c r="Q38" s="1280">
        <v>21.4</v>
      </c>
      <c r="R38" s="1281">
        <v>43.1</v>
      </c>
      <c r="S38" s="1279">
        <v>26.8</v>
      </c>
      <c r="T38" s="1279">
        <v>24.3</v>
      </c>
      <c r="U38" s="1279">
        <v>0</v>
      </c>
      <c r="V38" s="1279">
        <v>13</v>
      </c>
      <c r="W38" s="1279">
        <v>12.1</v>
      </c>
      <c r="X38" s="1279">
        <v>23.6</v>
      </c>
      <c r="Y38" s="1279">
        <v>18.600000000000001</v>
      </c>
      <c r="Z38" s="1279">
        <v>34.200000000000003</v>
      </c>
      <c r="AA38" s="1279">
        <v>22.6</v>
      </c>
      <c r="AB38" s="1279">
        <v>1.3</v>
      </c>
      <c r="AC38" s="1279">
        <v>54.6</v>
      </c>
      <c r="AD38" s="1279">
        <v>14.9</v>
      </c>
      <c r="AE38" s="1279">
        <v>7.4</v>
      </c>
      <c r="AF38" s="1279">
        <v>37.299999999999997</v>
      </c>
      <c r="AG38" s="1849">
        <v>22.9</v>
      </c>
      <c r="AH38" s="602"/>
      <c r="AI38" s="602"/>
      <c r="AJ38" s="602"/>
      <c r="AK38" s="602"/>
      <c r="AL38" s="602"/>
      <c r="AM38" s="602"/>
      <c r="AN38" s="602"/>
      <c r="AO38" s="602"/>
      <c r="AP38" s="602"/>
      <c r="AQ38" s="602"/>
      <c r="AR38" s="602"/>
      <c r="AS38" s="602"/>
      <c r="AT38" s="602"/>
      <c r="AU38" s="602"/>
      <c r="AV38" s="602"/>
      <c r="AW38" s="602"/>
      <c r="AX38" s="602"/>
      <c r="AY38" s="602"/>
      <c r="AZ38" s="216"/>
      <c r="BA38" s="2086"/>
      <c r="BB38" s="151" t="s">
        <v>49</v>
      </c>
      <c r="BC38" s="1046" t="s">
        <v>36</v>
      </c>
      <c r="BD38" s="1065" t="s">
        <v>36</v>
      </c>
      <c r="BE38" s="1065" t="s">
        <v>36</v>
      </c>
      <c r="BF38" s="1065" t="s">
        <v>36</v>
      </c>
      <c r="BG38" s="1085" t="s">
        <v>36</v>
      </c>
      <c r="BH38" s="1105" t="s">
        <v>36</v>
      </c>
      <c r="BI38" s="1065" t="s">
        <v>36</v>
      </c>
      <c r="BJ38" s="1065" t="s">
        <v>36</v>
      </c>
      <c r="BK38" s="1065" t="s">
        <v>36</v>
      </c>
      <c r="BL38" s="1085" t="s">
        <v>36</v>
      </c>
      <c r="BM38" s="1105" t="s">
        <v>36</v>
      </c>
      <c r="BN38" s="1065" t="s">
        <v>36</v>
      </c>
      <c r="BO38" s="1065" t="s">
        <v>36</v>
      </c>
      <c r="BP38" s="1065" t="s">
        <v>36</v>
      </c>
      <c r="BQ38" s="1085" t="s">
        <v>36</v>
      </c>
      <c r="BR38" s="1105" t="s">
        <v>36</v>
      </c>
      <c r="BS38" s="1065" t="s">
        <v>36</v>
      </c>
      <c r="BT38" s="1065" t="s">
        <v>36</v>
      </c>
      <c r="BU38" s="1065" t="s">
        <v>36</v>
      </c>
      <c r="BV38" s="1065" t="s">
        <v>36</v>
      </c>
      <c r="BW38" s="1065" t="s">
        <v>36</v>
      </c>
      <c r="BX38" s="1065" t="s">
        <v>36</v>
      </c>
      <c r="BY38" s="1124" t="s">
        <v>36</v>
      </c>
      <c r="BZ38" s="1124" t="s">
        <v>36</v>
      </c>
      <c r="CA38" s="1124" t="s">
        <v>36</v>
      </c>
      <c r="CB38" s="1124" t="s">
        <v>36</v>
      </c>
      <c r="CC38" s="1124" t="s">
        <v>36</v>
      </c>
      <c r="CD38" s="1124" t="s">
        <v>36</v>
      </c>
      <c r="CE38" s="1124" t="s">
        <v>36</v>
      </c>
      <c r="CF38" s="1124" t="s">
        <v>36</v>
      </c>
      <c r="CG38" s="1124" t="s">
        <v>36</v>
      </c>
      <c r="CH38" s="1796"/>
      <c r="CI38" s="1796"/>
      <c r="CJ38" s="1796"/>
      <c r="CK38" s="1796"/>
      <c r="CL38" s="1796"/>
      <c r="CM38" s="1796"/>
      <c r="CN38" s="1796"/>
      <c r="CO38" s="1796"/>
      <c r="CP38" s="1796"/>
      <c r="CQ38" s="1796"/>
      <c r="CR38" s="1796"/>
      <c r="CS38" s="1796"/>
      <c r="CT38" s="1796"/>
      <c r="CU38" s="1796"/>
      <c r="CV38" s="1796"/>
      <c r="CW38" s="1796"/>
      <c r="CX38" s="1796"/>
      <c r="CY38" s="1796"/>
      <c r="CZ38" s="1796"/>
    </row>
    <row r="39" s="130" customFormat="true" ht="15" customHeight="true" x14ac:dyDescent="0.2">
      <c r="A39" s="2087" t="s">
        <v>123</v>
      </c>
      <c r="B39" s="249" t="s">
        <v>50</v>
      </c>
      <c r="C39" s="1002" t="s">
        <v>36</v>
      </c>
      <c r="D39" s="1009" t="s">
        <v>36</v>
      </c>
      <c r="E39" s="1009" t="s">
        <v>36</v>
      </c>
      <c r="F39" s="1009" t="s">
        <v>36</v>
      </c>
      <c r="G39" s="1016" t="s">
        <v>36</v>
      </c>
      <c r="H39" s="1023" t="s">
        <v>36</v>
      </c>
      <c r="I39" s="1009" t="s">
        <v>36</v>
      </c>
      <c r="J39" s="1009" t="s">
        <v>36</v>
      </c>
      <c r="K39" s="1009" t="s">
        <v>36</v>
      </c>
      <c r="L39" s="1030" t="s">
        <v>36</v>
      </c>
      <c r="M39" s="1037" t="s">
        <v>36</v>
      </c>
      <c r="N39" s="1009" t="s">
        <v>36</v>
      </c>
      <c r="O39" s="1009" t="s">
        <v>36</v>
      </c>
      <c r="P39" s="1009" t="s">
        <v>36</v>
      </c>
      <c r="Q39" s="1016" t="s">
        <v>36</v>
      </c>
      <c r="R39" s="1023" t="s">
        <v>36</v>
      </c>
      <c r="S39" s="1009" t="s">
        <v>36</v>
      </c>
      <c r="T39" s="1009" t="s">
        <v>36</v>
      </c>
      <c r="U39" s="1009" t="s">
        <v>36</v>
      </c>
      <c r="V39" s="1009" t="s">
        <v>36</v>
      </c>
      <c r="W39" s="1009" t="s">
        <v>36</v>
      </c>
      <c r="X39" s="1009" t="s">
        <v>36</v>
      </c>
      <c r="Y39" s="1040" t="s">
        <v>36</v>
      </c>
      <c r="Z39" s="1040" t="s">
        <v>36</v>
      </c>
      <c r="AA39" s="1040" t="s">
        <v>36</v>
      </c>
      <c r="AB39" s="1040" t="s">
        <v>36</v>
      </c>
      <c r="AC39" s="1040" t="s">
        <v>36</v>
      </c>
      <c r="AD39" s="1040" t="s">
        <v>36</v>
      </c>
      <c r="AE39" s="1040" t="s">
        <v>36</v>
      </c>
      <c r="AF39" s="1040" t="s">
        <v>36</v>
      </c>
      <c r="AG39" s="1764" t="s">
        <v>36</v>
      </c>
      <c r="AH39" s="1785"/>
      <c r="AI39" s="1785"/>
      <c r="AJ39" s="1785"/>
      <c r="AK39" s="1785"/>
      <c r="AL39" s="1785"/>
      <c r="AM39" s="1785"/>
      <c r="AN39" s="1785"/>
      <c r="AO39" s="1785"/>
      <c r="AP39" s="1785"/>
      <c r="AQ39" s="1785"/>
      <c r="AR39" s="1785"/>
      <c r="AS39" s="1785"/>
      <c r="AT39" s="1785"/>
      <c r="AU39" s="1785"/>
      <c r="AV39" s="1785"/>
      <c r="AW39" s="1785"/>
      <c r="AX39" s="1785"/>
      <c r="AY39" s="1785"/>
      <c r="AZ39" s="215"/>
      <c r="BA39" s="2086" t="s">
        <v>123</v>
      </c>
      <c r="BB39" s="151" t="s">
        <v>50</v>
      </c>
      <c r="BC39" s="1046" t="s">
        <v>36</v>
      </c>
      <c r="BD39" s="1065" t="s">
        <v>36</v>
      </c>
      <c r="BE39" s="1065" t="s">
        <v>36</v>
      </c>
      <c r="BF39" s="1065" t="s">
        <v>36</v>
      </c>
      <c r="BG39" s="1085" t="s">
        <v>36</v>
      </c>
      <c r="BH39" s="1105" t="s">
        <v>36</v>
      </c>
      <c r="BI39" s="1065" t="s">
        <v>36</v>
      </c>
      <c r="BJ39" s="1065" t="s">
        <v>36</v>
      </c>
      <c r="BK39" s="1065" t="s">
        <v>36</v>
      </c>
      <c r="BL39" s="1085" t="s">
        <v>36</v>
      </c>
      <c r="BM39" s="1105" t="s">
        <v>36</v>
      </c>
      <c r="BN39" s="1065" t="s">
        <v>36</v>
      </c>
      <c r="BO39" s="1065" t="s">
        <v>36</v>
      </c>
      <c r="BP39" s="1065" t="s">
        <v>36</v>
      </c>
      <c r="BQ39" s="1085" t="s">
        <v>36</v>
      </c>
      <c r="BR39" s="1105" t="s">
        <v>36</v>
      </c>
      <c r="BS39" s="1065" t="s">
        <v>36</v>
      </c>
      <c r="BT39" s="1065" t="s">
        <v>36</v>
      </c>
      <c r="BU39" s="1065" t="s">
        <v>36</v>
      </c>
      <c r="BV39" s="1065" t="s">
        <v>36</v>
      </c>
      <c r="BW39" s="1065" t="s">
        <v>36</v>
      </c>
      <c r="BX39" s="1065" t="s">
        <v>36</v>
      </c>
      <c r="BY39" s="1124" t="s">
        <v>36</v>
      </c>
      <c r="BZ39" s="1124" t="s">
        <v>36</v>
      </c>
      <c r="CA39" s="1124" t="s">
        <v>36</v>
      </c>
      <c r="CB39" s="1124" t="s">
        <v>36</v>
      </c>
      <c r="CC39" s="1124" t="s">
        <v>36</v>
      </c>
      <c r="CD39" s="1124" t="s">
        <v>36</v>
      </c>
      <c r="CE39" s="1124" t="s">
        <v>36</v>
      </c>
      <c r="CF39" s="1124" t="s">
        <v>36</v>
      </c>
      <c r="CG39" s="1124" t="s">
        <v>36</v>
      </c>
      <c r="CH39" s="1796"/>
      <c r="CI39" s="1796"/>
      <c r="CJ39" s="1796"/>
      <c r="CK39" s="1796"/>
      <c r="CL39" s="1796"/>
      <c r="CM39" s="1796"/>
      <c r="CN39" s="1796"/>
      <c r="CO39" s="1796"/>
      <c r="CP39" s="1796"/>
      <c r="CQ39" s="1796"/>
      <c r="CR39" s="1796"/>
      <c r="CS39" s="1796"/>
      <c r="CT39" s="1796"/>
      <c r="CU39" s="1796"/>
      <c r="CV39" s="1796"/>
      <c r="CW39" s="1796"/>
      <c r="CX39" s="1796"/>
      <c r="CY39" s="1796"/>
      <c r="CZ39" s="1796"/>
    </row>
    <row r="40" s="130" customFormat="true" ht="15" customHeight="true" x14ac:dyDescent="0.2">
      <c r="A40" s="2087"/>
      <c r="B40" s="249" t="s">
        <v>49</v>
      </c>
      <c r="C40" s="1002" t="s">
        <v>36</v>
      </c>
      <c r="D40" s="1009" t="s">
        <v>36</v>
      </c>
      <c r="E40" s="1009" t="s">
        <v>36</v>
      </c>
      <c r="F40" s="1009" t="s">
        <v>36</v>
      </c>
      <c r="G40" s="1016" t="s">
        <v>36</v>
      </c>
      <c r="H40" s="1023" t="s">
        <v>36</v>
      </c>
      <c r="I40" s="1009" t="s">
        <v>36</v>
      </c>
      <c r="J40" s="1009" t="s">
        <v>36</v>
      </c>
      <c r="K40" s="1009" t="s">
        <v>36</v>
      </c>
      <c r="L40" s="1030" t="s">
        <v>36</v>
      </c>
      <c r="M40" s="1037" t="s">
        <v>36</v>
      </c>
      <c r="N40" s="1009" t="s">
        <v>36</v>
      </c>
      <c r="O40" s="1009" t="s">
        <v>36</v>
      </c>
      <c r="P40" s="1009" t="s">
        <v>36</v>
      </c>
      <c r="Q40" s="1016" t="s">
        <v>36</v>
      </c>
      <c r="R40" s="1023" t="s">
        <v>36</v>
      </c>
      <c r="S40" s="1009" t="s">
        <v>36</v>
      </c>
      <c r="T40" s="1009" t="s">
        <v>36</v>
      </c>
      <c r="U40" s="1009" t="s">
        <v>36</v>
      </c>
      <c r="V40" s="1009" t="s">
        <v>36</v>
      </c>
      <c r="W40" s="1009" t="s">
        <v>36</v>
      </c>
      <c r="X40" s="1009" t="s">
        <v>36</v>
      </c>
      <c r="Y40" s="1040" t="s">
        <v>36</v>
      </c>
      <c r="Z40" s="1040" t="s">
        <v>36</v>
      </c>
      <c r="AA40" s="1040" t="s">
        <v>36</v>
      </c>
      <c r="AB40" s="1040" t="s">
        <v>36</v>
      </c>
      <c r="AC40" s="1040" t="s">
        <v>36</v>
      </c>
      <c r="AD40" s="1040" t="s">
        <v>36</v>
      </c>
      <c r="AE40" s="1040" t="s">
        <v>36</v>
      </c>
      <c r="AF40" s="1040" t="s">
        <v>36</v>
      </c>
      <c r="AG40" s="1764" t="s">
        <v>36</v>
      </c>
      <c r="AH40" s="1785"/>
      <c r="AI40" s="1785"/>
      <c r="AJ40" s="1785"/>
      <c r="AK40" s="1785"/>
      <c r="AL40" s="1785"/>
      <c r="AM40" s="1785"/>
      <c r="AN40" s="1785"/>
      <c r="AO40" s="1785"/>
      <c r="AP40" s="1785"/>
      <c r="AQ40" s="1785"/>
      <c r="AR40" s="1785"/>
      <c r="AS40" s="1785"/>
      <c r="AT40" s="1785"/>
      <c r="AU40" s="1785"/>
      <c r="AV40" s="1785"/>
      <c r="AW40" s="1785"/>
      <c r="AX40" s="1785"/>
      <c r="AY40" s="1785"/>
      <c r="AZ40" s="215"/>
      <c r="BA40" s="2086"/>
      <c r="BB40" s="151" t="s">
        <v>49</v>
      </c>
      <c r="BC40" s="1046" t="s">
        <v>36</v>
      </c>
      <c r="BD40" s="1065" t="s">
        <v>36</v>
      </c>
      <c r="BE40" s="1065" t="s">
        <v>36</v>
      </c>
      <c r="BF40" s="1065" t="s">
        <v>36</v>
      </c>
      <c r="BG40" s="1085" t="s">
        <v>36</v>
      </c>
      <c r="BH40" s="1105" t="s">
        <v>36</v>
      </c>
      <c r="BI40" s="1065" t="s">
        <v>36</v>
      </c>
      <c r="BJ40" s="1065" t="s">
        <v>36</v>
      </c>
      <c r="BK40" s="1065" t="s">
        <v>36</v>
      </c>
      <c r="BL40" s="1085" t="s">
        <v>36</v>
      </c>
      <c r="BM40" s="1105" t="s">
        <v>36</v>
      </c>
      <c r="BN40" s="1065" t="s">
        <v>36</v>
      </c>
      <c r="BO40" s="1065" t="s">
        <v>36</v>
      </c>
      <c r="BP40" s="1065" t="s">
        <v>36</v>
      </c>
      <c r="BQ40" s="1085" t="s">
        <v>36</v>
      </c>
      <c r="BR40" s="1105" t="s">
        <v>36</v>
      </c>
      <c r="BS40" s="1065" t="s">
        <v>36</v>
      </c>
      <c r="BT40" s="1065" t="s">
        <v>36</v>
      </c>
      <c r="BU40" s="1065" t="s">
        <v>36</v>
      </c>
      <c r="BV40" s="1065" t="s">
        <v>36</v>
      </c>
      <c r="BW40" s="1065" t="s">
        <v>36</v>
      </c>
      <c r="BX40" s="1065" t="s">
        <v>36</v>
      </c>
      <c r="BY40" s="1124" t="s">
        <v>36</v>
      </c>
      <c r="BZ40" s="1124" t="s">
        <v>36</v>
      </c>
      <c r="CA40" s="1124" t="s">
        <v>36</v>
      </c>
      <c r="CB40" s="1124" t="s">
        <v>36</v>
      </c>
      <c r="CC40" s="1124" t="s">
        <v>36</v>
      </c>
      <c r="CD40" s="1124" t="s">
        <v>36</v>
      </c>
      <c r="CE40" s="1124" t="s">
        <v>36</v>
      </c>
      <c r="CF40" s="1124" t="s">
        <v>36</v>
      </c>
      <c r="CG40" s="1124" t="s">
        <v>36</v>
      </c>
      <c r="CH40" s="1796"/>
      <c r="CI40" s="1796"/>
      <c r="CJ40" s="1796"/>
      <c r="CK40" s="1796"/>
      <c r="CL40" s="1796"/>
      <c r="CM40" s="1796"/>
      <c r="CN40" s="1796"/>
      <c r="CO40" s="1796"/>
      <c r="CP40" s="1796"/>
      <c r="CQ40" s="1796"/>
      <c r="CR40" s="1796"/>
      <c r="CS40" s="1796"/>
      <c r="CT40" s="1796"/>
      <c r="CU40" s="1796"/>
      <c r="CV40" s="1796"/>
      <c r="CW40" s="1796"/>
      <c r="CX40" s="1796"/>
      <c r="CY40" s="1796"/>
      <c r="CZ40" s="1796"/>
    </row>
    <row r="41" s="423" customFormat="true" ht="15" customHeight="true" x14ac:dyDescent="0.2">
      <c r="A41" s="2240" t="s">
        <v>57</v>
      </c>
      <c r="B41" s="1417" t="s">
        <v>50</v>
      </c>
      <c r="C41" s="1278">
        <v>4.2</v>
      </c>
      <c r="D41" s="1279">
        <v>2.6</v>
      </c>
      <c r="E41" s="1279">
        <v>1.6</v>
      </c>
      <c r="F41" s="1279">
        <v>1.2</v>
      </c>
      <c r="G41" s="1280">
        <v>0.6</v>
      </c>
      <c r="H41" s="1281">
        <v>1.6</v>
      </c>
      <c r="I41" s="1279">
        <v>0.9</v>
      </c>
      <c r="J41" s="1279">
        <v>0.7</v>
      </c>
      <c r="K41" s="1279">
        <v>0.5</v>
      </c>
      <c r="L41" s="1282">
        <v>0.6</v>
      </c>
      <c r="M41" s="1283">
        <v>5.8</v>
      </c>
      <c r="N41" s="1279">
        <v>3.2</v>
      </c>
      <c r="O41" s="1279">
        <v>3.1</v>
      </c>
      <c r="P41" s="1279">
        <v>2.5</v>
      </c>
      <c r="Q41" s="1280">
        <v>2.4</v>
      </c>
      <c r="R41" s="1281">
        <v>1.7</v>
      </c>
      <c r="S41" s="1279">
        <v>1</v>
      </c>
      <c r="T41" s="1279">
        <v>4.4000000000000004</v>
      </c>
      <c r="U41" s="1279">
        <v>0</v>
      </c>
      <c r="V41" s="1279">
        <v>0</v>
      </c>
      <c r="W41" s="1279">
        <v>0.2</v>
      </c>
      <c r="X41" s="1279">
        <v>1.6</v>
      </c>
      <c r="Y41" s="1279">
        <v>3.5</v>
      </c>
      <c r="Z41" s="1279">
        <v>5.3</v>
      </c>
      <c r="AA41" s="1279">
        <v>0.3</v>
      </c>
      <c r="AB41" s="1279">
        <v>0</v>
      </c>
      <c r="AC41" s="1279">
        <v>5.7</v>
      </c>
      <c r="AD41" s="1279">
        <v>1.5</v>
      </c>
      <c r="AE41" s="1279">
        <v>0.3</v>
      </c>
      <c r="AF41" s="1279">
        <v>2.4</v>
      </c>
      <c r="AG41" s="1849">
        <v>2.9</v>
      </c>
      <c r="AH41" s="602"/>
      <c r="AI41" s="602"/>
      <c r="AJ41" s="602"/>
      <c r="AK41" s="602"/>
      <c r="AL41" s="602"/>
      <c r="AM41" s="602"/>
      <c r="AN41" s="602"/>
      <c r="AO41" s="602"/>
      <c r="AP41" s="602"/>
      <c r="AQ41" s="602"/>
      <c r="AR41" s="602"/>
      <c r="AS41" s="602"/>
      <c r="AT41" s="602"/>
      <c r="AU41" s="602"/>
      <c r="AV41" s="602"/>
      <c r="AW41" s="602"/>
      <c r="AX41" s="602"/>
      <c r="AY41" s="602"/>
      <c r="AZ41" s="216"/>
      <c r="BA41" s="2086" t="s">
        <v>57</v>
      </c>
      <c r="BB41" s="151" t="s">
        <v>50</v>
      </c>
      <c r="BC41" s="1046" t="s">
        <v>36</v>
      </c>
      <c r="BD41" s="1065" t="s">
        <v>36</v>
      </c>
      <c r="BE41" s="1065" t="s">
        <v>36</v>
      </c>
      <c r="BF41" s="1065" t="s">
        <v>36</v>
      </c>
      <c r="BG41" s="1085" t="s">
        <v>36</v>
      </c>
      <c r="BH41" s="1105" t="s">
        <v>36</v>
      </c>
      <c r="BI41" s="1065" t="s">
        <v>36</v>
      </c>
      <c r="BJ41" s="1065" t="s">
        <v>36</v>
      </c>
      <c r="BK41" s="1065" t="s">
        <v>36</v>
      </c>
      <c r="BL41" s="1085" t="s">
        <v>36</v>
      </c>
      <c r="BM41" s="1105" t="s">
        <v>36</v>
      </c>
      <c r="BN41" s="1065" t="s">
        <v>36</v>
      </c>
      <c r="BO41" s="1065" t="s">
        <v>36</v>
      </c>
      <c r="BP41" s="1065" t="s">
        <v>36</v>
      </c>
      <c r="BQ41" s="1085" t="s">
        <v>36</v>
      </c>
      <c r="BR41" s="1105" t="s">
        <v>36</v>
      </c>
      <c r="BS41" s="1065" t="s">
        <v>36</v>
      </c>
      <c r="BT41" s="1065" t="s">
        <v>36</v>
      </c>
      <c r="BU41" s="1065" t="s">
        <v>36</v>
      </c>
      <c r="BV41" s="1065" t="s">
        <v>36</v>
      </c>
      <c r="BW41" s="1065" t="s">
        <v>36</v>
      </c>
      <c r="BX41" s="1065" t="s">
        <v>36</v>
      </c>
      <c r="BY41" s="1124" t="s">
        <v>36</v>
      </c>
      <c r="BZ41" s="1124" t="s">
        <v>36</v>
      </c>
      <c r="CA41" s="1124" t="s">
        <v>36</v>
      </c>
      <c r="CB41" s="1124" t="s">
        <v>36</v>
      </c>
      <c r="CC41" s="1124" t="s">
        <v>36</v>
      </c>
      <c r="CD41" s="1124" t="s">
        <v>36</v>
      </c>
      <c r="CE41" s="1124" t="s">
        <v>36</v>
      </c>
      <c r="CF41" s="1124" t="s">
        <v>36</v>
      </c>
      <c r="CG41" s="1124" t="s">
        <v>36</v>
      </c>
      <c r="CH41" s="1796"/>
      <c r="CI41" s="1796"/>
      <c r="CJ41" s="1796"/>
      <c r="CK41" s="1796"/>
      <c r="CL41" s="1796"/>
      <c r="CM41" s="1796"/>
      <c r="CN41" s="1796"/>
      <c r="CO41" s="1796"/>
      <c r="CP41" s="1796"/>
      <c r="CQ41" s="1796"/>
      <c r="CR41" s="1796"/>
      <c r="CS41" s="1796"/>
      <c r="CT41" s="1796"/>
      <c r="CU41" s="1796"/>
      <c r="CV41" s="1796"/>
      <c r="CW41" s="1796"/>
      <c r="CX41" s="1796"/>
      <c r="CY41" s="1796"/>
      <c r="CZ41" s="1796"/>
    </row>
    <row r="42" s="423" customFormat="true" ht="15" customHeight="true" x14ac:dyDescent="0.2">
      <c r="A42" s="2240"/>
      <c r="B42" s="1417" t="s">
        <v>49</v>
      </c>
      <c r="C42" s="1278">
        <v>95.8</v>
      </c>
      <c r="D42" s="1279">
        <v>97.4</v>
      </c>
      <c r="E42" s="1279">
        <v>98.4</v>
      </c>
      <c r="F42" s="1279">
        <v>98.8</v>
      </c>
      <c r="G42" s="1280">
        <v>99.4</v>
      </c>
      <c r="H42" s="1281">
        <v>98.4</v>
      </c>
      <c r="I42" s="1279">
        <v>99.1</v>
      </c>
      <c r="J42" s="1279">
        <v>99.3</v>
      </c>
      <c r="K42" s="1279">
        <v>99.5</v>
      </c>
      <c r="L42" s="1282">
        <v>99.4</v>
      </c>
      <c r="M42" s="1283">
        <v>94.2</v>
      </c>
      <c r="N42" s="1279">
        <v>96.8</v>
      </c>
      <c r="O42" s="1279">
        <v>96.9</v>
      </c>
      <c r="P42" s="1279">
        <v>97.5</v>
      </c>
      <c r="Q42" s="1280">
        <v>97.6</v>
      </c>
      <c r="R42" s="1281">
        <v>98.3</v>
      </c>
      <c r="S42" s="1279">
        <v>99</v>
      </c>
      <c r="T42" s="1279">
        <v>95.6</v>
      </c>
      <c r="U42" s="1279">
        <v>100</v>
      </c>
      <c r="V42" s="1279">
        <v>100</v>
      </c>
      <c r="W42" s="1279">
        <v>99.8</v>
      </c>
      <c r="X42" s="1279">
        <v>98.4</v>
      </c>
      <c r="Y42" s="1279">
        <v>96.5</v>
      </c>
      <c r="Z42" s="1279">
        <v>94.7</v>
      </c>
      <c r="AA42" s="1279">
        <v>99.7</v>
      </c>
      <c r="AB42" s="1279">
        <v>100</v>
      </c>
      <c r="AC42" s="1279">
        <v>94.3</v>
      </c>
      <c r="AD42" s="1279">
        <v>98.5</v>
      </c>
      <c r="AE42" s="1279">
        <v>99.7</v>
      </c>
      <c r="AF42" s="1279">
        <v>97.6</v>
      </c>
      <c r="AG42" s="1849">
        <v>97.1</v>
      </c>
      <c r="AH42" s="602"/>
      <c r="AI42" s="602"/>
      <c r="AJ42" s="602"/>
      <c r="AK42" s="602"/>
      <c r="AL42" s="602"/>
      <c r="AM42" s="602"/>
      <c r="AN42" s="602"/>
      <c r="AO42" s="602"/>
      <c r="AP42" s="602"/>
      <c r="AQ42" s="602"/>
      <c r="AR42" s="602"/>
      <c r="AS42" s="602"/>
      <c r="AT42" s="602"/>
      <c r="AU42" s="602"/>
      <c r="AV42" s="602"/>
      <c r="AW42" s="602"/>
      <c r="AX42" s="602"/>
      <c r="AY42" s="602"/>
      <c r="AZ42" s="216"/>
      <c r="BA42" s="2086"/>
      <c r="BB42" s="151" t="s">
        <v>49</v>
      </c>
      <c r="BC42" s="1046" t="s">
        <v>36</v>
      </c>
      <c r="BD42" s="1065" t="s">
        <v>36</v>
      </c>
      <c r="BE42" s="1065" t="s">
        <v>36</v>
      </c>
      <c r="BF42" s="1065" t="s">
        <v>36</v>
      </c>
      <c r="BG42" s="1085" t="s">
        <v>36</v>
      </c>
      <c r="BH42" s="1105" t="s">
        <v>36</v>
      </c>
      <c r="BI42" s="1065" t="s">
        <v>36</v>
      </c>
      <c r="BJ42" s="1065" t="s">
        <v>36</v>
      </c>
      <c r="BK42" s="1065" t="s">
        <v>36</v>
      </c>
      <c r="BL42" s="1085" t="s">
        <v>36</v>
      </c>
      <c r="BM42" s="1105" t="s">
        <v>36</v>
      </c>
      <c r="BN42" s="1065" t="s">
        <v>36</v>
      </c>
      <c r="BO42" s="1065" t="s">
        <v>36</v>
      </c>
      <c r="BP42" s="1065" t="s">
        <v>36</v>
      </c>
      <c r="BQ42" s="1085" t="s">
        <v>36</v>
      </c>
      <c r="BR42" s="1105" t="s">
        <v>36</v>
      </c>
      <c r="BS42" s="1065" t="s">
        <v>36</v>
      </c>
      <c r="BT42" s="1065" t="s">
        <v>36</v>
      </c>
      <c r="BU42" s="1065" t="s">
        <v>36</v>
      </c>
      <c r="BV42" s="1065" t="s">
        <v>36</v>
      </c>
      <c r="BW42" s="1065" t="s">
        <v>36</v>
      </c>
      <c r="BX42" s="1065" t="s">
        <v>36</v>
      </c>
      <c r="BY42" s="1124" t="s">
        <v>36</v>
      </c>
      <c r="BZ42" s="1124" t="s">
        <v>36</v>
      </c>
      <c r="CA42" s="1124" t="s">
        <v>36</v>
      </c>
      <c r="CB42" s="1124" t="s">
        <v>36</v>
      </c>
      <c r="CC42" s="1124" t="s">
        <v>36</v>
      </c>
      <c r="CD42" s="1124" t="s">
        <v>36</v>
      </c>
      <c r="CE42" s="1124" t="s">
        <v>36</v>
      </c>
      <c r="CF42" s="1124" t="s">
        <v>36</v>
      </c>
      <c r="CG42" s="1124" t="s">
        <v>36</v>
      </c>
      <c r="CH42" s="1796"/>
      <c r="CI42" s="1796"/>
      <c r="CJ42" s="1796"/>
      <c r="CK42" s="1796"/>
      <c r="CL42" s="1796"/>
      <c r="CM42" s="1796"/>
      <c r="CN42" s="1796"/>
      <c r="CO42" s="1796"/>
      <c r="CP42" s="1796"/>
      <c r="CQ42" s="1796"/>
      <c r="CR42" s="1796"/>
      <c r="CS42" s="1796"/>
      <c r="CT42" s="1796"/>
      <c r="CU42" s="1796"/>
      <c r="CV42" s="1796"/>
      <c r="CW42" s="1796"/>
      <c r="CX42" s="1796"/>
      <c r="CY42" s="1796"/>
      <c r="CZ42" s="1796"/>
    </row>
    <row r="43" s="423" customFormat="true" ht="15" customHeight="true" x14ac:dyDescent="0.2">
      <c r="A43" s="2240" t="s">
        <v>54</v>
      </c>
      <c r="B43" s="1417" t="s">
        <v>50</v>
      </c>
      <c r="C43" s="1443" t="s">
        <v>36</v>
      </c>
      <c r="D43" s="1447" t="s">
        <v>36</v>
      </c>
      <c r="E43" s="1447" t="s">
        <v>36</v>
      </c>
      <c r="F43" s="1447" t="s">
        <v>36</v>
      </c>
      <c r="G43" s="1451" t="s">
        <v>36</v>
      </c>
      <c r="H43" s="1455" t="s">
        <v>36</v>
      </c>
      <c r="I43" s="1447" t="s">
        <v>36</v>
      </c>
      <c r="J43" s="1447" t="s">
        <v>36</v>
      </c>
      <c r="K43" s="1447" t="s">
        <v>36</v>
      </c>
      <c r="L43" s="1459" t="s">
        <v>36</v>
      </c>
      <c r="M43" s="1443" t="s">
        <v>36</v>
      </c>
      <c r="N43" s="1447" t="s">
        <v>36</v>
      </c>
      <c r="O43" s="1447" t="s">
        <v>36</v>
      </c>
      <c r="P43" s="1447" t="s">
        <v>36</v>
      </c>
      <c r="Q43" s="1451" t="s">
        <v>36</v>
      </c>
      <c r="R43" s="1455" t="s">
        <v>36</v>
      </c>
      <c r="S43" s="1447" t="s">
        <v>36</v>
      </c>
      <c r="T43" s="1447" t="s">
        <v>36</v>
      </c>
      <c r="U43" s="1447" t="s">
        <v>36</v>
      </c>
      <c r="V43" s="1447" t="s">
        <v>36</v>
      </c>
      <c r="W43" s="1447" t="s">
        <v>36</v>
      </c>
      <c r="X43" s="1447" t="s">
        <v>36</v>
      </c>
      <c r="Y43" s="1447" t="s">
        <v>36</v>
      </c>
      <c r="Z43" s="1447" t="s">
        <v>36</v>
      </c>
      <c r="AA43" s="1447" t="s">
        <v>36</v>
      </c>
      <c r="AB43" s="1447" t="s">
        <v>36</v>
      </c>
      <c r="AC43" s="1447" t="s">
        <v>36</v>
      </c>
      <c r="AD43" s="1447" t="s">
        <v>36</v>
      </c>
      <c r="AE43" s="1447" t="s">
        <v>36</v>
      </c>
      <c r="AF43" s="1447" t="s">
        <v>36</v>
      </c>
      <c r="AG43" s="1459" t="s">
        <v>36</v>
      </c>
      <c r="AH43" s="602"/>
      <c r="AI43" s="602"/>
      <c r="AJ43" s="602"/>
      <c r="AK43" s="602"/>
      <c r="AL43" s="602"/>
      <c r="AM43" s="602"/>
      <c r="AN43" s="602"/>
      <c r="AO43" s="602"/>
      <c r="AP43" s="602"/>
      <c r="AQ43" s="602"/>
      <c r="AR43" s="602"/>
      <c r="AS43" s="602"/>
      <c r="AT43" s="602"/>
      <c r="AU43" s="602"/>
      <c r="AV43" s="602"/>
      <c r="AW43" s="602"/>
      <c r="AX43" s="602"/>
      <c r="AY43" s="602"/>
      <c r="AZ43" s="216"/>
      <c r="BA43" s="2086" t="s">
        <v>54</v>
      </c>
      <c r="BB43" s="151" t="s">
        <v>50</v>
      </c>
      <c r="BC43" s="1046" t="s">
        <v>36</v>
      </c>
      <c r="BD43" s="1065" t="s">
        <v>36</v>
      </c>
      <c r="BE43" s="1065" t="s">
        <v>36</v>
      </c>
      <c r="BF43" s="1065" t="s">
        <v>36</v>
      </c>
      <c r="BG43" s="1085" t="s">
        <v>36</v>
      </c>
      <c r="BH43" s="1105" t="s">
        <v>36</v>
      </c>
      <c r="BI43" s="1065" t="s">
        <v>36</v>
      </c>
      <c r="BJ43" s="1065" t="s">
        <v>36</v>
      </c>
      <c r="BK43" s="1065" t="s">
        <v>36</v>
      </c>
      <c r="BL43" s="1085" t="s">
        <v>36</v>
      </c>
      <c r="BM43" s="1105" t="s">
        <v>36</v>
      </c>
      <c r="BN43" s="1065" t="s">
        <v>36</v>
      </c>
      <c r="BO43" s="1065" t="s">
        <v>36</v>
      </c>
      <c r="BP43" s="1065" t="s">
        <v>36</v>
      </c>
      <c r="BQ43" s="1085" t="s">
        <v>36</v>
      </c>
      <c r="BR43" s="1105" t="s">
        <v>36</v>
      </c>
      <c r="BS43" s="1065" t="s">
        <v>36</v>
      </c>
      <c r="BT43" s="1065" t="s">
        <v>36</v>
      </c>
      <c r="BU43" s="1065" t="s">
        <v>36</v>
      </c>
      <c r="BV43" s="1065" t="s">
        <v>36</v>
      </c>
      <c r="BW43" s="1065" t="s">
        <v>36</v>
      </c>
      <c r="BX43" s="1065" t="s">
        <v>36</v>
      </c>
      <c r="BY43" s="1124" t="s">
        <v>36</v>
      </c>
      <c r="BZ43" s="1124" t="s">
        <v>36</v>
      </c>
      <c r="CA43" s="1124" t="s">
        <v>36</v>
      </c>
      <c r="CB43" s="1124" t="s">
        <v>36</v>
      </c>
      <c r="CC43" s="1124" t="s">
        <v>36</v>
      </c>
      <c r="CD43" s="1124" t="s">
        <v>36</v>
      </c>
      <c r="CE43" s="1124" t="s">
        <v>36</v>
      </c>
      <c r="CF43" s="1124" t="s">
        <v>36</v>
      </c>
      <c r="CG43" s="1124" t="s">
        <v>36</v>
      </c>
      <c r="CH43" s="1796"/>
      <c r="CI43" s="1796"/>
      <c r="CJ43" s="1796"/>
      <c r="CK43" s="1796"/>
      <c r="CL43" s="1796"/>
      <c r="CM43" s="1796"/>
      <c r="CN43" s="1796"/>
      <c r="CO43" s="1796"/>
      <c r="CP43" s="1796"/>
      <c r="CQ43" s="1796"/>
      <c r="CR43" s="1796"/>
      <c r="CS43" s="1796"/>
      <c r="CT43" s="1796"/>
      <c r="CU43" s="1796"/>
      <c r="CV43" s="1796"/>
      <c r="CW43" s="1796"/>
      <c r="CX43" s="1796"/>
      <c r="CY43" s="1796"/>
      <c r="CZ43" s="1796"/>
    </row>
    <row r="44" s="423" customFormat="true" ht="15" customHeight="true" x14ac:dyDescent="0.2">
      <c r="A44" s="2240"/>
      <c r="B44" s="1417" t="s">
        <v>49</v>
      </c>
      <c r="C44" s="1443" t="s">
        <v>36</v>
      </c>
      <c r="D44" s="1447" t="s">
        <v>36</v>
      </c>
      <c r="E44" s="1447" t="s">
        <v>36</v>
      </c>
      <c r="F44" s="1447" t="s">
        <v>36</v>
      </c>
      <c r="G44" s="1451" t="s">
        <v>36</v>
      </c>
      <c r="H44" s="1455" t="s">
        <v>36</v>
      </c>
      <c r="I44" s="1447" t="s">
        <v>36</v>
      </c>
      <c r="J44" s="1447" t="s">
        <v>36</v>
      </c>
      <c r="K44" s="1447" t="s">
        <v>36</v>
      </c>
      <c r="L44" s="1459" t="s">
        <v>36</v>
      </c>
      <c r="M44" s="1443" t="s">
        <v>36</v>
      </c>
      <c r="N44" s="1447" t="s">
        <v>36</v>
      </c>
      <c r="O44" s="1447" t="s">
        <v>36</v>
      </c>
      <c r="P44" s="1447" t="s">
        <v>36</v>
      </c>
      <c r="Q44" s="1451" t="s">
        <v>36</v>
      </c>
      <c r="R44" s="1455" t="s">
        <v>36</v>
      </c>
      <c r="S44" s="1447" t="s">
        <v>36</v>
      </c>
      <c r="T44" s="1447" t="s">
        <v>36</v>
      </c>
      <c r="U44" s="1447" t="s">
        <v>36</v>
      </c>
      <c r="V44" s="1447" t="s">
        <v>36</v>
      </c>
      <c r="W44" s="1447" t="s">
        <v>36</v>
      </c>
      <c r="X44" s="1447" t="s">
        <v>36</v>
      </c>
      <c r="Y44" s="1447" t="s">
        <v>36</v>
      </c>
      <c r="Z44" s="1447" t="s">
        <v>36</v>
      </c>
      <c r="AA44" s="1447" t="s">
        <v>36</v>
      </c>
      <c r="AB44" s="1447" t="s">
        <v>36</v>
      </c>
      <c r="AC44" s="1447" t="s">
        <v>36</v>
      </c>
      <c r="AD44" s="1447" t="s">
        <v>36</v>
      </c>
      <c r="AE44" s="1447" t="s">
        <v>36</v>
      </c>
      <c r="AF44" s="1447" t="s">
        <v>36</v>
      </c>
      <c r="AG44" s="1459" t="s">
        <v>36</v>
      </c>
      <c r="AH44" s="602"/>
      <c r="AI44" s="602"/>
      <c r="AJ44" s="602"/>
      <c r="AK44" s="602"/>
      <c r="AL44" s="602"/>
      <c r="AM44" s="602"/>
      <c r="AN44" s="602"/>
      <c r="AO44" s="602"/>
      <c r="AP44" s="602"/>
      <c r="AQ44" s="602"/>
      <c r="AR44" s="602"/>
      <c r="AS44" s="602"/>
      <c r="AT44" s="602"/>
      <c r="AU44" s="602"/>
      <c r="AV44" s="602"/>
      <c r="AW44" s="602"/>
      <c r="AX44" s="602"/>
      <c r="AY44" s="602"/>
      <c r="AZ44" s="216"/>
      <c r="BA44" s="2086"/>
      <c r="BB44" s="151" t="s">
        <v>49</v>
      </c>
      <c r="BC44" s="1046" t="s">
        <v>36</v>
      </c>
      <c r="BD44" s="1065" t="s">
        <v>36</v>
      </c>
      <c r="BE44" s="1065" t="s">
        <v>36</v>
      </c>
      <c r="BF44" s="1065" t="s">
        <v>36</v>
      </c>
      <c r="BG44" s="1085" t="s">
        <v>36</v>
      </c>
      <c r="BH44" s="1105" t="s">
        <v>36</v>
      </c>
      <c r="BI44" s="1065" t="s">
        <v>36</v>
      </c>
      <c r="BJ44" s="1065" t="s">
        <v>36</v>
      </c>
      <c r="BK44" s="1065" t="s">
        <v>36</v>
      </c>
      <c r="BL44" s="1085" t="s">
        <v>36</v>
      </c>
      <c r="BM44" s="1105" t="s">
        <v>36</v>
      </c>
      <c r="BN44" s="1065" t="s">
        <v>36</v>
      </c>
      <c r="BO44" s="1065" t="s">
        <v>36</v>
      </c>
      <c r="BP44" s="1065" t="s">
        <v>36</v>
      </c>
      <c r="BQ44" s="1085" t="s">
        <v>36</v>
      </c>
      <c r="BR44" s="1105" t="s">
        <v>36</v>
      </c>
      <c r="BS44" s="1065" t="s">
        <v>36</v>
      </c>
      <c r="BT44" s="1065" t="s">
        <v>36</v>
      </c>
      <c r="BU44" s="1065" t="s">
        <v>36</v>
      </c>
      <c r="BV44" s="1065" t="s">
        <v>36</v>
      </c>
      <c r="BW44" s="1065" t="s">
        <v>36</v>
      </c>
      <c r="BX44" s="1065" t="s">
        <v>36</v>
      </c>
      <c r="BY44" s="1124" t="s">
        <v>36</v>
      </c>
      <c r="BZ44" s="1124" t="s">
        <v>36</v>
      </c>
      <c r="CA44" s="1124" t="s">
        <v>36</v>
      </c>
      <c r="CB44" s="1124" t="s">
        <v>36</v>
      </c>
      <c r="CC44" s="1124" t="s">
        <v>36</v>
      </c>
      <c r="CD44" s="1124" t="s">
        <v>36</v>
      </c>
      <c r="CE44" s="1124" t="s">
        <v>36</v>
      </c>
      <c r="CF44" s="1124" t="s">
        <v>36</v>
      </c>
      <c r="CG44" s="1124" t="s">
        <v>36</v>
      </c>
      <c r="CH44" s="1796"/>
      <c r="CI44" s="1796"/>
      <c r="CJ44" s="1796"/>
      <c r="CK44" s="1796"/>
      <c r="CL44" s="1796"/>
      <c r="CM44" s="1796"/>
      <c r="CN44" s="1796"/>
      <c r="CO44" s="1796"/>
      <c r="CP44" s="1796"/>
      <c r="CQ44" s="1796"/>
      <c r="CR44" s="1796"/>
      <c r="CS44" s="1796"/>
      <c r="CT44" s="1796"/>
      <c r="CU44" s="1796"/>
      <c r="CV44" s="1796"/>
      <c r="CW44" s="1796"/>
      <c r="CX44" s="1796"/>
      <c r="CY44" s="1796"/>
      <c r="CZ44" s="1796"/>
    </row>
    <row r="45" s="423" customFormat="true" ht="15" customHeight="true" x14ac:dyDescent="0.2">
      <c r="A45" s="2240" t="s">
        <v>53</v>
      </c>
      <c r="B45" s="1417" t="s">
        <v>50</v>
      </c>
      <c r="C45" s="1443" t="s">
        <v>36</v>
      </c>
      <c r="D45" s="1447" t="s">
        <v>36</v>
      </c>
      <c r="E45" s="1447" t="s">
        <v>36</v>
      </c>
      <c r="F45" s="1447" t="s">
        <v>36</v>
      </c>
      <c r="G45" s="1451" t="s">
        <v>36</v>
      </c>
      <c r="H45" s="1455" t="s">
        <v>36</v>
      </c>
      <c r="I45" s="1447" t="s">
        <v>36</v>
      </c>
      <c r="J45" s="1447" t="s">
        <v>36</v>
      </c>
      <c r="K45" s="1447" t="s">
        <v>36</v>
      </c>
      <c r="L45" s="1459" t="s">
        <v>36</v>
      </c>
      <c r="M45" s="1443" t="s">
        <v>36</v>
      </c>
      <c r="N45" s="1447" t="s">
        <v>36</v>
      </c>
      <c r="O45" s="1447" t="s">
        <v>36</v>
      </c>
      <c r="P45" s="1447" t="s">
        <v>36</v>
      </c>
      <c r="Q45" s="1451" t="s">
        <v>36</v>
      </c>
      <c r="R45" s="1455" t="s">
        <v>36</v>
      </c>
      <c r="S45" s="1447" t="s">
        <v>36</v>
      </c>
      <c r="T45" s="1447" t="s">
        <v>36</v>
      </c>
      <c r="U45" s="1447" t="s">
        <v>36</v>
      </c>
      <c r="V45" s="1447" t="s">
        <v>36</v>
      </c>
      <c r="W45" s="1447" t="s">
        <v>36</v>
      </c>
      <c r="X45" s="1447" t="s">
        <v>36</v>
      </c>
      <c r="Y45" s="1447" t="s">
        <v>36</v>
      </c>
      <c r="Z45" s="1447" t="s">
        <v>36</v>
      </c>
      <c r="AA45" s="1447" t="s">
        <v>36</v>
      </c>
      <c r="AB45" s="1447" t="s">
        <v>36</v>
      </c>
      <c r="AC45" s="1447" t="s">
        <v>36</v>
      </c>
      <c r="AD45" s="1447" t="s">
        <v>36</v>
      </c>
      <c r="AE45" s="1447" t="s">
        <v>36</v>
      </c>
      <c r="AF45" s="1447" t="s">
        <v>36</v>
      </c>
      <c r="AG45" s="1459" t="s">
        <v>36</v>
      </c>
      <c r="AH45" s="602"/>
      <c r="AI45" s="602"/>
      <c r="AJ45" s="602"/>
      <c r="AK45" s="602"/>
      <c r="AL45" s="602"/>
      <c r="AM45" s="602"/>
      <c r="AN45" s="602"/>
      <c r="AO45" s="602"/>
      <c r="AP45" s="602"/>
      <c r="AQ45" s="602"/>
      <c r="AR45" s="602"/>
      <c r="AS45" s="602"/>
      <c r="AT45" s="602"/>
      <c r="AU45" s="602"/>
      <c r="AV45" s="602"/>
      <c r="AW45" s="602"/>
      <c r="AX45" s="602"/>
      <c r="AY45" s="602"/>
      <c r="AZ45" s="216"/>
      <c r="BA45" s="2086" t="s">
        <v>53</v>
      </c>
      <c r="BB45" s="151" t="s">
        <v>50</v>
      </c>
      <c r="BC45" s="1046" t="s">
        <v>36</v>
      </c>
      <c r="BD45" s="1065" t="s">
        <v>36</v>
      </c>
      <c r="BE45" s="1065" t="s">
        <v>36</v>
      </c>
      <c r="BF45" s="1065" t="s">
        <v>36</v>
      </c>
      <c r="BG45" s="1085" t="s">
        <v>36</v>
      </c>
      <c r="BH45" s="1105" t="s">
        <v>36</v>
      </c>
      <c r="BI45" s="1065" t="s">
        <v>36</v>
      </c>
      <c r="BJ45" s="1065" t="s">
        <v>36</v>
      </c>
      <c r="BK45" s="1065" t="s">
        <v>36</v>
      </c>
      <c r="BL45" s="1085" t="s">
        <v>36</v>
      </c>
      <c r="BM45" s="1105" t="s">
        <v>36</v>
      </c>
      <c r="BN45" s="1065" t="s">
        <v>36</v>
      </c>
      <c r="BO45" s="1065" t="s">
        <v>36</v>
      </c>
      <c r="BP45" s="1065" t="s">
        <v>36</v>
      </c>
      <c r="BQ45" s="1085" t="s">
        <v>36</v>
      </c>
      <c r="BR45" s="1105" t="s">
        <v>36</v>
      </c>
      <c r="BS45" s="1065" t="s">
        <v>36</v>
      </c>
      <c r="BT45" s="1065" t="s">
        <v>36</v>
      </c>
      <c r="BU45" s="1065" t="s">
        <v>36</v>
      </c>
      <c r="BV45" s="1065" t="s">
        <v>36</v>
      </c>
      <c r="BW45" s="1065" t="s">
        <v>36</v>
      </c>
      <c r="BX45" s="1065" t="s">
        <v>36</v>
      </c>
      <c r="BY45" s="1124" t="s">
        <v>36</v>
      </c>
      <c r="BZ45" s="1124" t="s">
        <v>36</v>
      </c>
      <c r="CA45" s="1124" t="s">
        <v>36</v>
      </c>
      <c r="CB45" s="1124" t="s">
        <v>36</v>
      </c>
      <c r="CC45" s="1124" t="s">
        <v>36</v>
      </c>
      <c r="CD45" s="1124" t="s">
        <v>36</v>
      </c>
      <c r="CE45" s="1124" t="s">
        <v>36</v>
      </c>
      <c r="CF45" s="1124" t="s">
        <v>36</v>
      </c>
      <c r="CG45" s="1124" t="s">
        <v>36</v>
      </c>
      <c r="CH45" s="1796"/>
      <c r="CI45" s="1796"/>
      <c r="CJ45" s="1796"/>
      <c r="CK45" s="1796"/>
      <c r="CL45" s="1796"/>
      <c r="CM45" s="1796"/>
      <c r="CN45" s="1796"/>
      <c r="CO45" s="1796"/>
      <c r="CP45" s="1796"/>
      <c r="CQ45" s="1796"/>
      <c r="CR45" s="1796"/>
      <c r="CS45" s="1796"/>
      <c r="CT45" s="1796"/>
      <c r="CU45" s="1796"/>
      <c r="CV45" s="1796"/>
      <c r="CW45" s="1796"/>
      <c r="CX45" s="1796"/>
      <c r="CY45" s="1796"/>
      <c r="CZ45" s="1796"/>
    </row>
    <row r="46" s="423" customFormat="true" ht="15" customHeight="true" x14ac:dyDescent="0.2">
      <c r="A46" s="2240"/>
      <c r="B46" s="1417" t="s">
        <v>49</v>
      </c>
      <c r="C46" s="1443" t="s">
        <v>36</v>
      </c>
      <c r="D46" s="1447" t="s">
        <v>36</v>
      </c>
      <c r="E46" s="1447" t="s">
        <v>36</v>
      </c>
      <c r="F46" s="1447" t="s">
        <v>36</v>
      </c>
      <c r="G46" s="1451" t="s">
        <v>36</v>
      </c>
      <c r="H46" s="1455" t="s">
        <v>36</v>
      </c>
      <c r="I46" s="1447" t="s">
        <v>36</v>
      </c>
      <c r="J46" s="1447" t="s">
        <v>36</v>
      </c>
      <c r="K46" s="1447" t="s">
        <v>36</v>
      </c>
      <c r="L46" s="1459" t="s">
        <v>36</v>
      </c>
      <c r="M46" s="1443" t="s">
        <v>36</v>
      </c>
      <c r="N46" s="1447" t="s">
        <v>36</v>
      </c>
      <c r="O46" s="1447" t="s">
        <v>36</v>
      </c>
      <c r="P46" s="1447" t="s">
        <v>36</v>
      </c>
      <c r="Q46" s="1451" t="s">
        <v>36</v>
      </c>
      <c r="R46" s="1455" t="s">
        <v>36</v>
      </c>
      <c r="S46" s="1447" t="s">
        <v>36</v>
      </c>
      <c r="T46" s="1447" t="s">
        <v>36</v>
      </c>
      <c r="U46" s="1447" t="s">
        <v>36</v>
      </c>
      <c r="V46" s="1447" t="s">
        <v>36</v>
      </c>
      <c r="W46" s="1447" t="s">
        <v>36</v>
      </c>
      <c r="X46" s="1447" t="s">
        <v>36</v>
      </c>
      <c r="Y46" s="1447" t="s">
        <v>36</v>
      </c>
      <c r="Z46" s="1447" t="s">
        <v>36</v>
      </c>
      <c r="AA46" s="1447" t="s">
        <v>36</v>
      </c>
      <c r="AB46" s="1447" t="s">
        <v>36</v>
      </c>
      <c r="AC46" s="1447" t="s">
        <v>36</v>
      </c>
      <c r="AD46" s="1447" t="s">
        <v>36</v>
      </c>
      <c r="AE46" s="1447" t="s">
        <v>36</v>
      </c>
      <c r="AF46" s="1447" t="s">
        <v>36</v>
      </c>
      <c r="AG46" s="1459" t="s">
        <v>36</v>
      </c>
      <c r="AH46" s="602"/>
      <c r="AI46" s="602"/>
      <c r="AJ46" s="602"/>
      <c r="AK46" s="602"/>
      <c r="AL46" s="602"/>
      <c r="AM46" s="602"/>
      <c r="AN46" s="602"/>
      <c r="AO46" s="602"/>
      <c r="AP46" s="602"/>
      <c r="AQ46" s="602"/>
      <c r="AR46" s="602"/>
      <c r="AS46" s="602"/>
      <c r="AT46" s="602"/>
      <c r="AU46" s="602"/>
      <c r="AV46" s="602"/>
      <c r="AW46" s="602"/>
      <c r="AX46" s="602"/>
      <c r="AY46" s="602"/>
      <c r="AZ46" s="216"/>
      <c r="BA46" s="2086"/>
      <c r="BB46" s="151" t="s">
        <v>49</v>
      </c>
      <c r="BC46" s="1046" t="s">
        <v>36</v>
      </c>
      <c r="BD46" s="1065" t="s">
        <v>36</v>
      </c>
      <c r="BE46" s="1065" t="s">
        <v>36</v>
      </c>
      <c r="BF46" s="1065" t="s">
        <v>36</v>
      </c>
      <c r="BG46" s="1085" t="s">
        <v>36</v>
      </c>
      <c r="BH46" s="1105" t="s">
        <v>36</v>
      </c>
      <c r="BI46" s="1065" t="s">
        <v>36</v>
      </c>
      <c r="BJ46" s="1065" t="s">
        <v>36</v>
      </c>
      <c r="BK46" s="1065" t="s">
        <v>36</v>
      </c>
      <c r="BL46" s="1085" t="s">
        <v>36</v>
      </c>
      <c r="BM46" s="1105" t="s">
        <v>36</v>
      </c>
      <c r="BN46" s="1065" t="s">
        <v>36</v>
      </c>
      <c r="BO46" s="1065" t="s">
        <v>36</v>
      </c>
      <c r="BP46" s="1065" t="s">
        <v>36</v>
      </c>
      <c r="BQ46" s="1085" t="s">
        <v>36</v>
      </c>
      <c r="BR46" s="1105" t="s">
        <v>36</v>
      </c>
      <c r="BS46" s="1065" t="s">
        <v>36</v>
      </c>
      <c r="BT46" s="1065" t="s">
        <v>36</v>
      </c>
      <c r="BU46" s="1065" t="s">
        <v>36</v>
      </c>
      <c r="BV46" s="1065" t="s">
        <v>36</v>
      </c>
      <c r="BW46" s="1065" t="s">
        <v>36</v>
      </c>
      <c r="BX46" s="1065" t="s">
        <v>36</v>
      </c>
      <c r="BY46" s="1124" t="s">
        <v>36</v>
      </c>
      <c r="BZ46" s="1124" t="s">
        <v>36</v>
      </c>
      <c r="CA46" s="1124" t="s">
        <v>36</v>
      </c>
      <c r="CB46" s="1124" t="s">
        <v>36</v>
      </c>
      <c r="CC46" s="1124" t="s">
        <v>36</v>
      </c>
      <c r="CD46" s="1124" t="s">
        <v>36</v>
      </c>
      <c r="CE46" s="1124" t="s">
        <v>36</v>
      </c>
      <c r="CF46" s="1124" t="s">
        <v>36</v>
      </c>
      <c r="CG46" s="1124" t="s">
        <v>36</v>
      </c>
      <c r="CH46" s="1796"/>
      <c r="CI46" s="1796"/>
      <c r="CJ46" s="1796"/>
      <c r="CK46" s="1796"/>
      <c r="CL46" s="1796"/>
      <c r="CM46" s="1796"/>
      <c r="CN46" s="1796"/>
      <c r="CO46" s="1796"/>
      <c r="CP46" s="1796"/>
      <c r="CQ46" s="1796"/>
      <c r="CR46" s="1796"/>
      <c r="CS46" s="1796"/>
      <c r="CT46" s="1796"/>
      <c r="CU46" s="1796"/>
      <c r="CV46" s="1796"/>
      <c r="CW46" s="1796"/>
      <c r="CX46" s="1796"/>
      <c r="CY46" s="1796"/>
      <c r="CZ46" s="1796"/>
    </row>
    <row r="47" s="130" customFormat="true" ht="15" customHeight="true" x14ac:dyDescent="0.2">
      <c r="A47" s="2087" t="s">
        <v>102</v>
      </c>
      <c r="B47" s="250" t="s">
        <v>101</v>
      </c>
      <c r="C47" s="1002" t="s">
        <v>36</v>
      </c>
      <c r="D47" s="1009" t="s">
        <v>36</v>
      </c>
      <c r="E47" s="1009" t="s">
        <v>36</v>
      </c>
      <c r="F47" s="1009" t="s">
        <v>36</v>
      </c>
      <c r="G47" s="1016" t="s">
        <v>36</v>
      </c>
      <c r="H47" s="1023" t="s">
        <v>36</v>
      </c>
      <c r="I47" s="1009" t="s">
        <v>36</v>
      </c>
      <c r="J47" s="1009" t="s">
        <v>36</v>
      </c>
      <c r="K47" s="1009" t="s">
        <v>36</v>
      </c>
      <c r="L47" s="1030" t="s">
        <v>36</v>
      </c>
      <c r="M47" s="1037" t="s">
        <v>36</v>
      </c>
      <c r="N47" s="1009" t="s">
        <v>36</v>
      </c>
      <c r="O47" s="1009" t="s">
        <v>36</v>
      </c>
      <c r="P47" s="1009" t="s">
        <v>36</v>
      </c>
      <c r="Q47" s="1016" t="s">
        <v>36</v>
      </c>
      <c r="R47" s="1023" t="s">
        <v>36</v>
      </c>
      <c r="S47" s="1009" t="s">
        <v>36</v>
      </c>
      <c r="T47" s="1009" t="s">
        <v>36</v>
      </c>
      <c r="U47" s="1009" t="s">
        <v>36</v>
      </c>
      <c r="V47" s="1009" t="s">
        <v>36</v>
      </c>
      <c r="W47" s="1009" t="s">
        <v>36</v>
      </c>
      <c r="X47" s="1009" t="s">
        <v>36</v>
      </c>
      <c r="Y47" s="1040" t="s">
        <v>36</v>
      </c>
      <c r="Z47" s="1040" t="s">
        <v>36</v>
      </c>
      <c r="AA47" s="1040" t="s">
        <v>36</v>
      </c>
      <c r="AB47" s="1040" t="s">
        <v>36</v>
      </c>
      <c r="AC47" s="1040" t="s">
        <v>36</v>
      </c>
      <c r="AD47" s="1040" t="s">
        <v>36</v>
      </c>
      <c r="AE47" s="1040" t="s">
        <v>36</v>
      </c>
      <c r="AF47" s="1040" t="s">
        <v>36</v>
      </c>
      <c r="AG47" s="1764" t="s">
        <v>36</v>
      </c>
      <c r="AH47" s="1785"/>
      <c r="AI47" s="1785"/>
      <c r="AJ47" s="1785"/>
      <c r="AK47" s="1785"/>
      <c r="AL47" s="1785"/>
      <c r="AM47" s="1785"/>
      <c r="AN47" s="1785"/>
      <c r="AO47" s="1785"/>
      <c r="AP47" s="1785"/>
      <c r="AQ47" s="1785"/>
      <c r="AR47" s="1785"/>
      <c r="AS47" s="1785"/>
      <c r="AT47" s="1785"/>
      <c r="AU47" s="1785"/>
      <c r="AV47" s="1785"/>
      <c r="AW47" s="1785"/>
      <c r="AX47" s="1785"/>
      <c r="AY47" s="1785"/>
      <c r="AZ47" s="215"/>
      <c r="BA47" s="2086" t="s">
        <v>102</v>
      </c>
      <c r="BB47" s="151" t="s">
        <v>101</v>
      </c>
      <c r="BC47" s="1046" t="s">
        <v>36</v>
      </c>
      <c r="BD47" s="1065" t="s">
        <v>36</v>
      </c>
      <c r="BE47" s="1065" t="s">
        <v>36</v>
      </c>
      <c r="BF47" s="1065" t="s">
        <v>36</v>
      </c>
      <c r="BG47" s="1085" t="s">
        <v>36</v>
      </c>
      <c r="BH47" s="1105" t="s">
        <v>36</v>
      </c>
      <c r="BI47" s="1065" t="s">
        <v>36</v>
      </c>
      <c r="BJ47" s="1065" t="s">
        <v>36</v>
      </c>
      <c r="BK47" s="1065" t="s">
        <v>36</v>
      </c>
      <c r="BL47" s="1085" t="s">
        <v>36</v>
      </c>
      <c r="BM47" s="1105" t="s">
        <v>36</v>
      </c>
      <c r="BN47" s="1065" t="s">
        <v>36</v>
      </c>
      <c r="BO47" s="1065" t="s">
        <v>36</v>
      </c>
      <c r="BP47" s="1065" t="s">
        <v>36</v>
      </c>
      <c r="BQ47" s="1085" t="s">
        <v>36</v>
      </c>
      <c r="BR47" s="1105" t="s">
        <v>36</v>
      </c>
      <c r="BS47" s="1065" t="s">
        <v>36</v>
      </c>
      <c r="BT47" s="1065" t="s">
        <v>36</v>
      </c>
      <c r="BU47" s="1065" t="s">
        <v>36</v>
      </c>
      <c r="BV47" s="1065" t="s">
        <v>36</v>
      </c>
      <c r="BW47" s="1065" t="s">
        <v>36</v>
      </c>
      <c r="BX47" s="1065" t="s">
        <v>36</v>
      </c>
      <c r="BY47" s="1124" t="s">
        <v>36</v>
      </c>
      <c r="BZ47" s="1124" t="s">
        <v>36</v>
      </c>
      <c r="CA47" s="1124" t="s">
        <v>36</v>
      </c>
      <c r="CB47" s="1124" t="s">
        <v>36</v>
      </c>
      <c r="CC47" s="1124" t="s">
        <v>36</v>
      </c>
      <c r="CD47" s="1124" t="s">
        <v>36</v>
      </c>
      <c r="CE47" s="1124" t="s">
        <v>36</v>
      </c>
      <c r="CF47" s="1124" t="s">
        <v>36</v>
      </c>
      <c r="CG47" s="1124" t="s">
        <v>36</v>
      </c>
      <c r="CH47" s="1796"/>
      <c r="CI47" s="1796"/>
      <c r="CJ47" s="1796"/>
      <c r="CK47" s="1796"/>
      <c r="CL47" s="1796"/>
      <c r="CM47" s="1796"/>
      <c r="CN47" s="1796"/>
      <c r="CO47" s="1796"/>
      <c r="CP47" s="1796"/>
      <c r="CQ47" s="1796"/>
      <c r="CR47" s="1796"/>
      <c r="CS47" s="1796"/>
      <c r="CT47" s="1796"/>
      <c r="CU47" s="1796"/>
      <c r="CV47" s="1796"/>
      <c r="CW47" s="1796"/>
      <c r="CX47" s="1796"/>
      <c r="CY47" s="1796"/>
      <c r="CZ47" s="1796"/>
    </row>
    <row r="48" s="130" customFormat="true" ht="15" customHeight="true" x14ac:dyDescent="0.2">
      <c r="A48" s="2087"/>
      <c r="B48" s="250" t="s">
        <v>100</v>
      </c>
      <c r="C48" s="1002" t="s">
        <v>36</v>
      </c>
      <c r="D48" s="1009" t="s">
        <v>36</v>
      </c>
      <c r="E48" s="1009" t="s">
        <v>36</v>
      </c>
      <c r="F48" s="1009" t="s">
        <v>36</v>
      </c>
      <c r="G48" s="1016" t="s">
        <v>36</v>
      </c>
      <c r="H48" s="1023" t="s">
        <v>36</v>
      </c>
      <c r="I48" s="1009" t="s">
        <v>36</v>
      </c>
      <c r="J48" s="1009" t="s">
        <v>36</v>
      </c>
      <c r="K48" s="1009" t="s">
        <v>36</v>
      </c>
      <c r="L48" s="1030" t="s">
        <v>36</v>
      </c>
      <c r="M48" s="1037" t="s">
        <v>36</v>
      </c>
      <c r="N48" s="1009" t="s">
        <v>36</v>
      </c>
      <c r="O48" s="1009" t="s">
        <v>36</v>
      </c>
      <c r="P48" s="1009" t="s">
        <v>36</v>
      </c>
      <c r="Q48" s="1016" t="s">
        <v>36</v>
      </c>
      <c r="R48" s="1023" t="s">
        <v>36</v>
      </c>
      <c r="S48" s="1009" t="s">
        <v>36</v>
      </c>
      <c r="T48" s="1009" t="s">
        <v>36</v>
      </c>
      <c r="U48" s="1009" t="s">
        <v>36</v>
      </c>
      <c r="V48" s="1009" t="s">
        <v>36</v>
      </c>
      <c r="W48" s="1009" t="s">
        <v>36</v>
      </c>
      <c r="X48" s="1009" t="s">
        <v>36</v>
      </c>
      <c r="Y48" s="1040" t="s">
        <v>36</v>
      </c>
      <c r="Z48" s="1040" t="s">
        <v>36</v>
      </c>
      <c r="AA48" s="1040" t="s">
        <v>36</v>
      </c>
      <c r="AB48" s="1040" t="s">
        <v>36</v>
      </c>
      <c r="AC48" s="1040" t="s">
        <v>36</v>
      </c>
      <c r="AD48" s="1040" t="s">
        <v>36</v>
      </c>
      <c r="AE48" s="1040" t="s">
        <v>36</v>
      </c>
      <c r="AF48" s="1040" t="s">
        <v>36</v>
      </c>
      <c r="AG48" s="1764" t="s">
        <v>36</v>
      </c>
      <c r="AH48" s="1785"/>
      <c r="AI48" s="1785"/>
      <c r="AJ48" s="1785"/>
      <c r="AK48" s="1785"/>
      <c r="AL48" s="1785"/>
      <c r="AM48" s="1785"/>
      <c r="AN48" s="1785"/>
      <c r="AO48" s="1785"/>
      <c r="AP48" s="1785"/>
      <c r="AQ48" s="1785"/>
      <c r="AR48" s="1785"/>
      <c r="AS48" s="1785"/>
      <c r="AT48" s="1785"/>
      <c r="AU48" s="1785"/>
      <c r="AV48" s="1785"/>
      <c r="AW48" s="1785"/>
      <c r="AX48" s="1785"/>
      <c r="AY48" s="1785"/>
      <c r="AZ48" s="215"/>
      <c r="BA48" s="2086"/>
      <c r="BB48" s="151" t="s">
        <v>100</v>
      </c>
      <c r="BC48" s="1046" t="s">
        <v>36</v>
      </c>
      <c r="BD48" s="1065" t="s">
        <v>36</v>
      </c>
      <c r="BE48" s="1065" t="s">
        <v>36</v>
      </c>
      <c r="BF48" s="1065" t="s">
        <v>36</v>
      </c>
      <c r="BG48" s="1085" t="s">
        <v>36</v>
      </c>
      <c r="BH48" s="1105" t="s">
        <v>36</v>
      </c>
      <c r="BI48" s="1065" t="s">
        <v>36</v>
      </c>
      <c r="BJ48" s="1065" t="s">
        <v>36</v>
      </c>
      <c r="BK48" s="1065" t="s">
        <v>36</v>
      </c>
      <c r="BL48" s="1085" t="s">
        <v>36</v>
      </c>
      <c r="BM48" s="1105" t="s">
        <v>36</v>
      </c>
      <c r="BN48" s="1065" t="s">
        <v>36</v>
      </c>
      <c r="BO48" s="1065" t="s">
        <v>36</v>
      </c>
      <c r="BP48" s="1065" t="s">
        <v>36</v>
      </c>
      <c r="BQ48" s="1085" t="s">
        <v>36</v>
      </c>
      <c r="BR48" s="1105" t="s">
        <v>36</v>
      </c>
      <c r="BS48" s="1065" t="s">
        <v>36</v>
      </c>
      <c r="BT48" s="1065" t="s">
        <v>36</v>
      </c>
      <c r="BU48" s="1065" t="s">
        <v>36</v>
      </c>
      <c r="BV48" s="1065" t="s">
        <v>36</v>
      </c>
      <c r="BW48" s="1065" t="s">
        <v>36</v>
      </c>
      <c r="BX48" s="1065" t="s">
        <v>36</v>
      </c>
      <c r="BY48" s="1124" t="s">
        <v>36</v>
      </c>
      <c r="BZ48" s="1124" t="s">
        <v>36</v>
      </c>
      <c r="CA48" s="1124" t="s">
        <v>36</v>
      </c>
      <c r="CB48" s="1124" t="s">
        <v>36</v>
      </c>
      <c r="CC48" s="1124" t="s">
        <v>36</v>
      </c>
      <c r="CD48" s="1124" t="s">
        <v>36</v>
      </c>
      <c r="CE48" s="1124" t="s">
        <v>36</v>
      </c>
      <c r="CF48" s="1124" t="s">
        <v>36</v>
      </c>
      <c r="CG48" s="1124" t="s">
        <v>36</v>
      </c>
      <c r="CH48" s="1796"/>
      <c r="CI48" s="1796"/>
      <c r="CJ48" s="1796"/>
      <c r="CK48" s="1796"/>
      <c r="CL48" s="1796"/>
      <c r="CM48" s="1796"/>
      <c r="CN48" s="1796"/>
      <c r="CO48" s="1796"/>
      <c r="CP48" s="1796"/>
      <c r="CQ48" s="1796"/>
      <c r="CR48" s="1796"/>
      <c r="CS48" s="1796"/>
      <c r="CT48" s="1796"/>
      <c r="CU48" s="1796"/>
      <c r="CV48" s="1796"/>
      <c r="CW48" s="1796"/>
      <c r="CX48" s="1796"/>
      <c r="CY48" s="1796"/>
      <c r="CZ48" s="1796"/>
    </row>
    <row r="49" s="130" customFormat="true" ht="15" customHeight="true" x14ac:dyDescent="0.2">
      <c r="A49" s="2087"/>
      <c r="B49" s="250" t="s">
        <v>69</v>
      </c>
      <c r="C49" s="1002" t="s">
        <v>36</v>
      </c>
      <c r="D49" s="1009" t="s">
        <v>36</v>
      </c>
      <c r="E49" s="1009" t="s">
        <v>36</v>
      </c>
      <c r="F49" s="1009" t="s">
        <v>36</v>
      </c>
      <c r="G49" s="1016" t="s">
        <v>36</v>
      </c>
      <c r="H49" s="1023" t="s">
        <v>36</v>
      </c>
      <c r="I49" s="1009" t="s">
        <v>36</v>
      </c>
      <c r="J49" s="1009" t="s">
        <v>36</v>
      </c>
      <c r="K49" s="1009" t="s">
        <v>36</v>
      </c>
      <c r="L49" s="1030" t="s">
        <v>36</v>
      </c>
      <c r="M49" s="1037" t="s">
        <v>36</v>
      </c>
      <c r="N49" s="1009" t="s">
        <v>36</v>
      </c>
      <c r="O49" s="1009" t="s">
        <v>36</v>
      </c>
      <c r="P49" s="1009" t="s">
        <v>36</v>
      </c>
      <c r="Q49" s="1016" t="s">
        <v>36</v>
      </c>
      <c r="R49" s="1023" t="s">
        <v>36</v>
      </c>
      <c r="S49" s="1009" t="s">
        <v>36</v>
      </c>
      <c r="T49" s="1009" t="s">
        <v>36</v>
      </c>
      <c r="U49" s="1009" t="s">
        <v>36</v>
      </c>
      <c r="V49" s="1009" t="s">
        <v>36</v>
      </c>
      <c r="W49" s="1009" t="s">
        <v>36</v>
      </c>
      <c r="X49" s="1009" t="s">
        <v>36</v>
      </c>
      <c r="Y49" s="1040" t="s">
        <v>36</v>
      </c>
      <c r="Z49" s="1040" t="s">
        <v>36</v>
      </c>
      <c r="AA49" s="1040" t="s">
        <v>36</v>
      </c>
      <c r="AB49" s="1040" t="s">
        <v>36</v>
      </c>
      <c r="AC49" s="1040" t="s">
        <v>36</v>
      </c>
      <c r="AD49" s="1040" t="s">
        <v>36</v>
      </c>
      <c r="AE49" s="1040" t="s">
        <v>36</v>
      </c>
      <c r="AF49" s="1040" t="s">
        <v>36</v>
      </c>
      <c r="AG49" s="1764" t="s">
        <v>36</v>
      </c>
      <c r="AH49" s="1785"/>
      <c r="AI49" s="1785"/>
      <c r="AJ49" s="1785"/>
      <c r="AK49" s="1785"/>
      <c r="AL49" s="1785"/>
      <c r="AM49" s="1785"/>
      <c r="AN49" s="1785"/>
      <c r="AO49" s="1785"/>
      <c r="AP49" s="1785"/>
      <c r="AQ49" s="1785"/>
      <c r="AR49" s="1785"/>
      <c r="AS49" s="1785"/>
      <c r="AT49" s="1785"/>
      <c r="AU49" s="1785"/>
      <c r="AV49" s="1785"/>
      <c r="AW49" s="1785"/>
      <c r="AX49" s="1785"/>
      <c r="AY49" s="1785"/>
      <c r="AZ49" s="215"/>
      <c r="BA49" s="2086"/>
      <c r="BB49" s="151" t="s">
        <v>69</v>
      </c>
      <c r="BC49" s="1046" t="s">
        <v>36</v>
      </c>
      <c r="BD49" s="1065" t="s">
        <v>36</v>
      </c>
      <c r="BE49" s="1065" t="s">
        <v>36</v>
      </c>
      <c r="BF49" s="1065" t="s">
        <v>36</v>
      </c>
      <c r="BG49" s="1085" t="s">
        <v>36</v>
      </c>
      <c r="BH49" s="1105" t="s">
        <v>36</v>
      </c>
      <c r="BI49" s="1065" t="s">
        <v>36</v>
      </c>
      <c r="BJ49" s="1065" t="s">
        <v>36</v>
      </c>
      <c r="BK49" s="1065" t="s">
        <v>36</v>
      </c>
      <c r="BL49" s="1085" t="s">
        <v>36</v>
      </c>
      <c r="BM49" s="1105" t="s">
        <v>36</v>
      </c>
      <c r="BN49" s="1065" t="s">
        <v>36</v>
      </c>
      <c r="BO49" s="1065" t="s">
        <v>36</v>
      </c>
      <c r="BP49" s="1065" t="s">
        <v>36</v>
      </c>
      <c r="BQ49" s="1085" t="s">
        <v>36</v>
      </c>
      <c r="BR49" s="1105" t="s">
        <v>36</v>
      </c>
      <c r="BS49" s="1065" t="s">
        <v>36</v>
      </c>
      <c r="BT49" s="1065" t="s">
        <v>36</v>
      </c>
      <c r="BU49" s="1065" t="s">
        <v>36</v>
      </c>
      <c r="BV49" s="1065" t="s">
        <v>36</v>
      </c>
      <c r="BW49" s="1065" t="s">
        <v>36</v>
      </c>
      <c r="BX49" s="1065" t="s">
        <v>36</v>
      </c>
      <c r="BY49" s="1124" t="s">
        <v>36</v>
      </c>
      <c r="BZ49" s="1124" t="s">
        <v>36</v>
      </c>
      <c r="CA49" s="1124" t="s">
        <v>36</v>
      </c>
      <c r="CB49" s="1124" t="s">
        <v>36</v>
      </c>
      <c r="CC49" s="1124" t="s">
        <v>36</v>
      </c>
      <c r="CD49" s="1124" t="s">
        <v>36</v>
      </c>
      <c r="CE49" s="1124" t="s">
        <v>36</v>
      </c>
      <c r="CF49" s="1124" t="s">
        <v>36</v>
      </c>
      <c r="CG49" s="1124" t="s">
        <v>36</v>
      </c>
      <c r="CH49" s="1796"/>
      <c r="CI49" s="1796"/>
      <c r="CJ49" s="1796"/>
      <c r="CK49" s="1796"/>
      <c r="CL49" s="1796"/>
      <c r="CM49" s="1796"/>
      <c r="CN49" s="1796"/>
      <c r="CO49" s="1796"/>
      <c r="CP49" s="1796"/>
      <c r="CQ49" s="1796"/>
      <c r="CR49" s="1796"/>
      <c r="CS49" s="1796"/>
      <c r="CT49" s="1796"/>
      <c r="CU49" s="1796"/>
      <c r="CV49" s="1796"/>
      <c r="CW49" s="1796"/>
      <c r="CX49" s="1796"/>
      <c r="CY49" s="1796"/>
      <c r="CZ49" s="1796"/>
    </row>
    <row r="50" s="130" customFormat="true" ht="15" customHeight="true" x14ac:dyDescent="0.2">
      <c r="A50" s="2087" t="s">
        <v>103</v>
      </c>
      <c r="B50" s="250" t="s">
        <v>101</v>
      </c>
      <c r="C50" s="1002" t="s">
        <v>36</v>
      </c>
      <c r="D50" s="1009" t="s">
        <v>36</v>
      </c>
      <c r="E50" s="1009" t="s">
        <v>36</v>
      </c>
      <c r="F50" s="1009" t="s">
        <v>36</v>
      </c>
      <c r="G50" s="1016" t="s">
        <v>36</v>
      </c>
      <c r="H50" s="1023" t="s">
        <v>36</v>
      </c>
      <c r="I50" s="1009" t="s">
        <v>36</v>
      </c>
      <c r="J50" s="1009" t="s">
        <v>36</v>
      </c>
      <c r="K50" s="1009" t="s">
        <v>36</v>
      </c>
      <c r="L50" s="1030" t="s">
        <v>36</v>
      </c>
      <c r="M50" s="1037" t="s">
        <v>36</v>
      </c>
      <c r="N50" s="1009" t="s">
        <v>36</v>
      </c>
      <c r="O50" s="1009" t="s">
        <v>36</v>
      </c>
      <c r="P50" s="1009" t="s">
        <v>36</v>
      </c>
      <c r="Q50" s="1016" t="s">
        <v>36</v>
      </c>
      <c r="R50" s="1023" t="s">
        <v>36</v>
      </c>
      <c r="S50" s="1009" t="s">
        <v>36</v>
      </c>
      <c r="T50" s="1009" t="s">
        <v>36</v>
      </c>
      <c r="U50" s="1009" t="s">
        <v>36</v>
      </c>
      <c r="V50" s="1009" t="s">
        <v>36</v>
      </c>
      <c r="W50" s="1009" t="s">
        <v>36</v>
      </c>
      <c r="X50" s="1009" t="s">
        <v>36</v>
      </c>
      <c r="Y50" s="1040" t="s">
        <v>36</v>
      </c>
      <c r="Z50" s="1040" t="s">
        <v>36</v>
      </c>
      <c r="AA50" s="1040" t="s">
        <v>36</v>
      </c>
      <c r="AB50" s="1040" t="s">
        <v>36</v>
      </c>
      <c r="AC50" s="1040" t="s">
        <v>36</v>
      </c>
      <c r="AD50" s="1040" t="s">
        <v>36</v>
      </c>
      <c r="AE50" s="1040" t="s">
        <v>36</v>
      </c>
      <c r="AF50" s="1040" t="s">
        <v>36</v>
      </c>
      <c r="AG50" s="1764" t="s">
        <v>36</v>
      </c>
      <c r="AH50" s="1785"/>
      <c r="AI50" s="1785"/>
      <c r="AJ50" s="1785"/>
      <c r="AK50" s="1785"/>
      <c r="AL50" s="1785"/>
      <c r="AM50" s="1785"/>
      <c r="AN50" s="1785"/>
      <c r="AO50" s="1785"/>
      <c r="AP50" s="1785"/>
      <c r="AQ50" s="1785"/>
      <c r="AR50" s="1785"/>
      <c r="AS50" s="1785"/>
      <c r="AT50" s="1785"/>
      <c r="AU50" s="1785"/>
      <c r="AV50" s="1785"/>
      <c r="AW50" s="1785"/>
      <c r="AX50" s="1785"/>
      <c r="AY50" s="1785"/>
      <c r="AZ50" s="215"/>
      <c r="BA50" s="2086" t="s">
        <v>103</v>
      </c>
      <c r="BB50" s="151" t="s">
        <v>101</v>
      </c>
      <c r="BC50" s="1046" t="s">
        <v>36</v>
      </c>
      <c r="BD50" s="1065" t="s">
        <v>36</v>
      </c>
      <c r="BE50" s="1065" t="s">
        <v>36</v>
      </c>
      <c r="BF50" s="1065" t="s">
        <v>36</v>
      </c>
      <c r="BG50" s="1085" t="s">
        <v>36</v>
      </c>
      <c r="BH50" s="1105" t="s">
        <v>36</v>
      </c>
      <c r="BI50" s="1065" t="s">
        <v>36</v>
      </c>
      <c r="BJ50" s="1065" t="s">
        <v>36</v>
      </c>
      <c r="BK50" s="1065" t="s">
        <v>36</v>
      </c>
      <c r="BL50" s="1085" t="s">
        <v>36</v>
      </c>
      <c r="BM50" s="1105" t="s">
        <v>36</v>
      </c>
      <c r="BN50" s="1065" t="s">
        <v>36</v>
      </c>
      <c r="BO50" s="1065" t="s">
        <v>36</v>
      </c>
      <c r="BP50" s="1065" t="s">
        <v>36</v>
      </c>
      <c r="BQ50" s="1085" t="s">
        <v>36</v>
      </c>
      <c r="BR50" s="1105" t="s">
        <v>36</v>
      </c>
      <c r="BS50" s="1065" t="s">
        <v>36</v>
      </c>
      <c r="BT50" s="1065" t="s">
        <v>36</v>
      </c>
      <c r="BU50" s="1065" t="s">
        <v>36</v>
      </c>
      <c r="BV50" s="1065" t="s">
        <v>36</v>
      </c>
      <c r="BW50" s="1065" t="s">
        <v>36</v>
      </c>
      <c r="BX50" s="1065" t="s">
        <v>36</v>
      </c>
      <c r="BY50" s="1124" t="s">
        <v>36</v>
      </c>
      <c r="BZ50" s="1124" t="s">
        <v>36</v>
      </c>
      <c r="CA50" s="1124" t="s">
        <v>36</v>
      </c>
      <c r="CB50" s="1124" t="s">
        <v>36</v>
      </c>
      <c r="CC50" s="1124" t="s">
        <v>36</v>
      </c>
      <c r="CD50" s="1124" t="s">
        <v>36</v>
      </c>
      <c r="CE50" s="1124" t="s">
        <v>36</v>
      </c>
      <c r="CF50" s="1124" t="s">
        <v>36</v>
      </c>
      <c r="CG50" s="1124" t="s">
        <v>36</v>
      </c>
      <c r="CH50" s="1796"/>
      <c r="CI50" s="1796"/>
      <c r="CJ50" s="1796"/>
      <c r="CK50" s="1796"/>
      <c r="CL50" s="1796"/>
      <c r="CM50" s="1796"/>
      <c r="CN50" s="1796"/>
      <c r="CO50" s="1796"/>
      <c r="CP50" s="1796"/>
      <c r="CQ50" s="1796"/>
      <c r="CR50" s="1796"/>
      <c r="CS50" s="1796"/>
      <c r="CT50" s="1796"/>
      <c r="CU50" s="1796"/>
      <c r="CV50" s="1796"/>
      <c r="CW50" s="1796"/>
      <c r="CX50" s="1796"/>
      <c r="CY50" s="1796"/>
      <c r="CZ50" s="1796"/>
    </row>
    <row r="51" s="130" customFormat="true" ht="15" customHeight="true" x14ac:dyDescent="0.2">
      <c r="A51" s="2087"/>
      <c r="B51" s="250" t="s">
        <v>100</v>
      </c>
      <c r="C51" s="1002" t="s">
        <v>36</v>
      </c>
      <c r="D51" s="1009" t="s">
        <v>36</v>
      </c>
      <c r="E51" s="1009" t="s">
        <v>36</v>
      </c>
      <c r="F51" s="1009" t="s">
        <v>36</v>
      </c>
      <c r="G51" s="1016" t="s">
        <v>36</v>
      </c>
      <c r="H51" s="1023" t="s">
        <v>36</v>
      </c>
      <c r="I51" s="1009" t="s">
        <v>36</v>
      </c>
      <c r="J51" s="1009" t="s">
        <v>36</v>
      </c>
      <c r="K51" s="1009" t="s">
        <v>36</v>
      </c>
      <c r="L51" s="1030" t="s">
        <v>36</v>
      </c>
      <c r="M51" s="1037" t="s">
        <v>36</v>
      </c>
      <c r="N51" s="1009" t="s">
        <v>36</v>
      </c>
      <c r="O51" s="1009" t="s">
        <v>36</v>
      </c>
      <c r="P51" s="1009" t="s">
        <v>36</v>
      </c>
      <c r="Q51" s="1016" t="s">
        <v>36</v>
      </c>
      <c r="R51" s="1023" t="s">
        <v>36</v>
      </c>
      <c r="S51" s="1009" t="s">
        <v>36</v>
      </c>
      <c r="T51" s="1009" t="s">
        <v>36</v>
      </c>
      <c r="U51" s="1009" t="s">
        <v>36</v>
      </c>
      <c r="V51" s="1009" t="s">
        <v>36</v>
      </c>
      <c r="W51" s="1009" t="s">
        <v>36</v>
      </c>
      <c r="X51" s="1009" t="s">
        <v>36</v>
      </c>
      <c r="Y51" s="1040" t="s">
        <v>36</v>
      </c>
      <c r="Z51" s="1040" t="s">
        <v>36</v>
      </c>
      <c r="AA51" s="1040" t="s">
        <v>36</v>
      </c>
      <c r="AB51" s="1040" t="s">
        <v>36</v>
      </c>
      <c r="AC51" s="1040" t="s">
        <v>36</v>
      </c>
      <c r="AD51" s="1040" t="s">
        <v>36</v>
      </c>
      <c r="AE51" s="1040" t="s">
        <v>36</v>
      </c>
      <c r="AF51" s="1040" t="s">
        <v>36</v>
      </c>
      <c r="AG51" s="1764" t="s">
        <v>36</v>
      </c>
      <c r="AH51" s="1785"/>
      <c r="AI51" s="1785"/>
      <c r="AJ51" s="1785"/>
      <c r="AK51" s="1785"/>
      <c r="AL51" s="1785"/>
      <c r="AM51" s="1785"/>
      <c r="AN51" s="1785"/>
      <c r="AO51" s="1785"/>
      <c r="AP51" s="1785"/>
      <c r="AQ51" s="1785"/>
      <c r="AR51" s="1785"/>
      <c r="AS51" s="1785"/>
      <c r="AT51" s="1785"/>
      <c r="AU51" s="1785"/>
      <c r="AV51" s="1785"/>
      <c r="AW51" s="1785"/>
      <c r="AX51" s="1785"/>
      <c r="AY51" s="1785"/>
      <c r="AZ51" s="215"/>
      <c r="BA51" s="2086"/>
      <c r="BB51" s="151" t="s">
        <v>100</v>
      </c>
      <c r="BC51" s="1046" t="s">
        <v>36</v>
      </c>
      <c r="BD51" s="1065" t="s">
        <v>36</v>
      </c>
      <c r="BE51" s="1065" t="s">
        <v>36</v>
      </c>
      <c r="BF51" s="1065" t="s">
        <v>36</v>
      </c>
      <c r="BG51" s="1085" t="s">
        <v>36</v>
      </c>
      <c r="BH51" s="1105" t="s">
        <v>36</v>
      </c>
      <c r="BI51" s="1065" t="s">
        <v>36</v>
      </c>
      <c r="BJ51" s="1065" t="s">
        <v>36</v>
      </c>
      <c r="BK51" s="1065" t="s">
        <v>36</v>
      </c>
      <c r="BL51" s="1085" t="s">
        <v>36</v>
      </c>
      <c r="BM51" s="1105" t="s">
        <v>36</v>
      </c>
      <c r="BN51" s="1065" t="s">
        <v>36</v>
      </c>
      <c r="BO51" s="1065" t="s">
        <v>36</v>
      </c>
      <c r="BP51" s="1065" t="s">
        <v>36</v>
      </c>
      <c r="BQ51" s="1085" t="s">
        <v>36</v>
      </c>
      <c r="BR51" s="1105" t="s">
        <v>36</v>
      </c>
      <c r="BS51" s="1065" t="s">
        <v>36</v>
      </c>
      <c r="BT51" s="1065" t="s">
        <v>36</v>
      </c>
      <c r="BU51" s="1065" t="s">
        <v>36</v>
      </c>
      <c r="BV51" s="1065" t="s">
        <v>36</v>
      </c>
      <c r="BW51" s="1065" t="s">
        <v>36</v>
      </c>
      <c r="BX51" s="1065" t="s">
        <v>36</v>
      </c>
      <c r="BY51" s="1124" t="s">
        <v>36</v>
      </c>
      <c r="BZ51" s="1124" t="s">
        <v>36</v>
      </c>
      <c r="CA51" s="1124" t="s">
        <v>36</v>
      </c>
      <c r="CB51" s="1124" t="s">
        <v>36</v>
      </c>
      <c r="CC51" s="1124" t="s">
        <v>36</v>
      </c>
      <c r="CD51" s="1124" t="s">
        <v>36</v>
      </c>
      <c r="CE51" s="1124" t="s">
        <v>36</v>
      </c>
      <c r="CF51" s="1124" t="s">
        <v>36</v>
      </c>
      <c r="CG51" s="1124" t="s">
        <v>36</v>
      </c>
      <c r="CH51" s="1796"/>
      <c r="CI51" s="1796"/>
      <c r="CJ51" s="1796"/>
      <c r="CK51" s="1796"/>
      <c r="CL51" s="1796"/>
      <c r="CM51" s="1796"/>
      <c r="CN51" s="1796"/>
      <c r="CO51" s="1796"/>
      <c r="CP51" s="1796"/>
      <c r="CQ51" s="1796"/>
      <c r="CR51" s="1796"/>
      <c r="CS51" s="1796"/>
      <c r="CT51" s="1796"/>
      <c r="CU51" s="1796"/>
      <c r="CV51" s="1796"/>
      <c r="CW51" s="1796"/>
      <c r="CX51" s="1796"/>
      <c r="CY51" s="1796"/>
      <c r="CZ51" s="1796"/>
    </row>
    <row r="52" s="130" customFormat="true" ht="15" customHeight="true" x14ac:dyDescent="0.2">
      <c r="A52" s="2087"/>
      <c r="B52" s="250" t="s">
        <v>69</v>
      </c>
      <c r="C52" s="1002" t="s">
        <v>36</v>
      </c>
      <c r="D52" s="1009" t="s">
        <v>36</v>
      </c>
      <c r="E52" s="1009" t="s">
        <v>36</v>
      </c>
      <c r="F52" s="1009" t="s">
        <v>36</v>
      </c>
      <c r="G52" s="1016" t="s">
        <v>36</v>
      </c>
      <c r="H52" s="1023" t="s">
        <v>36</v>
      </c>
      <c r="I52" s="1009" t="s">
        <v>36</v>
      </c>
      <c r="J52" s="1009" t="s">
        <v>36</v>
      </c>
      <c r="K52" s="1009" t="s">
        <v>36</v>
      </c>
      <c r="L52" s="1030" t="s">
        <v>36</v>
      </c>
      <c r="M52" s="1037" t="s">
        <v>36</v>
      </c>
      <c r="N52" s="1009" t="s">
        <v>36</v>
      </c>
      <c r="O52" s="1009" t="s">
        <v>36</v>
      </c>
      <c r="P52" s="1009" t="s">
        <v>36</v>
      </c>
      <c r="Q52" s="1016" t="s">
        <v>36</v>
      </c>
      <c r="R52" s="1023" t="s">
        <v>36</v>
      </c>
      <c r="S52" s="1009" t="s">
        <v>36</v>
      </c>
      <c r="T52" s="1009" t="s">
        <v>36</v>
      </c>
      <c r="U52" s="1009" t="s">
        <v>36</v>
      </c>
      <c r="V52" s="1009" t="s">
        <v>36</v>
      </c>
      <c r="W52" s="1009" t="s">
        <v>36</v>
      </c>
      <c r="X52" s="1009" t="s">
        <v>36</v>
      </c>
      <c r="Y52" s="1040" t="s">
        <v>36</v>
      </c>
      <c r="Z52" s="1040" t="s">
        <v>36</v>
      </c>
      <c r="AA52" s="1040" t="s">
        <v>36</v>
      </c>
      <c r="AB52" s="1040" t="s">
        <v>36</v>
      </c>
      <c r="AC52" s="1040" t="s">
        <v>36</v>
      </c>
      <c r="AD52" s="1040" t="s">
        <v>36</v>
      </c>
      <c r="AE52" s="1040" t="s">
        <v>36</v>
      </c>
      <c r="AF52" s="1040" t="s">
        <v>36</v>
      </c>
      <c r="AG52" s="1764" t="s">
        <v>36</v>
      </c>
      <c r="AH52" s="1785"/>
      <c r="AI52" s="1785"/>
      <c r="AJ52" s="1785"/>
      <c r="AK52" s="1785"/>
      <c r="AL52" s="1785"/>
      <c r="AM52" s="1785"/>
      <c r="AN52" s="1785"/>
      <c r="AO52" s="1785"/>
      <c r="AP52" s="1785"/>
      <c r="AQ52" s="1785"/>
      <c r="AR52" s="1785"/>
      <c r="AS52" s="1785"/>
      <c r="AT52" s="1785"/>
      <c r="AU52" s="1785"/>
      <c r="AV52" s="1785"/>
      <c r="AW52" s="1785"/>
      <c r="AX52" s="1785"/>
      <c r="AY52" s="1785"/>
      <c r="AZ52" s="215"/>
      <c r="BA52" s="2086"/>
      <c r="BB52" s="151" t="s">
        <v>69</v>
      </c>
      <c r="BC52" s="1046" t="s">
        <v>36</v>
      </c>
      <c r="BD52" s="1065" t="s">
        <v>36</v>
      </c>
      <c r="BE52" s="1065" t="s">
        <v>36</v>
      </c>
      <c r="BF52" s="1065" t="s">
        <v>36</v>
      </c>
      <c r="BG52" s="1085" t="s">
        <v>36</v>
      </c>
      <c r="BH52" s="1105" t="s">
        <v>36</v>
      </c>
      <c r="BI52" s="1065" t="s">
        <v>36</v>
      </c>
      <c r="BJ52" s="1065" t="s">
        <v>36</v>
      </c>
      <c r="BK52" s="1065" t="s">
        <v>36</v>
      </c>
      <c r="BL52" s="1085" t="s">
        <v>36</v>
      </c>
      <c r="BM52" s="1105" t="s">
        <v>36</v>
      </c>
      <c r="BN52" s="1065" t="s">
        <v>36</v>
      </c>
      <c r="BO52" s="1065" t="s">
        <v>36</v>
      </c>
      <c r="BP52" s="1065" t="s">
        <v>36</v>
      </c>
      <c r="BQ52" s="1085" t="s">
        <v>36</v>
      </c>
      <c r="BR52" s="1105" t="s">
        <v>36</v>
      </c>
      <c r="BS52" s="1065" t="s">
        <v>36</v>
      </c>
      <c r="BT52" s="1065" t="s">
        <v>36</v>
      </c>
      <c r="BU52" s="1065" t="s">
        <v>36</v>
      </c>
      <c r="BV52" s="1065" t="s">
        <v>36</v>
      </c>
      <c r="BW52" s="1065" t="s">
        <v>36</v>
      </c>
      <c r="BX52" s="1065" t="s">
        <v>36</v>
      </c>
      <c r="BY52" s="1124" t="s">
        <v>36</v>
      </c>
      <c r="BZ52" s="1124" t="s">
        <v>36</v>
      </c>
      <c r="CA52" s="1124" t="s">
        <v>36</v>
      </c>
      <c r="CB52" s="1124" t="s">
        <v>36</v>
      </c>
      <c r="CC52" s="1124" t="s">
        <v>36</v>
      </c>
      <c r="CD52" s="1124" t="s">
        <v>36</v>
      </c>
      <c r="CE52" s="1124" t="s">
        <v>36</v>
      </c>
      <c r="CF52" s="1124" t="s">
        <v>36</v>
      </c>
      <c r="CG52" s="1124" t="s">
        <v>36</v>
      </c>
      <c r="CH52" s="1796"/>
      <c r="CI52" s="1796"/>
      <c r="CJ52" s="1796"/>
      <c r="CK52" s="1796"/>
      <c r="CL52" s="1796"/>
      <c r="CM52" s="1796"/>
      <c r="CN52" s="1796"/>
      <c r="CO52" s="1796"/>
      <c r="CP52" s="1796"/>
      <c r="CQ52" s="1796"/>
      <c r="CR52" s="1796"/>
      <c r="CS52" s="1796"/>
      <c r="CT52" s="1796"/>
      <c r="CU52" s="1796"/>
      <c r="CV52" s="1796"/>
      <c r="CW52" s="1796"/>
      <c r="CX52" s="1796"/>
      <c r="CY52" s="1796"/>
      <c r="CZ52" s="1796"/>
    </row>
    <row r="53" s="130" customFormat="true" ht="15" customHeight="true" x14ac:dyDescent="0.2">
      <c r="A53" s="2087" t="s">
        <v>106</v>
      </c>
      <c r="B53" s="250" t="s">
        <v>101</v>
      </c>
      <c r="C53" s="1002" t="s">
        <v>36</v>
      </c>
      <c r="D53" s="1009" t="s">
        <v>36</v>
      </c>
      <c r="E53" s="1009" t="s">
        <v>36</v>
      </c>
      <c r="F53" s="1009" t="s">
        <v>36</v>
      </c>
      <c r="G53" s="1016" t="s">
        <v>36</v>
      </c>
      <c r="H53" s="1023" t="s">
        <v>36</v>
      </c>
      <c r="I53" s="1009" t="s">
        <v>36</v>
      </c>
      <c r="J53" s="1009" t="s">
        <v>36</v>
      </c>
      <c r="K53" s="1009" t="s">
        <v>36</v>
      </c>
      <c r="L53" s="1030" t="s">
        <v>36</v>
      </c>
      <c r="M53" s="1037" t="s">
        <v>36</v>
      </c>
      <c r="N53" s="1009" t="s">
        <v>36</v>
      </c>
      <c r="O53" s="1009" t="s">
        <v>36</v>
      </c>
      <c r="P53" s="1009" t="s">
        <v>36</v>
      </c>
      <c r="Q53" s="1016" t="s">
        <v>36</v>
      </c>
      <c r="R53" s="1023" t="s">
        <v>36</v>
      </c>
      <c r="S53" s="1009" t="s">
        <v>36</v>
      </c>
      <c r="T53" s="1009" t="s">
        <v>36</v>
      </c>
      <c r="U53" s="1009" t="s">
        <v>36</v>
      </c>
      <c r="V53" s="1009" t="s">
        <v>36</v>
      </c>
      <c r="W53" s="1009" t="s">
        <v>36</v>
      </c>
      <c r="X53" s="1009" t="s">
        <v>36</v>
      </c>
      <c r="Y53" s="1040" t="s">
        <v>36</v>
      </c>
      <c r="Z53" s="1040" t="s">
        <v>36</v>
      </c>
      <c r="AA53" s="1040" t="s">
        <v>36</v>
      </c>
      <c r="AB53" s="1040" t="s">
        <v>36</v>
      </c>
      <c r="AC53" s="1040" t="s">
        <v>36</v>
      </c>
      <c r="AD53" s="1040" t="s">
        <v>36</v>
      </c>
      <c r="AE53" s="1040" t="s">
        <v>36</v>
      </c>
      <c r="AF53" s="1040" t="s">
        <v>36</v>
      </c>
      <c r="AG53" s="1764" t="s">
        <v>36</v>
      </c>
      <c r="AH53" s="1785"/>
      <c r="AI53" s="1785"/>
      <c r="AJ53" s="1785"/>
      <c r="AK53" s="1785"/>
      <c r="AL53" s="1785"/>
      <c r="AM53" s="1785"/>
      <c r="AN53" s="1785"/>
      <c r="AO53" s="1785"/>
      <c r="AP53" s="1785"/>
      <c r="AQ53" s="1785"/>
      <c r="AR53" s="1785"/>
      <c r="AS53" s="1785"/>
      <c r="AT53" s="1785"/>
      <c r="AU53" s="1785"/>
      <c r="AV53" s="1785"/>
      <c r="AW53" s="1785"/>
      <c r="AX53" s="1785"/>
      <c r="AY53" s="1785"/>
      <c r="AZ53" s="215"/>
      <c r="BA53" s="2086" t="s">
        <v>106</v>
      </c>
      <c r="BB53" s="151" t="s">
        <v>101</v>
      </c>
      <c r="BC53" s="1046" t="s">
        <v>36</v>
      </c>
      <c r="BD53" s="1065" t="s">
        <v>36</v>
      </c>
      <c r="BE53" s="1065" t="s">
        <v>36</v>
      </c>
      <c r="BF53" s="1065" t="s">
        <v>36</v>
      </c>
      <c r="BG53" s="1085" t="s">
        <v>36</v>
      </c>
      <c r="BH53" s="1105" t="s">
        <v>36</v>
      </c>
      <c r="BI53" s="1065" t="s">
        <v>36</v>
      </c>
      <c r="BJ53" s="1065" t="s">
        <v>36</v>
      </c>
      <c r="BK53" s="1065" t="s">
        <v>36</v>
      </c>
      <c r="BL53" s="1085" t="s">
        <v>36</v>
      </c>
      <c r="BM53" s="1105" t="s">
        <v>36</v>
      </c>
      <c r="BN53" s="1065" t="s">
        <v>36</v>
      </c>
      <c r="BO53" s="1065" t="s">
        <v>36</v>
      </c>
      <c r="BP53" s="1065" t="s">
        <v>36</v>
      </c>
      <c r="BQ53" s="1085" t="s">
        <v>36</v>
      </c>
      <c r="BR53" s="1105" t="s">
        <v>36</v>
      </c>
      <c r="BS53" s="1065" t="s">
        <v>36</v>
      </c>
      <c r="BT53" s="1065" t="s">
        <v>36</v>
      </c>
      <c r="BU53" s="1065" t="s">
        <v>36</v>
      </c>
      <c r="BV53" s="1065" t="s">
        <v>36</v>
      </c>
      <c r="BW53" s="1065" t="s">
        <v>36</v>
      </c>
      <c r="BX53" s="1065" t="s">
        <v>36</v>
      </c>
      <c r="BY53" s="1124" t="s">
        <v>36</v>
      </c>
      <c r="BZ53" s="1124" t="s">
        <v>36</v>
      </c>
      <c r="CA53" s="1124" t="s">
        <v>36</v>
      </c>
      <c r="CB53" s="1124" t="s">
        <v>36</v>
      </c>
      <c r="CC53" s="1124" t="s">
        <v>36</v>
      </c>
      <c r="CD53" s="1124" t="s">
        <v>36</v>
      </c>
      <c r="CE53" s="1124" t="s">
        <v>36</v>
      </c>
      <c r="CF53" s="1124" t="s">
        <v>36</v>
      </c>
      <c r="CG53" s="1124" t="s">
        <v>36</v>
      </c>
      <c r="CH53" s="1796"/>
      <c r="CI53" s="1796"/>
      <c r="CJ53" s="1796"/>
      <c r="CK53" s="1796"/>
      <c r="CL53" s="1796"/>
      <c r="CM53" s="1796"/>
      <c r="CN53" s="1796"/>
      <c r="CO53" s="1796"/>
      <c r="CP53" s="1796"/>
      <c r="CQ53" s="1796"/>
      <c r="CR53" s="1796"/>
      <c r="CS53" s="1796"/>
      <c r="CT53" s="1796"/>
      <c r="CU53" s="1796"/>
      <c r="CV53" s="1796"/>
      <c r="CW53" s="1796"/>
      <c r="CX53" s="1796"/>
      <c r="CY53" s="1796"/>
      <c r="CZ53" s="1796"/>
    </row>
    <row r="54" s="130" customFormat="true" ht="15" customHeight="true" x14ac:dyDescent="0.2">
      <c r="A54" s="2087"/>
      <c r="B54" s="250" t="s">
        <v>100</v>
      </c>
      <c r="C54" s="1002" t="s">
        <v>36</v>
      </c>
      <c r="D54" s="1009" t="s">
        <v>36</v>
      </c>
      <c r="E54" s="1009" t="s">
        <v>36</v>
      </c>
      <c r="F54" s="1009" t="s">
        <v>36</v>
      </c>
      <c r="G54" s="1016" t="s">
        <v>36</v>
      </c>
      <c r="H54" s="1023" t="s">
        <v>36</v>
      </c>
      <c r="I54" s="1009" t="s">
        <v>36</v>
      </c>
      <c r="J54" s="1009" t="s">
        <v>36</v>
      </c>
      <c r="K54" s="1009" t="s">
        <v>36</v>
      </c>
      <c r="L54" s="1030" t="s">
        <v>36</v>
      </c>
      <c r="M54" s="1037" t="s">
        <v>36</v>
      </c>
      <c r="N54" s="1009" t="s">
        <v>36</v>
      </c>
      <c r="O54" s="1009" t="s">
        <v>36</v>
      </c>
      <c r="P54" s="1009" t="s">
        <v>36</v>
      </c>
      <c r="Q54" s="1016" t="s">
        <v>36</v>
      </c>
      <c r="R54" s="1023" t="s">
        <v>36</v>
      </c>
      <c r="S54" s="1009" t="s">
        <v>36</v>
      </c>
      <c r="T54" s="1009" t="s">
        <v>36</v>
      </c>
      <c r="U54" s="1009" t="s">
        <v>36</v>
      </c>
      <c r="V54" s="1009" t="s">
        <v>36</v>
      </c>
      <c r="W54" s="1009" t="s">
        <v>36</v>
      </c>
      <c r="X54" s="1009" t="s">
        <v>36</v>
      </c>
      <c r="Y54" s="1040" t="s">
        <v>36</v>
      </c>
      <c r="Z54" s="1040" t="s">
        <v>36</v>
      </c>
      <c r="AA54" s="1040" t="s">
        <v>36</v>
      </c>
      <c r="AB54" s="1040" t="s">
        <v>36</v>
      </c>
      <c r="AC54" s="1040" t="s">
        <v>36</v>
      </c>
      <c r="AD54" s="1040" t="s">
        <v>36</v>
      </c>
      <c r="AE54" s="1040" t="s">
        <v>36</v>
      </c>
      <c r="AF54" s="1040" t="s">
        <v>36</v>
      </c>
      <c r="AG54" s="1764" t="s">
        <v>36</v>
      </c>
      <c r="AH54" s="1785"/>
      <c r="AI54" s="1785"/>
      <c r="AJ54" s="1785"/>
      <c r="AK54" s="1785"/>
      <c r="AL54" s="1785"/>
      <c r="AM54" s="1785"/>
      <c r="AN54" s="1785"/>
      <c r="AO54" s="1785"/>
      <c r="AP54" s="1785"/>
      <c r="AQ54" s="1785"/>
      <c r="AR54" s="1785"/>
      <c r="AS54" s="1785"/>
      <c r="AT54" s="1785"/>
      <c r="AU54" s="1785"/>
      <c r="AV54" s="1785"/>
      <c r="AW54" s="1785"/>
      <c r="AX54" s="1785"/>
      <c r="AY54" s="1785"/>
      <c r="AZ54" s="215"/>
      <c r="BA54" s="2086"/>
      <c r="BB54" s="151" t="s">
        <v>100</v>
      </c>
      <c r="BC54" s="1046" t="s">
        <v>36</v>
      </c>
      <c r="BD54" s="1065" t="s">
        <v>36</v>
      </c>
      <c r="BE54" s="1065" t="s">
        <v>36</v>
      </c>
      <c r="BF54" s="1065" t="s">
        <v>36</v>
      </c>
      <c r="BG54" s="1085" t="s">
        <v>36</v>
      </c>
      <c r="BH54" s="1105" t="s">
        <v>36</v>
      </c>
      <c r="BI54" s="1065" t="s">
        <v>36</v>
      </c>
      <c r="BJ54" s="1065" t="s">
        <v>36</v>
      </c>
      <c r="BK54" s="1065" t="s">
        <v>36</v>
      </c>
      <c r="BL54" s="1085" t="s">
        <v>36</v>
      </c>
      <c r="BM54" s="1105" t="s">
        <v>36</v>
      </c>
      <c r="BN54" s="1065" t="s">
        <v>36</v>
      </c>
      <c r="BO54" s="1065" t="s">
        <v>36</v>
      </c>
      <c r="BP54" s="1065" t="s">
        <v>36</v>
      </c>
      <c r="BQ54" s="1085" t="s">
        <v>36</v>
      </c>
      <c r="BR54" s="1105" t="s">
        <v>36</v>
      </c>
      <c r="BS54" s="1065" t="s">
        <v>36</v>
      </c>
      <c r="BT54" s="1065" t="s">
        <v>36</v>
      </c>
      <c r="BU54" s="1065" t="s">
        <v>36</v>
      </c>
      <c r="BV54" s="1065" t="s">
        <v>36</v>
      </c>
      <c r="BW54" s="1065" t="s">
        <v>36</v>
      </c>
      <c r="BX54" s="1065" t="s">
        <v>36</v>
      </c>
      <c r="BY54" s="1124" t="s">
        <v>36</v>
      </c>
      <c r="BZ54" s="1124" t="s">
        <v>36</v>
      </c>
      <c r="CA54" s="1124" t="s">
        <v>36</v>
      </c>
      <c r="CB54" s="1124" t="s">
        <v>36</v>
      </c>
      <c r="CC54" s="1124" t="s">
        <v>36</v>
      </c>
      <c r="CD54" s="1124" t="s">
        <v>36</v>
      </c>
      <c r="CE54" s="1124" t="s">
        <v>36</v>
      </c>
      <c r="CF54" s="1124" t="s">
        <v>36</v>
      </c>
      <c r="CG54" s="1124" t="s">
        <v>36</v>
      </c>
      <c r="CH54" s="1796"/>
      <c r="CI54" s="1796"/>
      <c r="CJ54" s="1796"/>
      <c r="CK54" s="1796"/>
      <c r="CL54" s="1796"/>
      <c r="CM54" s="1796"/>
      <c r="CN54" s="1796"/>
      <c r="CO54" s="1796"/>
      <c r="CP54" s="1796"/>
      <c r="CQ54" s="1796"/>
      <c r="CR54" s="1796"/>
      <c r="CS54" s="1796"/>
      <c r="CT54" s="1796"/>
      <c r="CU54" s="1796"/>
      <c r="CV54" s="1796"/>
      <c r="CW54" s="1796"/>
      <c r="CX54" s="1796"/>
      <c r="CY54" s="1796"/>
      <c r="CZ54" s="1796"/>
    </row>
    <row r="55" s="130" customFormat="true" ht="15" customHeight="true" x14ac:dyDescent="0.2">
      <c r="A55" s="2088"/>
      <c r="B55" s="251" t="s">
        <v>69</v>
      </c>
      <c r="C55" s="1004" t="s">
        <v>36</v>
      </c>
      <c r="D55" s="1011" t="s">
        <v>36</v>
      </c>
      <c r="E55" s="1011" t="s">
        <v>36</v>
      </c>
      <c r="F55" s="1011" t="s">
        <v>36</v>
      </c>
      <c r="G55" s="1018" t="s">
        <v>36</v>
      </c>
      <c r="H55" s="1025" t="s">
        <v>36</v>
      </c>
      <c r="I55" s="1011" t="s">
        <v>36</v>
      </c>
      <c r="J55" s="1011" t="s">
        <v>36</v>
      </c>
      <c r="K55" s="1011" t="s">
        <v>36</v>
      </c>
      <c r="L55" s="1032" t="s">
        <v>36</v>
      </c>
      <c r="M55" s="1038" t="s">
        <v>36</v>
      </c>
      <c r="N55" s="1011" t="s">
        <v>36</v>
      </c>
      <c r="O55" s="1011" t="s">
        <v>36</v>
      </c>
      <c r="P55" s="1011" t="s">
        <v>36</v>
      </c>
      <c r="Q55" s="1018" t="s">
        <v>36</v>
      </c>
      <c r="R55" s="1721" t="s">
        <v>36</v>
      </c>
      <c r="S55" s="1722" t="s">
        <v>36</v>
      </c>
      <c r="T55" s="1722" t="s">
        <v>36</v>
      </c>
      <c r="U55" s="1722" t="s">
        <v>36</v>
      </c>
      <c r="V55" s="1722" t="s">
        <v>36</v>
      </c>
      <c r="W55" s="1722" t="s">
        <v>36</v>
      </c>
      <c r="X55" s="1722" t="s">
        <v>36</v>
      </c>
      <c r="Y55" s="1722" t="s">
        <v>36</v>
      </c>
      <c r="Z55" s="1722" t="s">
        <v>36</v>
      </c>
      <c r="AA55" s="1722" t="s">
        <v>36</v>
      </c>
      <c r="AB55" s="1722" t="s">
        <v>36</v>
      </c>
      <c r="AC55" s="1722" t="s">
        <v>36</v>
      </c>
      <c r="AD55" s="1722" t="s">
        <v>36</v>
      </c>
      <c r="AE55" s="1722" t="s">
        <v>36</v>
      </c>
      <c r="AF55" s="1722" t="s">
        <v>36</v>
      </c>
      <c r="AG55" s="1765" t="s">
        <v>36</v>
      </c>
      <c r="AH55" s="1786"/>
      <c r="AI55" s="1786"/>
      <c r="AJ55" s="1786"/>
      <c r="AK55" s="1786"/>
      <c r="AL55" s="1786"/>
      <c r="AM55" s="1786"/>
      <c r="AN55" s="1786"/>
      <c r="AO55" s="1786"/>
      <c r="AP55" s="1786"/>
      <c r="AQ55" s="1786"/>
      <c r="AR55" s="1786"/>
      <c r="AS55" s="1786"/>
      <c r="AT55" s="1786"/>
      <c r="AU55" s="1786"/>
      <c r="AV55" s="1786"/>
      <c r="AW55" s="1786"/>
      <c r="AX55" s="1786"/>
      <c r="AY55" s="1786"/>
      <c r="AZ55" s="215"/>
      <c r="BA55" s="2089"/>
      <c r="BB55" s="152" t="s">
        <v>69</v>
      </c>
      <c r="BC55" s="1047" t="s">
        <v>36</v>
      </c>
      <c r="BD55" s="1066" t="s">
        <v>36</v>
      </c>
      <c r="BE55" s="1066" t="s">
        <v>36</v>
      </c>
      <c r="BF55" s="1066" t="s">
        <v>36</v>
      </c>
      <c r="BG55" s="1086" t="s">
        <v>36</v>
      </c>
      <c r="BH55" s="1106" t="s">
        <v>36</v>
      </c>
      <c r="BI55" s="1066" t="s">
        <v>36</v>
      </c>
      <c r="BJ55" s="1066" t="s">
        <v>36</v>
      </c>
      <c r="BK55" s="1066" t="s">
        <v>36</v>
      </c>
      <c r="BL55" s="1086" t="s">
        <v>36</v>
      </c>
      <c r="BM55" s="1106" t="s">
        <v>36</v>
      </c>
      <c r="BN55" s="1066" t="s">
        <v>36</v>
      </c>
      <c r="BO55" s="1066" t="s">
        <v>36</v>
      </c>
      <c r="BP55" s="1066" t="s">
        <v>36</v>
      </c>
      <c r="BQ55" s="1086" t="s">
        <v>36</v>
      </c>
      <c r="BR55" s="1723" t="s">
        <v>36</v>
      </c>
      <c r="BS55" s="1724" t="s">
        <v>36</v>
      </c>
      <c r="BT55" s="1724" t="s">
        <v>36</v>
      </c>
      <c r="BU55" s="1724" t="s">
        <v>36</v>
      </c>
      <c r="BV55" s="1724" t="s">
        <v>36</v>
      </c>
      <c r="BW55" s="1724" t="s">
        <v>36</v>
      </c>
      <c r="BX55" s="1724" t="s">
        <v>36</v>
      </c>
      <c r="BY55" s="1724" t="s">
        <v>36</v>
      </c>
      <c r="BZ55" s="1139" t="s">
        <v>36</v>
      </c>
      <c r="CA55" s="1139" t="s">
        <v>36</v>
      </c>
      <c r="CB55" s="1139" t="s">
        <v>36</v>
      </c>
      <c r="CC55" s="1139" t="s">
        <v>36</v>
      </c>
      <c r="CD55" s="1139" t="s">
        <v>36</v>
      </c>
      <c r="CE55" s="1139" t="s">
        <v>36</v>
      </c>
      <c r="CF55" s="1139" t="s">
        <v>36</v>
      </c>
      <c r="CG55" s="1139" t="s">
        <v>36</v>
      </c>
      <c r="CH55" s="1797"/>
      <c r="CI55" s="1797"/>
      <c r="CJ55" s="1797"/>
      <c r="CK55" s="1797"/>
      <c r="CL55" s="1797"/>
      <c r="CM55" s="1797"/>
      <c r="CN55" s="1797"/>
      <c r="CO55" s="1797"/>
      <c r="CP55" s="1797"/>
      <c r="CQ55" s="1797"/>
      <c r="CR55" s="1797"/>
      <c r="CS55" s="1797"/>
      <c r="CT55" s="1797"/>
      <c r="CU55" s="1797"/>
      <c r="CV55" s="1797"/>
      <c r="CW55" s="1797"/>
      <c r="CX55" s="1797"/>
      <c r="CY55" s="1797"/>
      <c r="CZ55" s="1797"/>
    </row>
    <row r="56" s="423" customFormat="true" ht="15" customHeight="true" x14ac:dyDescent="0.2">
      <c r="A56" s="132"/>
      <c r="B56" s="185"/>
      <c r="C56" s="2052" t="s">
        <v>115</v>
      </c>
      <c r="D56" s="2053"/>
      <c r="E56" s="2053"/>
      <c r="F56" s="2053"/>
      <c r="G56" s="2054"/>
      <c r="H56" s="2235" t="s">
        <v>39</v>
      </c>
      <c r="I56" s="2236"/>
      <c r="J56" s="2236"/>
      <c r="K56" s="2236"/>
      <c r="L56" s="2237"/>
      <c r="M56" s="2238" t="s">
        <v>38</v>
      </c>
      <c r="N56" s="2236"/>
      <c r="O56" s="2236"/>
      <c r="P56" s="2236"/>
      <c r="Q56" s="2237"/>
      <c r="R56" s="1829" t="s">
        <v>138</v>
      </c>
      <c r="S56" s="1837"/>
      <c r="T56" s="1837"/>
      <c r="U56" s="1837"/>
      <c r="V56" s="1837"/>
      <c r="W56" s="1837"/>
      <c r="X56" s="1837"/>
      <c r="Y56" s="1837"/>
      <c r="Z56" s="1837"/>
      <c r="AA56" s="1837"/>
      <c r="AB56" s="1837"/>
      <c r="AC56" s="1837"/>
      <c r="AD56" s="1837"/>
      <c r="AE56" s="1837"/>
      <c r="AF56" s="1837"/>
      <c r="AG56" s="1838"/>
      <c r="AH56" s="602"/>
      <c r="AI56" s="602"/>
      <c r="AJ56" s="602"/>
      <c r="AK56" s="602"/>
      <c r="AL56" s="602"/>
      <c r="AM56" s="602"/>
      <c r="AN56" s="602"/>
      <c r="AO56" s="602"/>
      <c r="AP56" s="602"/>
      <c r="AQ56" s="602"/>
      <c r="AR56" s="602"/>
      <c r="AS56" s="602"/>
      <c r="AT56" s="602"/>
      <c r="AU56" s="602"/>
      <c r="AV56" s="602"/>
      <c r="AW56" s="602"/>
      <c r="AX56" s="602"/>
      <c r="AY56" s="602"/>
      <c r="AZ56" s="216"/>
      <c r="BA56" s="217" t="s">
        <v>129</v>
      </c>
      <c r="BB56" s="115" t="s">
        <v>96</v>
      </c>
      <c r="BC56" s="2119" t="s">
        <v>115</v>
      </c>
      <c r="BD56" s="2120"/>
      <c r="BE56" s="2120"/>
      <c r="BF56" s="2120"/>
      <c r="BG56" s="2121"/>
      <c r="BH56" s="2122" t="s">
        <v>39</v>
      </c>
      <c r="BI56" s="2120"/>
      <c r="BJ56" s="2120"/>
      <c r="BK56" s="2120"/>
      <c r="BL56" s="2121"/>
      <c r="BM56" s="2122" t="s">
        <v>38</v>
      </c>
      <c r="BN56" s="2120"/>
      <c r="BO56" s="2120"/>
      <c r="BP56" s="2120"/>
      <c r="BQ56" s="2123"/>
      <c r="BR56" s="1717" t="s">
        <v>138</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23" customFormat="true" ht="24" x14ac:dyDescent="0.2">
      <c r="A57" s="186" t="s">
        <v>70</v>
      </c>
      <c r="B57" s="244"/>
      <c r="C57" s="274" t="s">
        <v>0</v>
      </c>
      <c r="D57" s="275" t="s">
        <v>1</v>
      </c>
      <c r="E57" s="275" t="s">
        <v>2</v>
      </c>
      <c r="F57" s="275" t="s">
        <v>3</v>
      </c>
      <c r="G57" s="276" t="s">
        <v>4</v>
      </c>
      <c r="H57" s="1197" t="s">
        <v>0</v>
      </c>
      <c r="I57" s="1146" t="s">
        <v>1</v>
      </c>
      <c r="J57" s="1146" t="s">
        <v>2</v>
      </c>
      <c r="K57" s="1146" t="s">
        <v>3</v>
      </c>
      <c r="L57" s="1147" t="s">
        <v>4</v>
      </c>
      <c r="M57" s="1184" t="s">
        <v>0</v>
      </c>
      <c r="N57" s="1146" t="s">
        <v>1</v>
      </c>
      <c r="O57" s="1146" t="s">
        <v>2</v>
      </c>
      <c r="P57" s="1146" t="s">
        <v>3</v>
      </c>
      <c r="Q57" s="1210" t="s">
        <v>4</v>
      </c>
      <c r="R57" s="1197" t="s">
        <v>270</v>
      </c>
      <c r="S57" s="1146" t="s">
        <v>271</v>
      </c>
      <c r="T57" s="1146" t="s">
        <v>272</v>
      </c>
      <c r="U57" s="1146" t="s">
        <v>273</v>
      </c>
      <c r="V57" s="1146" t="s">
        <v>151</v>
      </c>
      <c r="W57" s="1146" t="s">
        <v>274</v>
      </c>
      <c r="X57" s="1146" t="s">
        <v>275</v>
      </c>
      <c r="Y57" s="1146" t="s">
        <v>276</v>
      </c>
      <c r="Z57" s="1146" t="s">
        <v>277</v>
      </c>
      <c r="AA57" s="1146" t="s">
        <v>278</v>
      </c>
      <c r="AB57" s="1146" t="s">
        <v>279</v>
      </c>
      <c r="AC57" s="1146" t="s">
        <v>280</v>
      </c>
      <c r="AD57" s="1146" t="s">
        <v>281</v>
      </c>
      <c r="AE57" s="1146" t="s">
        <v>282</v>
      </c>
      <c r="AF57" s="1146" t="s">
        <v>283</v>
      </c>
      <c r="AG57" s="1148" t="s">
        <v>284</v>
      </c>
      <c r="AH57" s="602"/>
      <c r="AI57" s="602"/>
      <c r="AJ57" s="602"/>
      <c r="AK57" s="602"/>
      <c r="AL57" s="602"/>
      <c r="AM57" s="602"/>
      <c r="AN57" s="602"/>
      <c r="AO57" s="602"/>
      <c r="AP57" s="602"/>
      <c r="AQ57" s="602"/>
      <c r="AR57" s="602"/>
      <c r="AS57" s="602"/>
      <c r="AT57" s="602"/>
      <c r="AU57" s="602"/>
      <c r="AV57" s="602"/>
      <c r="AW57" s="602"/>
      <c r="AX57" s="602"/>
      <c r="AY57" s="602"/>
      <c r="AZ57" s="216"/>
      <c r="BA57" s="196" t="s">
        <v>120</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270</v>
      </c>
      <c r="BS57" s="170" t="s">
        <v>271</v>
      </c>
      <c r="BT57" s="170" t="s">
        <v>272</v>
      </c>
      <c r="BU57" s="170" t="s">
        <v>273</v>
      </c>
      <c r="BV57" s="170" t="s">
        <v>151</v>
      </c>
      <c r="BW57" s="170" t="s">
        <v>274</v>
      </c>
      <c r="BX57" s="170" t="s">
        <v>275</v>
      </c>
      <c r="BY57" s="171" t="s">
        <v>276</v>
      </c>
      <c r="BZ57" s="171" t="s">
        <v>277</v>
      </c>
      <c r="CA57" s="171" t="s">
        <v>278</v>
      </c>
      <c r="CB57" s="171" t="s">
        <v>279</v>
      </c>
      <c r="CC57" s="171" t="s">
        <v>280</v>
      </c>
      <c r="CD57" s="171" t="s">
        <v>281</v>
      </c>
      <c r="CE57" s="171" t="s">
        <v>282</v>
      </c>
      <c r="CF57" s="171" t="s">
        <v>283</v>
      </c>
      <c r="CG57" s="171" t="s">
        <v>284</v>
      </c>
      <c r="CH57" s="1798"/>
      <c r="CI57" s="1798"/>
      <c r="CJ57" s="1798"/>
      <c r="CK57" s="1798"/>
      <c r="CL57" s="1798"/>
      <c r="CM57" s="1798"/>
      <c r="CN57" s="1798"/>
      <c r="CO57" s="1798"/>
      <c r="CP57" s="1798"/>
      <c r="CQ57" s="1798"/>
      <c r="CR57" s="1798"/>
      <c r="CS57" s="1798"/>
      <c r="CT57" s="1798"/>
      <c r="CU57" s="1798"/>
      <c r="CV57" s="1798"/>
      <c r="CW57" s="1798"/>
      <c r="CX57" s="1798"/>
      <c r="CY57" s="1798"/>
      <c r="CZ57" s="1798"/>
    </row>
    <row r="58" s="423" customFormat="true" ht="15" customHeight="true" x14ac:dyDescent="0.2">
      <c r="A58" s="2225" t="s">
        <v>164</v>
      </c>
      <c r="B58" s="1418" t="s">
        <v>165</v>
      </c>
      <c r="C58" s="1290">
        <v>14.4</v>
      </c>
      <c r="D58" s="1291">
        <v>30</v>
      </c>
      <c r="E58" s="1291">
        <v>51.6</v>
      </c>
      <c r="F58" s="1291">
        <v>74.2</v>
      </c>
      <c r="G58" s="1292">
        <v>91.4</v>
      </c>
      <c r="H58" s="1293">
        <v>56.5</v>
      </c>
      <c r="I58" s="1291">
        <v>71.400000000000006</v>
      </c>
      <c r="J58" s="1291">
        <v>83.7</v>
      </c>
      <c r="K58" s="1291">
        <v>90.9</v>
      </c>
      <c r="L58" s="1294">
        <v>93.7</v>
      </c>
      <c r="M58" s="1295">
        <v>5.6</v>
      </c>
      <c r="N58" s="1291">
        <v>12.6</v>
      </c>
      <c r="O58" s="1291">
        <v>16.5</v>
      </c>
      <c r="P58" s="1291">
        <v>24.9</v>
      </c>
      <c r="Q58" s="1292">
        <v>46.6</v>
      </c>
      <c r="R58" s="1293">
        <v>45.6</v>
      </c>
      <c r="S58" s="1291">
        <v>55.5</v>
      </c>
      <c r="T58" s="1291">
        <v>42.8</v>
      </c>
      <c r="U58" s="1291">
        <v>94.7</v>
      </c>
      <c r="V58" s="1291">
        <v>83.8</v>
      </c>
      <c r="W58" s="1291">
        <v>57.4</v>
      </c>
      <c r="X58" s="1291">
        <v>58.4</v>
      </c>
      <c r="Y58" s="1291">
        <v>70.3</v>
      </c>
      <c r="Z58" s="1291">
        <v>49.6</v>
      </c>
      <c r="AA58" s="1291">
        <v>46.3</v>
      </c>
      <c r="AB58" s="1291">
        <v>49.3</v>
      </c>
      <c r="AC58" s="1291">
        <v>31.5</v>
      </c>
      <c r="AD58" s="1291">
        <v>72.099999999999994</v>
      </c>
      <c r="AE58" s="1291">
        <v>30.1</v>
      </c>
      <c r="AF58" s="1291">
        <v>43</v>
      </c>
      <c r="AG58" s="1851">
        <v>37.4</v>
      </c>
      <c r="AH58" s="602"/>
      <c r="AI58" s="602"/>
      <c r="AJ58" s="602"/>
      <c r="AK58" s="602"/>
      <c r="AL58" s="602"/>
      <c r="AM58" s="602"/>
      <c r="AN58" s="602"/>
      <c r="AO58" s="602"/>
      <c r="AP58" s="602"/>
      <c r="AQ58" s="602"/>
      <c r="AR58" s="602"/>
      <c r="AS58" s="602"/>
      <c r="AT58" s="602"/>
      <c r="AU58" s="602"/>
      <c r="AV58" s="602"/>
      <c r="AW58" s="602"/>
      <c r="AX58" s="602"/>
      <c r="AY58" s="602"/>
      <c r="AZ58" s="216"/>
      <c r="BA58" s="236"/>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301"/>
      <c r="CB58" s="301"/>
      <c r="CC58" s="301"/>
      <c r="CD58" s="301"/>
      <c r="CE58" s="301"/>
      <c r="CF58" s="301"/>
      <c r="CG58" s="301"/>
      <c r="CH58" s="1799"/>
      <c r="CI58" s="1799"/>
      <c r="CJ58" s="1799"/>
      <c r="CK58" s="1799"/>
      <c r="CL58" s="1799"/>
      <c r="CM58" s="1799"/>
      <c r="CN58" s="1799"/>
      <c r="CO58" s="1799"/>
      <c r="CP58" s="1799"/>
      <c r="CQ58" s="1799"/>
      <c r="CR58" s="1799"/>
      <c r="CS58" s="1799"/>
      <c r="CT58" s="1799"/>
      <c r="CU58" s="1799"/>
      <c r="CV58" s="1799"/>
      <c r="CW58" s="1799"/>
      <c r="CX58" s="1799"/>
      <c r="CY58" s="1799"/>
      <c r="CZ58" s="1799"/>
    </row>
    <row r="59" s="423" customFormat="true" ht="15" customHeight="true" x14ac:dyDescent="0.2">
      <c r="A59" s="2226"/>
      <c r="B59" s="1419" t="s">
        <v>285</v>
      </c>
      <c r="C59" s="1296">
        <v>15.3</v>
      </c>
      <c r="D59" s="1297">
        <v>14</v>
      </c>
      <c r="E59" s="1297">
        <v>9.8000000000000007</v>
      </c>
      <c r="F59" s="1297">
        <v>4</v>
      </c>
      <c r="G59" s="1298">
        <v>0.7</v>
      </c>
      <c r="H59" s="1299">
        <v>14</v>
      </c>
      <c r="I59" s="1297">
        <v>9.6</v>
      </c>
      <c r="J59" s="1297">
        <v>3.2</v>
      </c>
      <c r="K59" s="1297">
        <v>0.9</v>
      </c>
      <c r="L59" s="1300">
        <v>0.6</v>
      </c>
      <c r="M59" s="1301">
        <v>13.7</v>
      </c>
      <c r="N59" s="1297">
        <v>17.5</v>
      </c>
      <c r="O59" s="1297">
        <v>11.9</v>
      </c>
      <c r="P59" s="1297">
        <v>12.4</v>
      </c>
      <c r="Q59" s="1298">
        <v>6.3</v>
      </c>
      <c r="R59" s="1299">
        <v>0.2</v>
      </c>
      <c r="S59" s="1297">
        <v>7.7</v>
      </c>
      <c r="T59" s="1297">
        <v>6.1</v>
      </c>
      <c r="U59" s="1297">
        <v>4.5</v>
      </c>
      <c r="V59" s="1297">
        <v>1.3</v>
      </c>
      <c r="W59" s="1297">
        <v>5.9</v>
      </c>
      <c r="X59" s="1297">
        <v>3.3</v>
      </c>
      <c r="Y59" s="1297">
        <v>0.9</v>
      </c>
      <c r="Z59" s="1297">
        <v>0.1</v>
      </c>
      <c r="AA59" s="1297">
        <v>11.7</v>
      </c>
      <c r="AB59" s="1297">
        <v>0.5</v>
      </c>
      <c r="AC59" s="1297">
        <v>0.4</v>
      </c>
      <c r="AD59" s="1297">
        <v>3.1</v>
      </c>
      <c r="AE59" s="1297">
        <v>34</v>
      </c>
      <c r="AF59" s="1297">
        <v>0.7</v>
      </c>
      <c r="AG59" s="1852">
        <v>10.199999999999999</v>
      </c>
      <c r="AH59" s="602"/>
      <c r="AI59" s="602"/>
      <c r="AJ59" s="602"/>
      <c r="AK59" s="602"/>
      <c r="AL59" s="602"/>
      <c r="AM59" s="602"/>
      <c r="AN59" s="602"/>
      <c r="AO59" s="602"/>
      <c r="AP59" s="602"/>
      <c r="AQ59" s="602"/>
      <c r="AR59" s="602"/>
      <c r="AS59" s="602"/>
      <c r="AT59" s="602"/>
      <c r="AU59" s="602"/>
      <c r="AV59" s="602"/>
      <c r="AW59" s="602"/>
      <c r="AX59" s="602"/>
      <c r="AY59" s="602"/>
      <c r="AZ59" s="216"/>
      <c r="BA59" s="237"/>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303"/>
      <c r="CB59" s="303"/>
      <c r="CC59" s="303"/>
      <c r="CD59" s="303"/>
      <c r="CE59" s="303"/>
      <c r="CF59" s="303"/>
      <c r="CG59" s="303"/>
      <c r="CH59" s="1800"/>
      <c r="CI59" s="1800"/>
      <c r="CJ59" s="1800"/>
      <c r="CK59" s="1800"/>
      <c r="CL59" s="1800"/>
      <c r="CM59" s="1800"/>
      <c r="CN59" s="1800"/>
      <c r="CO59" s="1800"/>
      <c r="CP59" s="1800"/>
      <c r="CQ59" s="1800"/>
      <c r="CR59" s="1800"/>
      <c r="CS59" s="1800"/>
      <c r="CT59" s="1800"/>
      <c r="CU59" s="1800"/>
      <c r="CV59" s="1800"/>
      <c r="CW59" s="1800"/>
      <c r="CX59" s="1800"/>
      <c r="CY59" s="1800"/>
      <c r="CZ59" s="1800"/>
    </row>
    <row r="60" s="423" customFormat="true" ht="15" customHeight="true" x14ac:dyDescent="0.2">
      <c r="A60" s="2226"/>
      <c r="B60" s="1419" t="s">
        <v>286</v>
      </c>
      <c r="C60" s="1296">
        <v>2.9</v>
      </c>
      <c r="D60" s="1297">
        <v>1.4</v>
      </c>
      <c r="E60" s="1297">
        <v>0.6</v>
      </c>
      <c r="F60" s="1297">
        <v>0.2</v>
      </c>
      <c r="G60" s="1298">
        <v>0.1</v>
      </c>
      <c r="H60" s="1299">
        <v>1.8</v>
      </c>
      <c r="I60" s="1297">
        <v>0.5</v>
      </c>
      <c r="J60" s="1297">
        <v>0.2</v>
      </c>
      <c r="K60" s="1297">
        <v>0.2</v>
      </c>
      <c r="L60" s="1300">
        <v>0</v>
      </c>
      <c r="M60" s="1301">
        <v>3.9</v>
      </c>
      <c r="N60" s="1297">
        <v>1.8</v>
      </c>
      <c r="O60" s="1297">
        <v>1.2</v>
      </c>
      <c r="P60" s="1297">
        <v>0.8</v>
      </c>
      <c r="Q60" s="1298">
        <v>0.4</v>
      </c>
      <c r="R60" s="1299">
        <v>0.1</v>
      </c>
      <c r="S60" s="1297">
        <v>1.8</v>
      </c>
      <c r="T60" s="1297">
        <v>1.5</v>
      </c>
      <c r="U60" s="1297">
        <v>0</v>
      </c>
      <c r="V60" s="1297">
        <v>2.7</v>
      </c>
      <c r="W60" s="1297">
        <v>2.7</v>
      </c>
      <c r="X60" s="1297">
        <v>0.3</v>
      </c>
      <c r="Y60" s="1297">
        <v>0.2</v>
      </c>
      <c r="Z60" s="1297">
        <v>0.2</v>
      </c>
      <c r="AA60" s="1297">
        <v>3.8</v>
      </c>
      <c r="AB60" s="1297">
        <v>0</v>
      </c>
      <c r="AC60" s="1297">
        <v>0.1</v>
      </c>
      <c r="AD60" s="1297">
        <v>0.4</v>
      </c>
      <c r="AE60" s="1297">
        <v>1.6</v>
      </c>
      <c r="AF60" s="1297">
        <v>0.1</v>
      </c>
      <c r="AG60" s="1852">
        <v>1.9</v>
      </c>
      <c r="AH60" s="602"/>
      <c r="AI60" s="602"/>
      <c r="AJ60" s="602"/>
      <c r="AK60" s="602"/>
      <c r="AL60" s="602"/>
      <c r="AM60" s="602"/>
      <c r="AN60" s="602"/>
      <c r="AO60" s="602"/>
      <c r="AP60" s="602"/>
      <c r="AQ60" s="602"/>
      <c r="AR60" s="602"/>
      <c r="AS60" s="602"/>
      <c r="AT60" s="602"/>
      <c r="AU60" s="602"/>
      <c r="AV60" s="602"/>
      <c r="AW60" s="602"/>
      <c r="AX60" s="602"/>
      <c r="AY60" s="602"/>
      <c r="AZ60" s="216"/>
      <c r="BA60" s="237"/>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303"/>
      <c r="CB60" s="303"/>
      <c r="CC60" s="303"/>
      <c r="CD60" s="303"/>
      <c r="CE60" s="303"/>
      <c r="CF60" s="303"/>
      <c r="CG60" s="303"/>
      <c r="CH60" s="1800"/>
      <c r="CI60" s="1800"/>
      <c r="CJ60" s="1800"/>
      <c r="CK60" s="1800"/>
      <c r="CL60" s="1800"/>
      <c r="CM60" s="1800"/>
      <c r="CN60" s="1800"/>
      <c r="CO60" s="1800"/>
      <c r="CP60" s="1800"/>
      <c r="CQ60" s="1800"/>
      <c r="CR60" s="1800"/>
      <c r="CS60" s="1800"/>
      <c r="CT60" s="1800"/>
      <c r="CU60" s="1800"/>
      <c r="CV60" s="1800"/>
      <c r="CW60" s="1800"/>
      <c r="CX60" s="1800"/>
      <c r="CY60" s="1800"/>
      <c r="CZ60" s="1800"/>
    </row>
    <row r="61" s="423" customFormat="true" ht="15" customHeight="true" x14ac:dyDescent="0.2">
      <c r="A61" s="2226"/>
      <c r="B61" s="1419" t="s">
        <v>287</v>
      </c>
      <c r="C61" s="1296">
        <v>18.399999999999999</v>
      </c>
      <c r="D61" s="1297">
        <v>16.7</v>
      </c>
      <c r="E61" s="1297">
        <v>13.3</v>
      </c>
      <c r="F61" s="1297">
        <v>7.5</v>
      </c>
      <c r="G61" s="1298">
        <v>1.2</v>
      </c>
      <c r="H61" s="1299">
        <v>14.2</v>
      </c>
      <c r="I61" s="1297">
        <v>10.3</v>
      </c>
      <c r="J61" s="1297">
        <v>6.1</v>
      </c>
      <c r="K61" s="1297">
        <v>2</v>
      </c>
      <c r="L61" s="1300">
        <v>0.2</v>
      </c>
      <c r="M61" s="1301">
        <v>18.3</v>
      </c>
      <c r="N61" s="1297">
        <v>17.399999999999999</v>
      </c>
      <c r="O61" s="1297">
        <v>18.899999999999999</v>
      </c>
      <c r="P61" s="1297">
        <v>17.5</v>
      </c>
      <c r="Q61" s="1298">
        <v>12.9</v>
      </c>
      <c r="R61" s="1299">
        <v>35.299999999999997</v>
      </c>
      <c r="S61" s="1297">
        <v>17.7</v>
      </c>
      <c r="T61" s="1297">
        <v>14.9</v>
      </c>
      <c r="U61" s="1297">
        <v>0</v>
      </c>
      <c r="V61" s="1297">
        <v>10.1</v>
      </c>
      <c r="W61" s="1297">
        <v>6.5</v>
      </c>
      <c r="X61" s="1297">
        <v>14</v>
      </c>
      <c r="Y61" s="1297">
        <v>11.3</v>
      </c>
      <c r="Z61" s="1297">
        <v>12.7</v>
      </c>
      <c r="AA61" s="1297">
        <v>18.7</v>
      </c>
      <c r="AB61" s="1297">
        <v>0</v>
      </c>
      <c r="AC61" s="1297">
        <v>31.9</v>
      </c>
      <c r="AD61" s="1297">
        <v>10.7</v>
      </c>
      <c r="AE61" s="1297">
        <v>1.2</v>
      </c>
      <c r="AF61" s="1297">
        <v>14.4</v>
      </c>
      <c r="AG61" s="1852">
        <v>7.1</v>
      </c>
      <c r="AH61" s="602"/>
      <c r="AI61" s="602"/>
      <c r="AJ61" s="602"/>
      <c r="AK61" s="602"/>
      <c r="AL61" s="602"/>
      <c r="AM61" s="602"/>
      <c r="AN61" s="602"/>
      <c r="AO61" s="602"/>
      <c r="AP61" s="602"/>
      <c r="AQ61" s="602"/>
      <c r="AR61" s="602"/>
      <c r="AS61" s="602"/>
      <c r="AT61" s="602"/>
      <c r="AU61" s="602"/>
      <c r="AV61" s="602"/>
      <c r="AW61" s="602"/>
      <c r="AX61" s="602"/>
      <c r="AY61" s="602"/>
      <c r="AZ61" s="216"/>
      <c r="BA61" s="237"/>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303"/>
      <c r="CB61" s="303"/>
      <c r="CC61" s="303"/>
      <c r="CD61" s="303"/>
      <c r="CE61" s="303"/>
      <c r="CF61" s="303"/>
      <c r="CG61" s="303"/>
      <c r="CH61" s="1800"/>
      <c r="CI61" s="1800"/>
      <c r="CJ61" s="1800"/>
      <c r="CK61" s="1800"/>
      <c r="CL61" s="1800"/>
      <c r="CM61" s="1800"/>
      <c r="CN61" s="1800"/>
      <c r="CO61" s="1800"/>
      <c r="CP61" s="1800"/>
      <c r="CQ61" s="1800"/>
      <c r="CR61" s="1800"/>
      <c r="CS61" s="1800"/>
      <c r="CT61" s="1800"/>
      <c r="CU61" s="1800"/>
      <c r="CV61" s="1800"/>
      <c r="CW61" s="1800"/>
      <c r="CX61" s="1800"/>
      <c r="CY61" s="1800"/>
      <c r="CZ61" s="1800"/>
    </row>
    <row r="62" s="423" customFormat="true" ht="15" customHeight="true" x14ac:dyDescent="0.2">
      <c r="A62" s="2226"/>
      <c r="B62" s="1419" t="s">
        <v>288</v>
      </c>
      <c r="C62" s="1296">
        <v>15.2</v>
      </c>
      <c r="D62" s="1297">
        <v>16</v>
      </c>
      <c r="E62" s="1297">
        <v>10.8</v>
      </c>
      <c r="F62" s="1297">
        <v>5.4</v>
      </c>
      <c r="G62" s="1298">
        <v>0.7</v>
      </c>
      <c r="H62" s="1299">
        <v>5.0999999999999996</v>
      </c>
      <c r="I62" s="1297">
        <v>2.9</v>
      </c>
      <c r="J62" s="1297">
        <v>2.2000000000000002</v>
      </c>
      <c r="K62" s="1297">
        <v>0.6</v>
      </c>
      <c r="L62" s="1300">
        <v>0.3</v>
      </c>
      <c r="M62" s="1301">
        <v>14.9</v>
      </c>
      <c r="N62" s="1297">
        <v>19.100000000000001</v>
      </c>
      <c r="O62" s="1297">
        <v>22.5</v>
      </c>
      <c r="P62" s="1297">
        <v>20.2</v>
      </c>
      <c r="Q62" s="1298">
        <v>14.4</v>
      </c>
      <c r="R62" s="1299">
        <v>11.2</v>
      </c>
      <c r="S62" s="1297">
        <v>0.5</v>
      </c>
      <c r="T62" s="1297">
        <v>29.2</v>
      </c>
      <c r="U62" s="1297">
        <v>0</v>
      </c>
      <c r="V62" s="1297">
        <v>0.2</v>
      </c>
      <c r="W62" s="1297">
        <v>0</v>
      </c>
      <c r="X62" s="1297">
        <v>13.2</v>
      </c>
      <c r="Y62" s="1297">
        <v>4.5</v>
      </c>
      <c r="Z62" s="1297">
        <v>11</v>
      </c>
      <c r="AA62" s="1297">
        <v>0.2</v>
      </c>
      <c r="AB62" s="1297">
        <v>0</v>
      </c>
      <c r="AC62" s="1297">
        <v>4.5999999999999996</v>
      </c>
      <c r="AD62" s="1297">
        <v>4.2</v>
      </c>
      <c r="AE62" s="1297">
        <v>6.4</v>
      </c>
      <c r="AF62" s="1297">
        <v>3.6</v>
      </c>
      <c r="AG62" s="1852">
        <v>34</v>
      </c>
      <c r="AH62" s="602"/>
      <c r="AI62" s="602"/>
      <c r="AJ62" s="602"/>
      <c r="AK62" s="602"/>
      <c r="AL62" s="602"/>
      <c r="AM62" s="602"/>
      <c r="AN62" s="602"/>
      <c r="AO62" s="602"/>
      <c r="AP62" s="602"/>
      <c r="AQ62" s="602"/>
      <c r="AR62" s="602"/>
      <c r="AS62" s="602"/>
      <c r="AT62" s="602"/>
      <c r="AU62" s="602"/>
      <c r="AV62" s="602"/>
      <c r="AW62" s="602"/>
      <c r="AX62" s="602"/>
      <c r="AY62" s="602"/>
      <c r="AZ62" s="216"/>
      <c r="BA62" s="237"/>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303"/>
      <c r="CB62" s="303"/>
      <c r="CC62" s="303"/>
      <c r="CD62" s="303"/>
      <c r="CE62" s="303"/>
      <c r="CF62" s="303"/>
      <c r="CG62" s="303"/>
      <c r="CH62" s="1800"/>
      <c r="CI62" s="1800"/>
      <c r="CJ62" s="1800"/>
      <c r="CK62" s="1800"/>
      <c r="CL62" s="1800"/>
      <c r="CM62" s="1800"/>
      <c r="CN62" s="1800"/>
      <c r="CO62" s="1800"/>
      <c r="CP62" s="1800"/>
      <c r="CQ62" s="1800"/>
      <c r="CR62" s="1800"/>
      <c r="CS62" s="1800"/>
      <c r="CT62" s="1800"/>
      <c r="CU62" s="1800"/>
      <c r="CV62" s="1800"/>
      <c r="CW62" s="1800"/>
      <c r="CX62" s="1800"/>
      <c r="CY62" s="1800"/>
      <c r="CZ62" s="1800"/>
    </row>
    <row r="63" s="423" customFormat="true" ht="15" customHeight="true" x14ac:dyDescent="0.2">
      <c r="A63" s="2226"/>
      <c r="B63" s="1419" t="s">
        <v>169</v>
      </c>
      <c r="C63" s="1296">
        <v>17.600000000000001</v>
      </c>
      <c r="D63" s="1297">
        <v>12.6</v>
      </c>
      <c r="E63" s="1297">
        <v>8.1</v>
      </c>
      <c r="F63" s="1297">
        <v>4.3</v>
      </c>
      <c r="G63" s="1298">
        <v>0.9</v>
      </c>
      <c r="H63" s="1299">
        <v>6.4</v>
      </c>
      <c r="I63" s="1297">
        <v>2.8</v>
      </c>
      <c r="J63" s="1297">
        <v>2.1</v>
      </c>
      <c r="K63" s="1297">
        <v>1</v>
      </c>
      <c r="L63" s="1300">
        <v>0.2</v>
      </c>
      <c r="M63" s="1301">
        <v>20.8</v>
      </c>
      <c r="N63" s="1297">
        <v>17.600000000000001</v>
      </c>
      <c r="O63" s="1297">
        <v>15.9</v>
      </c>
      <c r="P63" s="1297">
        <v>13.8</v>
      </c>
      <c r="Q63" s="1298">
        <v>11.3</v>
      </c>
      <c r="R63" s="1299">
        <v>1.8</v>
      </c>
      <c r="S63" s="1297">
        <v>13.9</v>
      </c>
      <c r="T63" s="1297">
        <v>1.2</v>
      </c>
      <c r="U63" s="1297">
        <v>0</v>
      </c>
      <c r="V63" s="1297">
        <v>0.1</v>
      </c>
      <c r="W63" s="1297">
        <v>23.9</v>
      </c>
      <c r="X63" s="1297">
        <v>2.2000000000000002</v>
      </c>
      <c r="Y63" s="1297">
        <v>2.6</v>
      </c>
      <c r="Z63" s="1297">
        <v>13.7</v>
      </c>
      <c r="AA63" s="1297">
        <v>9.6</v>
      </c>
      <c r="AB63" s="1297">
        <v>44.2</v>
      </c>
      <c r="AC63" s="1297">
        <v>14.8</v>
      </c>
      <c r="AD63" s="1297">
        <v>5</v>
      </c>
      <c r="AE63" s="1297">
        <v>11.9</v>
      </c>
      <c r="AF63" s="1297">
        <v>26.4</v>
      </c>
      <c r="AG63" s="1852">
        <v>4.9000000000000004</v>
      </c>
      <c r="AH63" s="602"/>
      <c r="AI63" s="602"/>
      <c r="AJ63" s="602"/>
      <c r="AK63" s="602"/>
      <c r="AL63" s="602"/>
      <c r="AM63" s="602"/>
      <c r="AN63" s="602"/>
      <c r="AO63" s="602"/>
      <c r="AP63" s="602"/>
      <c r="AQ63" s="602"/>
      <c r="AR63" s="602"/>
      <c r="AS63" s="602"/>
      <c r="AT63" s="602"/>
      <c r="AU63" s="602"/>
      <c r="AV63" s="602"/>
      <c r="AW63" s="602"/>
      <c r="AX63" s="602"/>
      <c r="AY63" s="602"/>
      <c r="AZ63" s="216"/>
      <c r="BA63" s="237"/>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303"/>
      <c r="CB63" s="303"/>
      <c r="CC63" s="303"/>
      <c r="CD63" s="303"/>
      <c r="CE63" s="303"/>
      <c r="CF63" s="303"/>
      <c r="CG63" s="303"/>
      <c r="CH63" s="1800"/>
      <c r="CI63" s="1800"/>
      <c r="CJ63" s="1800"/>
      <c r="CK63" s="1800"/>
      <c r="CL63" s="1800"/>
      <c r="CM63" s="1800"/>
      <c r="CN63" s="1800"/>
      <c r="CO63" s="1800"/>
      <c r="CP63" s="1800"/>
      <c r="CQ63" s="1800"/>
      <c r="CR63" s="1800"/>
      <c r="CS63" s="1800"/>
      <c r="CT63" s="1800"/>
      <c r="CU63" s="1800"/>
      <c r="CV63" s="1800"/>
      <c r="CW63" s="1800"/>
      <c r="CX63" s="1800"/>
      <c r="CY63" s="1800"/>
      <c r="CZ63" s="1800"/>
    </row>
    <row r="64" s="423" customFormat="true" ht="15" customHeight="true" x14ac:dyDescent="0.2">
      <c r="A64" s="2226"/>
      <c r="B64" s="1419" t="s">
        <v>170</v>
      </c>
      <c r="C64" s="1296">
        <v>1.6</v>
      </c>
      <c r="D64" s="1297">
        <v>0.8</v>
      </c>
      <c r="E64" s="1297">
        <v>0.4</v>
      </c>
      <c r="F64" s="1297">
        <v>0.2</v>
      </c>
      <c r="G64" s="1298">
        <v>0</v>
      </c>
      <c r="H64" s="1299">
        <v>0</v>
      </c>
      <c r="I64" s="1297">
        <v>0.1</v>
      </c>
      <c r="J64" s="1297">
        <v>0.1</v>
      </c>
      <c r="K64" s="1297">
        <v>0</v>
      </c>
      <c r="L64" s="1300">
        <v>0</v>
      </c>
      <c r="M64" s="1301">
        <v>2.2999999999999998</v>
      </c>
      <c r="N64" s="1297">
        <v>1.4</v>
      </c>
      <c r="O64" s="1297">
        <v>1.1000000000000001</v>
      </c>
      <c r="P64" s="1297">
        <v>0.8</v>
      </c>
      <c r="Q64" s="1298">
        <v>0.3</v>
      </c>
      <c r="R64" s="1299">
        <v>0.8</v>
      </c>
      <c r="S64" s="1297">
        <v>0</v>
      </c>
      <c r="T64" s="1297">
        <v>1.1000000000000001</v>
      </c>
      <c r="U64" s="1297">
        <v>0</v>
      </c>
      <c r="V64" s="1297">
        <v>0.1</v>
      </c>
      <c r="W64" s="1297">
        <v>1</v>
      </c>
      <c r="X64" s="1297">
        <v>0.4</v>
      </c>
      <c r="Y64" s="1297">
        <v>0</v>
      </c>
      <c r="Z64" s="1297">
        <v>0.1</v>
      </c>
      <c r="AA64" s="1297">
        <v>0.2</v>
      </c>
      <c r="AB64" s="1297">
        <v>0.6</v>
      </c>
      <c r="AC64" s="1297">
        <v>1.3</v>
      </c>
      <c r="AD64" s="1297">
        <v>0.4</v>
      </c>
      <c r="AE64" s="1297">
        <v>0.4</v>
      </c>
      <c r="AF64" s="1297">
        <v>4.0999999999999996</v>
      </c>
      <c r="AG64" s="1852">
        <v>0.4</v>
      </c>
      <c r="AH64" s="602"/>
      <c r="AI64" s="602"/>
      <c r="AJ64" s="602"/>
      <c r="AK64" s="602"/>
      <c r="AL64" s="602"/>
      <c r="AM64" s="602"/>
      <c r="AN64" s="602"/>
      <c r="AO64" s="602"/>
      <c r="AP64" s="602"/>
      <c r="AQ64" s="602"/>
      <c r="AR64" s="602"/>
      <c r="AS64" s="602"/>
      <c r="AT64" s="602"/>
      <c r="AU64" s="602"/>
      <c r="AV64" s="602"/>
      <c r="AW64" s="602"/>
      <c r="AX64" s="602"/>
      <c r="AY64" s="602"/>
      <c r="AZ64" s="216"/>
      <c r="BA64" s="237"/>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303"/>
      <c r="CB64" s="303"/>
      <c r="CC64" s="303"/>
      <c r="CD64" s="303"/>
      <c r="CE64" s="303"/>
      <c r="CF64" s="303"/>
      <c r="CG64" s="303"/>
      <c r="CH64" s="1800"/>
      <c r="CI64" s="1800"/>
      <c r="CJ64" s="1800"/>
      <c r="CK64" s="1800"/>
      <c r="CL64" s="1800"/>
      <c r="CM64" s="1800"/>
      <c r="CN64" s="1800"/>
      <c r="CO64" s="1800"/>
      <c r="CP64" s="1800"/>
      <c r="CQ64" s="1800"/>
      <c r="CR64" s="1800"/>
      <c r="CS64" s="1800"/>
      <c r="CT64" s="1800"/>
      <c r="CU64" s="1800"/>
      <c r="CV64" s="1800"/>
      <c r="CW64" s="1800"/>
      <c r="CX64" s="1800"/>
      <c r="CY64" s="1800"/>
      <c r="CZ64" s="1800"/>
    </row>
    <row r="65" s="423" customFormat="true" ht="15" customHeight="true" x14ac:dyDescent="0.2">
      <c r="A65" s="2226"/>
      <c r="B65" s="1419" t="s">
        <v>171</v>
      </c>
      <c r="C65" s="1296">
        <v>2.1</v>
      </c>
      <c r="D65" s="1297">
        <v>0.5</v>
      </c>
      <c r="E65" s="1297">
        <v>0.3</v>
      </c>
      <c r="F65" s="1297">
        <v>0.4</v>
      </c>
      <c r="G65" s="1298">
        <v>0.5</v>
      </c>
      <c r="H65" s="1299">
        <v>0.3</v>
      </c>
      <c r="I65" s="1297">
        <v>0.3</v>
      </c>
      <c r="J65" s="1297">
        <v>0.3</v>
      </c>
      <c r="K65" s="1297">
        <v>0.6</v>
      </c>
      <c r="L65" s="1300">
        <v>0.3</v>
      </c>
      <c r="M65" s="1301">
        <v>3.3</v>
      </c>
      <c r="N65" s="1297">
        <v>1.1000000000000001</v>
      </c>
      <c r="O65" s="1297">
        <v>0.9</v>
      </c>
      <c r="P65" s="1297">
        <v>0.3</v>
      </c>
      <c r="Q65" s="1298">
        <v>0.6</v>
      </c>
      <c r="R65" s="1299">
        <v>1.2</v>
      </c>
      <c r="S65" s="1297">
        <v>0.7</v>
      </c>
      <c r="T65" s="1297">
        <v>0.8</v>
      </c>
      <c r="U65" s="1297">
        <v>0</v>
      </c>
      <c r="V65" s="1297">
        <v>0</v>
      </c>
      <c r="W65" s="1297">
        <v>0</v>
      </c>
      <c r="X65" s="1297">
        <v>0.1</v>
      </c>
      <c r="Y65" s="1297">
        <v>2</v>
      </c>
      <c r="Z65" s="1297">
        <v>0.6</v>
      </c>
      <c r="AA65" s="1297">
        <v>0.2</v>
      </c>
      <c r="AB65" s="1297">
        <v>0.7</v>
      </c>
      <c r="AC65" s="1297">
        <v>0.4</v>
      </c>
      <c r="AD65" s="1297">
        <v>0</v>
      </c>
      <c r="AE65" s="1297">
        <v>2</v>
      </c>
      <c r="AF65" s="1297">
        <v>0.1</v>
      </c>
      <c r="AG65" s="1852">
        <v>0.3</v>
      </c>
      <c r="AH65" s="602"/>
      <c r="AI65" s="602"/>
      <c r="AJ65" s="602"/>
      <c r="AK65" s="602"/>
      <c r="AL65" s="602"/>
      <c r="AM65" s="602"/>
      <c r="AN65" s="602"/>
      <c r="AO65" s="602"/>
      <c r="AP65" s="602"/>
      <c r="AQ65" s="602"/>
      <c r="AR65" s="602"/>
      <c r="AS65" s="602"/>
      <c r="AT65" s="602"/>
      <c r="AU65" s="602"/>
      <c r="AV65" s="602"/>
      <c r="AW65" s="602"/>
      <c r="AX65" s="602"/>
      <c r="AY65" s="602"/>
      <c r="AZ65" s="216"/>
      <c r="BA65" s="237"/>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303"/>
      <c r="CB65" s="303"/>
      <c r="CC65" s="303"/>
      <c r="CD65" s="303"/>
      <c r="CE65" s="303"/>
      <c r="CF65" s="303"/>
      <c r="CG65" s="303"/>
      <c r="CH65" s="1800"/>
      <c r="CI65" s="1800"/>
      <c r="CJ65" s="1800"/>
      <c r="CK65" s="1800"/>
      <c r="CL65" s="1800"/>
      <c r="CM65" s="1800"/>
      <c r="CN65" s="1800"/>
      <c r="CO65" s="1800"/>
      <c r="CP65" s="1800"/>
      <c r="CQ65" s="1800"/>
      <c r="CR65" s="1800"/>
      <c r="CS65" s="1800"/>
      <c r="CT65" s="1800"/>
      <c r="CU65" s="1800"/>
      <c r="CV65" s="1800"/>
      <c r="CW65" s="1800"/>
      <c r="CX65" s="1800"/>
      <c r="CY65" s="1800"/>
      <c r="CZ65" s="1800"/>
    </row>
    <row r="66" s="423" customFormat="true" ht="15" customHeight="true" x14ac:dyDescent="0.2">
      <c r="A66" s="2226"/>
      <c r="B66" s="1419" t="s">
        <v>172</v>
      </c>
      <c r="C66" s="1296">
        <v>1.6</v>
      </c>
      <c r="D66" s="1297">
        <v>0.4</v>
      </c>
      <c r="E66" s="1297">
        <v>0.2</v>
      </c>
      <c r="F66" s="1297">
        <v>0.4</v>
      </c>
      <c r="G66" s="1298">
        <v>0.4</v>
      </c>
      <c r="H66" s="1299">
        <v>0.1</v>
      </c>
      <c r="I66" s="1297">
        <v>0.3</v>
      </c>
      <c r="J66" s="1297">
        <v>0.4</v>
      </c>
      <c r="K66" s="1297">
        <v>0.3</v>
      </c>
      <c r="L66" s="1300">
        <v>0.4</v>
      </c>
      <c r="M66" s="1301">
        <v>1.6</v>
      </c>
      <c r="N66" s="1297">
        <v>1.9</v>
      </c>
      <c r="O66" s="1297">
        <v>0.5</v>
      </c>
      <c r="P66" s="1297">
        <v>0.4</v>
      </c>
      <c r="Q66" s="1298">
        <v>0.3</v>
      </c>
      <c r="R66" s="1299">
        <v>0.3</v>
      </c>
      <c r="S66" s="1297">
        <v>0</v>
      </c>
      <c r="T66" s="1297">
        <v>0.5</v>
      </c>
      <c r="U66" s="1297">
        <v>0</v>
      </c>
      <c r="V66" s="1297">
        <v>0</v>
      </c>
      <c r="W66" s="1297">
        <v>0</v>
      </c>
      <c r="X66" s="1297">
        <v>0.7</v>
      </c>
      <c r="Y66" s="1297">
        <v>2.1</v>
      </c>
      <c r="Z66" s="1297">
        <v>1</v>
      </c>
      <c r="AA66" s="1297">
        <v>0</v>
      </c>
      <c r="AB66" s="1297">
        <v>0</v>
      </c>
      <c r="AC66" s="1297">
        <v>0.1</v>
      </c>
      <c r="AD66" s="1297">
        <v>0.3</v>
      </c>
      <c r="AE66" s="1297">
        <v>1.1000000000000001</v>
      </c>
      <c r="AF66" s="1297">
        <v>0.1</v>
      </c>
      <c r="AG66" s="1852">
        <v>0.4</v>
      </c>
      <c r="AH66" s="602"/>
      <c r="AI66" s="602"/>
      <c r="AJ66" s="602"/>
      <c r="AK66" s="602"/>
      <c r="AL66" s="602"/>
      <c r="AM66" s="602"/>
      <c r="AN66" s="602"/>
      <c r="AO66" s="602"/>
      <c r="AP66" s="602"/>
      <c r="AQ66" s="602"/>
      <c r="AR66" s="602"/>
      <c r="AS66" s="602"/>
      <c r="AT66" s="602"/>
      <c r="AU66" s="602"/>
      <c r="AV66" s="602"/>
      <c r="AW66" s="602"/>
      <c r="AX66" s="602"/>
      <c r="AY66" s="602"/>
      <c r="AZ66" s="216"/>
      <c r="BA66" s="237"/>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303"/>
      <c r="CB66" s="303"/>
      <c r="CC66" s="303"/>
      <c r="CD66" s="303"/>
      <c r="CE66" s="303"/>
      <c r="CF66" s="303"/>
      <c r="CG66" s="303"/>
      <c r="CH66" s="1800"/>
      <c r="CI66" s="1800"/>
      <c r="CJ66" s="1800"/>
      <c r="CK66" s="1800"/>
      <c r="CL66" s="1800"/>
      <c r="CM66" s="1800"/>
      <c r="CN66" s="1800"/>
      <c r="CO66" s="1800"/>
      <c r="CP66" s="1800"/>
      <c r="CQ66" s="1800"/>
      <c r="CR66" s="1800"/>
      <c r="CS66" s="1800"/>
      <c r="CT66" s="1800"/>
      <c r="CU66" s="1800"/>
      <c r="CV66" s="1800"/>
      <c r="CW66" s="1800"/>
      <c r="CX66" s="1800"/>
      <c r="CY66" s="1800"/>
      <c r="CZ66" s="1800"/>
    </row>
    <row r="67" s="423" customFormat="true" ht="15" customHeight="true" x14ac:dyDescent="0.2">
      <c r="A67" s="2226"/>
      <c r="B67" s="1419" t="s">
        <v>289</v>
      </c>
      <c r="C67" s="1296">
        <v>0</v>
      </c>
      <c r="D67" s="1297">
        <v>0</v>
      </c>
      <c r="E67" s="1297">
        <v>0</v>
      </c>
      <c r="F67" s="1297">
        <v>0</v>
      </c>
      <c r="G67" s="1298">
        <v>0</v>
      </c>
      <c r="H67" s="1299">
        <v>0</v>
      </c>
      <c r="I67" s="1297">
        <v>0</v>
      </c>
      <c r="J67" s="1297">
        <v>0</v>
      </c>
      <c r="K67" s="1297">
        <v>0</v>
      </c>
      <c r="L67" s="1300">
        <v>0</v>
      </c>
      <c r="M67" s="1301">
        <v>0</v>
      </c>
      <c r="N67" s="1297">
        <v>0</v>
      </c>
      <c r="O67" s="1297">
        <v>0</v>
      </c>
      <c r="P67" s="1297">
        <v>0</v>
      </c>
      <c r="Q67" s="1298">
        <v>0</v>
      </c>
      <c r="R67" s="1299">
        <v>0</v>
      </c>
      <c r="S67" s="1297">
        <v>0</v>
      </c>
      <c r="T67" s="1297">
        <v>0</v>
      </c>
      <c r="U67" s="1297">
        <v>0</v>
      </c>
      <c r="V67" s="1297">
        <v>0</v>
      </c>
      <c r="W67" s="1297">
        <v>0</v>
      </c>
      <c r="X67" s="1297">
        <v>0</v>
      </c>
      <c r="Y67" s="1297">
        <v>0</v>
      </c>
      <c r="Z67" s="1297">
        <v>0</v>
      </c>
      <c r="AA67" s="1297">
        <v>0</v>
      </c>
      <c r="AB67" s="1297">
        <v>0</v>
      </c>
      <c r="AC67" s="1297">
        <v>0.1</v>
      </c>
      <c r="AD67" s="1297">
        <v>0</v>
      </c>
      <c r="AE67" s="1297">
        <v>0</v>
      </c>
      <c r="AF67" s="1297">
        <v>0</v>
      </c>
      <c r="AG67" s="1852">
        <v>0</v>
      </c>
      <c r="AH67" s="602"/>
      <c r="AI67" s="602"/>
      <c r="AJ67" s="602"/>
      <c r="AK67" s="602"/>
      <c r="AL67" s="602"/>
      <c r="AM67" s="602"/>
      <c r="AN67" s="602"/>
      <c r="AO67" s="602"/>
      <c r="AP67" s="602"/>
      <c r="AQ67" s="602"/>
      <c r="AR67" s="602"/>
      <c r="AS67" s="602"/>
      <c r="AT67" s="602"/>
      <c r="AU67" s="602"/>
      <c r="AV67" s="602"/>
      <c r="AW67" s="602"/>
      <c r="AX67" s="602"/>
      <c r="AY67" s="602"/>
      <c r="AZ67" s="216"/>
      <c r="BA67" s="237"/>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303"/>
      <c r="CB67" s="303"/>
      <c r="CC67" s="303"/>
      <c r="CD67" s="303"/>
      <c r="CE67" s="303"/>
      <c r="CF67" s="303"/>
      <c r="CG67" s="303"/>
      <c r="CH67" s="1800"/>
      <c r="CI67" s="1800"/>
      <c r="CJ67" s="1800"/>
      <c r="CK67" s="1800"/>
      <c r="CL67" s="1800"/>
      <c r="CM67" s="1800"/>
      <c r="CN67" s="1800"/>
      <c r="CO67" s="1800"/>
      <c r="CP67" s="1800"/>
      <c r="CQ67" s="1800"/>
      <c r="CR67" s="1800"/>
      <c r="CS67" s="1800"/>
      <c r="CT67" s="1800"/>
      <c r="CU67" s="1800"/>
      <c r="CV67" s="1800"/>
      <c r="CW67" s="1800"/>
      <c r="CX67" s="1800"/>
      <c r="CY67" s="1800"/>
      <c r="CZ67" s="1800"/>
    </row>
    <row r="68" s="423" customFormat="true" ht="15" customHeight="true" x14ac:dyDescent="0.2">
      <c r="A68" s="2226"/>
      <c r="B68" s="1419" t="s">
        <v>173</v>
      </c>
      <c r="C68" s="1296">
        <v>7.6</v>
      </c>
      <c r="D68" s="1297">
        <v>5</v>
      </c>
      <c r="E68" s="1297">
        <v>2.7</v>
      </c>
      <c r="F68" s="1297">
        <v>0.9</v>
      </c>
      <c r="G68" s="1298">
        <v>0.2</v>
      </c>
      <c r="H68" s="1299">
        <v>0.3</v>
      </c>
      <c r="I68" s="1297">
        <v>0.2</v>
      </c>
      <c r="J68" s="1297">
        <v>0.2</v>
      </c>
      <c r="K68" s="1297">
        <v>0</v>
      </c>
      <c r="L68" s="1300">
        <v>0.1</v>
      </c>
      <c r="M68" s="1301">
        <v>10.7</v>
      </c>
      <c r="N68" s="1297">
        <v>7.2</v>
      </c>
      <c r="O68" s="1297">
        <v>7.3</v>
      </c>
      <c r="P68" s="1297">
        <v>6.3</v>
      </c>
      <c r="Q68" s="1298">
        <v>3</v>
      </c>
      <c r="R68" s="1299">
        <v>1.5</v>
      </c>
      <c r="S68" s="1297">
        <v>0</v>
      </c>
      <c r="T68" s="1297">
        <v>0.4</v>
      </c>
      <c r="U68" s="1297">
        <v>0</v>
      </c>
      <c r="V68" s="1297">
        <v>0</v>
      </c>
      <c r="W68" s="1297">
        <v>0</v>
      </c>
      <c r="X68" s="1297">
        <v>0</v>
      </c>
      <c r="Y68" s="1297">
        <v>0.2</v>
      </c>
      <c r="Z68" s="1297">
        <v>3.3</v>
      </c>
      <c r="AA68" s="1297">
        <v>8.3000000000000007</v>
      </c>
      <c r="AB68" s="1297">
        <v>4.7</v>
      </c>
      <c r="AC68" s="1297">
        <v>3</v>
      </c>
      <c r="AD68" s="1297">
        <v>3.2</v>
      </c>
      <c r="AE68" s="1297">
        <v>10.8</v>
      </c>
      <c r="AF68" s="1297">
        <v>6.1</v>
      </c>
      <c r="AG68" s="1852">
        <v>3.3</v>
      </c>
      <c r="AH68" s="602"/>
      <c r="AI68" s="602"/>
      <c r="AJ68" s="602"/>
      <c r="AK68" s="602"/>
      <c r="AL68" s="602"/>
      <c r="AM68" s="602"/>
      <c r="AN68" s="602"/>
      <c r="AO68" s="602"/>
      <c r="AP68" s="602"/>
      <c r="AQ68" s="602"/>
      <c r="AR68" s="602"/>
      <c r="AS68" s="602"/>
      <c r="AT68" s="602"/>
      <c r="AU68" s="602"/>
      <c r="AV68" s="602"/>
      <c r="AW68" s="602"/>
      <c r="AX68" s="602"/>
      <c r="AY68" s="602"/>
      <c r="AZ68" s="216"/>
      <c r="BA68" s="237"/>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303"/>
      <c r="CB68" s="303"/>
      <c r="CC68" s="303"/>
      <c r="CD68" s="303"/>
      <c r="CE68" s="303"/>
      <c r="CF68" s="303"/>
      <c r="CG68" s="303"/>
      <c r="CH68" s="1800"/>
      <c r="CI68" s="1800"/>
      <c r="CJ68" s="1800"/>
      <c r="CK68" s="1800"/>
      <c r="CL68" s="1800"/>
      <c r="CM68" s="1800"/>
      <c r="CN68" s="1800"/>
      <c r="CO68" s="1800"/>
      <c r="CP68" s="1800"/>
      <c r="CQ68" s="1800"/>
      <c r="CR68" s="1800"/>
      <c r="CS68" s="1800"/>
      <c r="CT68" s="1800"/>
      <c r="CU68" s="1800"/>
      <c r="CV68" s="1800"/>
      <c r="CW68" s="1800"/>
      <c r="CX68" s="1800"/>
      <c r="CY68" s="1800"/>
      <c r="CZ68" s="1800"/>
    </row>
    <row r="69" s="423" customFormat="true" ht="15" customHeight="true" x14ac:dyDescent="0.2">
      <c r="A69" s="2226"/>
      <c r="B69" s="1419" t="s">
        <v>290</v>
      </c>
      <c r="C69" s="1296">
        <v>0.1</v>
      </c>
      <c r="D69" s="1297">
        <v>0.1</v>
      </c>
      <c r="E69" s="1297">
        <v>0.1</v>
      </c>
      <c r="F69" s="1297">
        <v>0</v>
      </c>
      <c r="G69" s="1298">
        <v>0</v>
      </c>
      <c r="H69" s="1299">
        <v>0.1</v>
      </c>
      <c r="I69" s="1297">
        <v>0.1</v>
      </c>
      <c r="J69" s="1297">
        <v>0</v>
      </c>
      <c r="K69" s="1297">
        <v>0</v>
      </c>
      <c r="L69" s="1300">
        <v>0</v>
      </c>
      <c r="M69" s="1301">
        <v>0.1</v>
      </c>
      <c r="N69" s="1297">
        <v>0.1</v>
      </c>
      <c r="O69" s="1297">
        <v>0</v>
      </c>
      <c r="P69" s="1297">
        <v>0.1</v>
      </c>
      <c r="Q69" s="1298">
        <v>0.2</v>
      </c>
      <c r="R69" s="1299">
        <v>0</v>
      </c>
      <c r="S69" s="1297">
        <v>0</v>
      </c>
      <c r="T69" s="1297">
        <v>0.1</v>
      </c>
      <c r="U69" s="1297">
        <v>0</v>
      </c>
      <c r="V69" s="1297">
        <v>0</v>
      </c>
      <c r="W69" s="1297">
        <v>0</v>
      </c>
      <c r="X69" s="1297">
        <v>0</v>
      </c>
      <c r="Y69" s="1297">
        <v>0.3</v>
      </c>
      <c r="Z69" s="1297">
        <v>0.3</v>
      </c>
      <c r="AA69" s="1297">
        <v>0</v>
      </c>
      <c r="AB69" s="1297">
        <v>0</v>
      </c>
      <c r="AC69" s="1297">
        <v>0.2</v>
      </c>
      <c r="AD69" s="1297">
        <v>0</v>
      </c>
      <c r="AE69" s="1297">
        <v>0</v>
      </c>
      <c r="AF69" s="1297">
        <v>0.1</v>
      </c>
      <c r="AG69" s="1852">
        <v>0</v>
      </c>
      <c r="AH69" s="602"/>
      <c r="AI69" s="602"/>
      <c r="AJ69" s="602"/>
      <c r="AK69" s="602"/>
      <c r="AL69" s="602"/>
      <c r="AM69" s="602"/>
      <c r="AN69" s="602"/>
      <c r="AO69" s="602"/>
      <c r="AP69" s="602"/>
      <c r="AQ69" s="602"/>
      <c r="AR69" s="602"/>
      <c r="AS69" s="602"/>
      <c r="AT69" s="602"/>
      <c r="AU69" s="602"/>
      <c r="AV69" s="602"/>
      <c r="AW69" s="602"/>
      <c r="AX69" s="602"/>
      <c r="AY69" s="602"/>
      <c r="AZ69" s="216"/>
      <c r="BA69" s="237"/>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303"/>
      <c r="CB69" s="303"/>
      <c r="CC69" s="303"/>
      <c r="CD69" s="303"/>
      <c r="CE69" s="303"/>
      <c r="CF69" s="303"/>
      <c r="CG69" s="303"/>
      <c r="CH69" s="1800"/>
      <c r="CI69" s="1800"/>
      <c r="CJ69" s="1800"/>
      <c r="CK69" s="1800"/>
      <c r="CL69" s="1800"/>
      <c r="CM69" s="1800"/>
      <c r="CN69" s="1800"/>
      <c r="CO69" s="1800"/>
      <c r="CP69" s="1800"/>
      <c r="CQ69" s="1800"/>
      <c r="CR69" s="1800"/>
      <c r="CS69" s="1800"/>
      <c r="CT69" s="1800"/>
      <c r="CU69" s="1800"/>
      <c r="CV69" s="1800"/>
      <c r="CW69" s="1800"/>
      <c r="CX69" s="1800"/>
      <c r="CY69" s="1800"/>
      <c r="CZ69" s="1800"/>
    </row>
    <row r="70" s="423" customFormat="true" ht="15" customHeight="true" x14ac:dyDescent="0.2">
      <c r="A70" s="2226"/>
      <c r="B70" s="1419" t="s">
        <v>291</v>
      </c>
      <c r="C70" s="1296">
        <v>2.4</v>
      </c>
      <c r="D70" s="1297">
        <v>1.6</v>
      </c>
      <c r="E70" s="1297">
        <v>0.6</v>
      </c>
      <c r="F70" s="1297">
        <v>0.3</v>
      </c>
      <c r="G70" s="1298">
        <v>0</v>
      </c>
      <c r="H70" s="1299">
        <v>0</v>
      </c>
      <c r="I70" s="1297">
        <v>0</v>
      </c>
      <c r="J70" s="1297">
        <v>0</v>
      </c>
      <c r="K70" s="1297">
        <v>0</v>
      </c>
      <c r="L70" s="1300">
        <v>0</v>
      </c>
      <c r="M70" s="1301">
        <v>4.0999999999999996</v>
      </c>
      <c r="N70" s="1297">
        <v>1.6</v>
      </c>
      <c r="O70" s="1297">
        <v>2.6</v>
      </c>
      <c r="P70" s="1297">
        <v>1.3</v>
      </c>
      <c r="Q70" s="1298">
        <v>1.1000000000000001</v>
      </c>
      <c r="R70" s="1299">
        <v>0.3</v>
      </c>
      <c r="S70" s="1297">
        <v>0</v>
      </c>
      <c r="T70" s="1297">
        <v>0.2</v>
      </c>
      <c r="U70" s="1297">
        <v>0</v>
      </c>
      <c r="V70" s="1297">
        <v>0</v>
      </c>
      <c r="W70" s="1297">
        <v>1.5</v>
      </c>
      <c r="X70" s="1297">
        <v>7.3</v>
      </c>
      <c r="Y70" s="1297">
        <v>0</v>
      </c>
      <c r="Z70" s="1297">
        <v>2.2999999999999998</v>
      </c>
      <c r="AA70" s="1297">
        <v>0.5</v>
      </c>
      <c r="AB70" s="1297">
        <v>0</v>
      </c>
      <c r="AC70" s="1297">
        <v>1.3</v>
      </c>
      <c r="AD70" s="1297">
        <v>0.4</v>
      </c>
      <c r="AE70" s="1297">
        <v>0.2</v>
      </c>
      <c r="AF70" s="1297">
        <v>0.4</v>
      </c>
      <c r="AG70" s="1852">
        <v>0</v>
      </c>
      <c r="AH70" s="602"/>
      <c r="AI70" s="602"/>
      <c r="AJ70" s="602"/>
      <c r="AK70" s="602"/>
      <c r="AL70" s="602"/>
      <c r="AM70" s="602"/>
      <c r="AN70" s="602"/>
      <c r="AO70" s="602"/>
      <c r="AP70" s="602"/>
      <c r="AQ70" s="602"/>
      <c r="AR70" s="602"/>
      <c r="AS70" s="602"/>
      <c r="AT70" s="602"/>
      <c r="AU70" s="602"/>
      <c r="AV70" s="602"/>
      <c r="AW70" s="602"/>
      <c r="AX70" s="602"/>
      <c r="AY70" s="602"/>
      <c r="AZ70" s="216"/>
      <c r="BA70" s="237"/>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303"/>
      <c r="CB70" s="303"/>
      <c r="CC70" s="303"/>
      <c r="CD70" s="303"/>
      <c r="CE70" s="303"/>
      <c r="CF70" s="303"/>
      <c r="CG70" s="303"/>
      <c r="CH70" s="1800"/>
      <c r="CI70" s="1800"/>
      <c r="CJ70" s="1800"/>
      <c r="CK70" s="1800"/>
      <c r="CL70" s="1800"/>
      <c r="CM70" s="1800"/>
      <c r="CN70" s="1800"/>
      <c r="CO70" s="1800"/>
      <c r="CP70" s="1800"/>
      <c r="CQ70" s="1800"/>
      <c r="CR70" s="1800"/>
      <c r="CS70" s="1800"/>
      <c r="CT70" s="1800"/>
      <c r="CU70" s="1800"/>
      <c r="CV70" s="1800"/>
      <c r="CW70" s="1800"/>
      <c r="CX70" s="1800"/>
      <c r="CY70" s="1800"/>
      <c r="CZ70" s="1800"/>
    </row>
    <row r="71" s="423" customFormat="true" ht="15" customHeight="true" x14ac:dyDescent="0.2">
      <c r="A71" s="2226"/>
      <c r="B71" s="1419" t="s">
        <v>175</v>
      </c>
      <c r="C71" s="1296">
        <v>0.2</v>
      </c>
      <c r="D71" s="1297">
        <v>0.1</v>
      </c>
      <c r="E71" s="1297">
        <v>0.8</v>
      </c>
      <c r="F71" s="1297">
        <v>1.6</v>
      </c>
      <c r="G71" s="1298">
        <v>3.9</v>
      </c>
      <c r="H71" s="1299">
        <v>0.5</v>
      </c>
      <c r="I71" s="1297">
        <v>1.1000000000000001</v>
      </c>
      <c r="J71" s="1297">
        <v>1.6</v>
      </c>
      <c r="K71" s="1297">
        <v>3.3</v>
      </c>
      <c r="L71" s="1300">
        <v>4.2</v>
      </c>
      <c r="M71" s="1301">
        <v>0.2</v>
      </c>
      <c r="N71" s="1297">
        <v>0</v>
      </c>
      <c r="O71" s="1297">
        <v>0</v>
      </c>
      <c r="P71" s="1297">
        <v>0.2</v>
      </c>
      <c r="Q71" s="1298">
        <v>1.4</v>
      </c>
      <c r="R71" s="1299">
        <v>1.7</v>
      </c>
      <c r="S71" s="1297">
        <v>2.2999999999999998</v>
      </c>
      <c r="T71" s="1297">
        <v>0</v>
      </c>
      <c r="U71" s="1297">
        <v>0.7</v>
      </c>
      <c r="V71" s="1297">
        <v>1.8</v>
      </c>
      <c r="W71" s="1297">
        <v>1</v>
      </c>
      <c r="X71" s="1297">
        <v>0.2</v>
      </c>
      <c r="Y71" s="1297">
        <v>5.5</v>
      </c>
      <c r="Z71" s="1297">
        <v>4</v>
      </c>
      <c r="AA71" s="1297">
        <v>0.5</v>
      </c>
      <c r="AB71" s="1297">
        <v>0</v>
      </c>
      <c r="AC71" s="1297">
        <v>4</v>
      </c>
      <c r="AD71" s="1297">
        <v>0.2</v>
      </c>
      <c r="AE71" s="1297">
        <v>0.2</v>
      </c>
      <c r="AF71" s="1297">
        <v>0.8</v>
      </c>
      <c r="AG71" s="1852">
        <v>0.1</v>
      </c>
      <c r="AH71" s="602"/>
      <c r="AI71" s="602"/>
      <c r="AJ71" s="602"/>
      <c r="AK71" s="602"/>
      <c r="AL71" s="602"/>
      <c r="AM71" s="602"/>
      <c r="AN71" s="602"/>
      <c r="AO71" s="602"/>
      <c r="AP71" s="602"/>
      <c r="AQ71" s="602"/>
      <c r="AR71" s="602"/>
      <c r="AS71" s="602"/>
      <c r="AT71" s="602"/>
      <c r="AU71" s="602"/>
      <c r="AV71" s="602"/>
      <c r="AW71" s="602"/>
      <c r="AX71" s="602"/>
      <c r="AY71" s="602"/>
      <c r="AZ71" s="216"/>
      <c r="BA71" s="237"/>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303"/>
      <c r="CB71" s="303"/>
      <c r="CC71" s="303"/>
      <c r="CD71" s="303"/>
      <c r="CE71" s="303"/>
      <c r="CF71" s="303"/>
      <c r="CG71" s="303"/>
      <c r="CH71" s="1800"/>
      <c r="CI71" s="1800"/>
      <c r="CJ71" s="1800"/>
      <c r="CK71" s="1800"/>
      <c r="CL71" s="1800"/>
      <c r="CM71" s="1800"/>
      <c r="CN71" s="1800"/>
      <c r="CO71" s="1800"/>
      <c r="CP71" s="1800"/>
      <c r="CQ71" s="1800"/>
      <c r="CR71" s="1800"/>
      <c r="CS71" s="1800"/>
      <c r="CT71" s="1800"/>
      <c r="CU71" s="1800"/>
      <c r="CV71" s="1800"/>
      <c r="CW71" s="1800"/>
      <c r="CX71" s="1800"/>
      <c r="CY71" s="1800"/>
      <c r="CZ71" s="1800"/>
    </row>
    <row r="72" s="423" customFormat="true" ht="15" customHeight="true" x14ac:dyDescent="0.2">
      <c r="A72" s="2226"/>
      <c r="B72" s="1419" t="s">
        <v>47</v>
      </c>
      <c r="C72" s="1296">
        <v>0.6</v>
      </c>
      <c r="D72" s="1297">
        <v>0.6</v>
      </c>
      <c r="E72" s="1297">
        <v>0.7</v>
      </c>
      <c r="F72" s="1297">
        <v>0.4</v>
      </c>
      <c r="G72" s="1298">
        <v>0</v>
      </c>
      <c r="H72" s="1299">
        <v>0.6</v>
      </c>
      <c r="I72" s="1297">
        <v>0.4</v>
      </c>
      <c r="J72" s="1297">
        <v>0</v>
      </c>
      <c r="K72" s="1297">
        <v>0</v>
      </c>
      <c r="L72" s="1300">
        <v>0</v>
      </c>
      <c r="M72" s="1301">
        <v>0.4</v>
      </c>
      <c r="N72" s="1297">
        <v>0.7</v>
      </c>
      <c r="O72" s="1297">
        <v>0.7</v>
      </c>
      <c r="P72" s="1297">
        <v>0.8</v>
      </c>
      <c r="Q72" s="1298">
        <v>1.2</v>
      </c>
      <c r="R72" s="1299">
        <v>0.1</v>
      </c>
      <c r="S72" s="1297">
        <v>0</v>
      </c>
      <c r="T72" s="1297">
        <v>1.1000000000000001</v>
      </c>
      <c r="U72" s="1297">
        <v>0</v>
      </c>
      <c r="V72" s="1297">
        <v>0</v>
      </c>
      <c r="W72" s="1297">
        <v>0</v>
      </c>
      <c r="X72" s="1297">
        <v>0</v>
      </c>
      <c r="Y72" s="1297">
        <v>0</v>
      </c>
      <c r="Z72" s="1297">
        <v>1.1000000000000001</v>
      </c>
      <c r="AA72" s="1297">
        <v>0</v>
      </c>
      <c r="AB72" s="1297">
        <v>0</v>
      </c>
      <c r="AC72" s="1297">
        <v>6.3</v>
      </c>
      <c r="AD72" s="1297">
        <v>0</v>
      </c>
      <c r="AE72" s="1297">
        <v>0</v>
      </c>
      <c r="AF72" s="1297">
        <v>0</v>
      </c>
      <c r="AG72" s="1852">
        <v>0</v>
      </c>
      <c r="AH72" s="602"/>
      <c r="AI72" s="602"/>
      <c r="AJ72" s="602"/>
      <c r="AK72" s="602"/>
      <c r="AL72" s="602"/>
      <c r="AM72" s="602"/>
      <c r="AN72" s="602"/>
      <c r="AO72" s="602"/>
      <c r="AP72" s="602"/>
      <c r="AQ72" s="602"/>
      <c r="AR72" s="602"/>
      <c r="AS72" s="602"/>
      <c r="AT72" s="602"/>
      <c r="AU72" s="602"/>
      <c r="AV72" s="602"/>
      <c r="AW72" s="602"/>
      <c r="AX72" s="602"/>
      <c r="AY72" s="602"/>
      <c r="AZ72" s="216"/>
      <c r="BA72" s="237"/>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303"/>
      <c r="CB72" s="303"/>
      <c r="CC72" s="303"/>
      <c r="CD72" s="303"/>
      <c r="CE72" s="303"/>
      <c r="CF72" s="303"/>
      <c r="CG72" s="303"/>
      <c r="CH72" s="1800"/>
      <c r="CI72" s="1800"/>
      <c r="CJ72" s="1800"/>
      <c r="CK72" s="1800"/>
      <c r="CL72" s="1800"/>
      <c r="CM72" s="1800"/>
      <c r="CN72" s="1800"/>
      <c r="CO72" s="1800"/>
      <c r="CP72" s="1800"/>
      <c r="CQ72" s="1800"/>
      <c r="CR72" s="1800"/>
      <c r="CS72" s="1800"/>
      <c r="CT72" s="1800"/>
      <c r="CU72" s="1800"/>
      <c r="CV72" s="1800"/>
      <c r="CW72" s="1800"/>
      <c r="CX72" s="1800"/>
      <c r="CY72" s="1800"/>
      <c r="CZ72" s="1800"/>
    </row>
    <row r="73" s="423" customFormat="true" ht="15" customHeight="true" x14ac:dyDescent="0.2">
      <c r="A73" s="1221"/>
      <c r="B73" s="1420"/>
      <c r="C73" s="1296"/>
      <c r="D73" s="1297"/>
      <c r="E73" s="1297"/>
      <c r="F73" s="1297"/>
      <c r="G73" s="1298"/>
      <c r="H73" s="1299"/>
      <c r="I73" s="1297"/>
      <c r="J73" s="1297"/>
      <c r="K73" s="1297"/>
      <c r="L73" s="1300"/>
      <c r="M73" s="1301"/>
      <c r="N73" s="1297"/>
      <c r="O73" s="1297"/>
      <c r="P73" s="1297"/>
      <c r="Q73" s="1298"/>
      <c r="R73" s="1299"/>
      <c r="S73" s="1297"/>
      <c r="T73" s="1297"/>
      <c r="U73" s="1297"/>
      <c r="V73" s="1297"/>
      <c r="W73" s="1297"/>
      <c r="X73" s="1297"/>
      <c r="Y73" s="1297"/>
      <c r="Z73" s="1297"/>
      <c r="AA73" s="1297"/>
      <c r="AB73" s="1297"/>
      <c r="AC73" s="1297"/>
      <c r="AD73" s="1297"/>
      <c r="AE73" s="1297"/>
      <c r="AF73" s="1297"/>
      <c r="AG73" s="1852"/>
      <c r="AH73" s="602"/>
      <c r="AI73" s="602"/>
      <c r="AJ73" s="602"/>
      <c r="AK73" s="602"/>
      <c r="AL73" s="602"/>
      <c r="AM73" s="602"/>
      <c r="AN73" s="602"/>
      <c r="AO73" s="602"/>
      <c r="AP73" s="602"/>
      <c r="AQ73" s="602"/>
      <c r="AR73" s="602"/>
      <c r="AS73" s="602"/>
      <c r="AT73" s="602"/>
      <c r="AU73" s="602"/>
      <c r="AV73" s="602"/>
      <c r="AW73" s="602"/>
      <c r="AX73" s="602"/>
      <c r="AY73" s="602"/>
      <c r="AZ73" s="216"/>
      <c r="BA73" s="237"/>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303"/>
      <c r="CB73" s="303"/>
      <c r="CC73" s="303"/>
      <c r="CD73" s="303"/>
      <c r="CE73" s="303"/>
      <c r="CF73" s="303"/>
      <c r="CG73" s="303"/>
      <c r="CH73" s="1800"/>
      <c r="CI73" s="1800"/>
      <c r="CJ73" s="1800"/>
      <c r="CK73" s="1800"/>
      <c r="CL73" s="1800"/>
      <c r="CM73" s="1800"/>
      <c r="CN73" s="1800"/>
      <c r="CO73" s="1800"/>
      <c r="CP73" s="1800"/>
      <c r="CQ73" s="1800"/>
      <c r="CR73" s="1800"/>
      <c r="CS73" s="1800"/>
      <c r="CT73" s="1800"/>
      <c r="CU73" s="1800"/>
      <c r="CV73" s="1800"/>
      <c r="CW73" s="1800"/>
      <c r="CX73" s="1800"/>
      <c r="CY73" s="1800"/>
      <c r="CZ73" s="1800"/>
    </row>
    <row r="74" s="423" customFormat="true" ht="15" customHeight="true" x14ac:dyDescent="0.2">
      <c r="A74" s="1221"/>
      <c r="B74" s="1420"/>
      <c r="C74" s="1296"/>
      <c r="D74" s="1297"/>
      <c r="E74" s="1297"/>
      <c r="F74" s="1297"/>
      <c r="G74" s="1298"/>
      <c r="H74" s="1299"/>
      <c r="I74" s="1297"/>
      <c r="J74" s="1297"/>
      <c r="K74" s="1297"/>
      <c r="L74" s="1300"/>
      <c r="M74" s="1301"/>
      <c r="N74" s="1297"/>
      <c r="O74" s="1297"/>
      <c r="P74" s="1297"/>
      <c r="Q74" s="1298"/>
      <c r="R74" s="1299"/>
      <c r="S74" s="1297"/>
      <c r="T74" s="1297"/>
      <c r="U74" s="1297"/>
      <c r="V74" s="1297"/>
      <c r="W74" s="1297"/>
      <c r="X74" s="1297"/>
      <c r="Y74" s="1297"/>
      <c r="Z74" s="1297"/>
      <c r="AA74" s="1297"/>
      <c r="AB74" s="1297"/>
      <c r="AC74" s="1297"/>
      <c r="AD74" s="1297"/>
      <c r="AE74" s="1297"/>
      <c r="AF74" s="1297"/>
      <c r="AG74" s="1852"/>
      <c r="AH74" s="602"/>
      <c r="AI74" s="602"/>
      <c r="AJ74" s="602"/>
      <c r="AK74" s="602"/>
      <c r="AL74" s="602"/>
      <c r="AM74" s="602"/>
      <c r="AN74" s="602"/>
      <c r="AO74" s="602"/>
      <c r="AP74" s="602"/>
      <c r="AQ74" s="602"/>
      <c r="AR74" s="602"/>
      <c r="AS74" s="602"/>
      <c r="AT74" s="602"/>
      <c r="AU74" s="602"/>
      <c r="AV74" s="602"/>
      <c r="AW74" s="602"/>
      <c r="AX74" s="602"/>
      <c r="AY74" s="602"/>
      <c r="AZ74" s="216"/>
      <c r="BA74" s="237"/>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303"/>
      <c r="CB74" s="303"/>
      <c r="CC74" s="303"/>
      <c r="CD74" s="303"/>
      <c r="CE74" s="303"/>
      <c r="CF74" s="303"/>
      <c r="CG74" s="303"/>
      <c r="CH74" s="1800"/>
      <c r="CI74" s="1800"/>
      <c r="CJ74" s="1800"/>
      <c r="CK74" s="1800"/>
      <c r="CL74" s="1800"/>
      <c r="CM74" s="1800"/>
      <c r="CN74" s="1800"/>
      <c r="CO74" s="1800"/>
      <c r="CP74" s="1800"/>
      <c r="CQ74" s="1800"/>
      <c r="CR74" s="1800"/>
      <c r="CS74" s="1800"/>
      <c r="CT74" s="1800"/>
      <c r="CU74" s="1800"/>
      <c r="CV74" s="1800"/>
      <c r="CW74" s="1800"/>
      <c r="CX74" s="1800"/>
      <c r="CY74" s="1800"/>
      <c r="CZ74" s="1800"/>
    </row>
    <row r="75" s="423" customFormat="true" ht="15" customHeight="true" x14ac:dyDescent="0.2">
      <c r="A75" s="1221"/>
      <c r="B75" s="1420"/>
      <c r="C75" s="1296"/>
      <c r="D75" s="1297"/>
      <c r="E75" s="1297"/>
      <c r="F75" s="1297"/>
      <c r="G75" s="1298"/>
      <c r="H75" s="1299"/>
      <c r="I75" s="1297"/>
      <c r="J75" s="1297"/>
      <c r="K75" s="1297"/>
      <c r="L75" s="1300"/>
      <c r="M75" s="1301"/>
      <c r="N75" s="1297"/>
      <c r="O75" s="1297"/>
      <c r="P75" s="1297"/>
      <c r="Q75" s="1298"/>
      <c r="R75" s="1299"/>
      <c r="S75" s="1297"/>
      <c r="T75" s="1297"/>
      <c r="U75" s="1297"/>
      <c r="V75" s="1297"/>
      <c r="W75" s="1297"/>
      <c r="X75" s="1297"/>
      <c r="Y75" s="1297"/>
      <c r="Z75" s="1297"/>
      <c r="AA75" s="1297"/>
      <c r="AB75" s="1297"/>
      <c r="AC75" s="1297"/>
      <c r="AD75" s="1297"/>
      <c r="AE75" s="1297"/>
      <c r="AF75" s="1297"/>
      <c r="AG75" s="1852"/>
      <c r="AH75" s="602"/>
      <c r="AI75" s="602"/>
      <c r="AJ75" s="602"/>
      <c r="AK75" s="602"/>
      <c r="AL75" s="602"/>
      <c r="AM75" s="602"/>
      <c r="AN75" s="602"/>
      <c r="AO75" s="602"/>
      <c r="AP75" s="602"/>
      <c r="AQ75" s="602"/>
      <c r="AR75" s="602"/>
      <c r="AS75" s="602"/>
      <c r="AT75" s="602"/>
      <c r="AU75" s="602"/>
      <c r="AV75" s="602"/>
      <c r="AW75" s="602"/>
      <c r="AX75" s="602"/>
      <c r="AY75" s="602"/>
      <c r="AZ75" s="216"/>
      <c r="BA75" s="237"/>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303"/>
      <c r="CB75" s="303"/>
      <c r="CC75" s="303"/>
      <c r="CD75" s="303"/>
      <c r="CE75" s="303"/>
      <c r="CF75" s="303"/>
      <c r="CG75" s="303"/>
      <c r="CH75" s="1800"/>
      <c r="CI75" s="1800"/>
      <c r="CJ75" s="1800"/>
      <c r="CK75" s="1800"/>
      <c r="CL75" s="1800"/>
      <c r="CM75" s="1800"/>
      <c r="CN75" s="1800"/>
      <c r="CO75" s="1800"/>
      <c r="CP75" s="1800"/>
      <c r="CQ75" s="1800"/>
      <c r="CR75" s="1800"/>
      <c r="CS75" s="1800"/>
      <c r="CT75" s="1800"/>
      <c r="CU75" s="1800"/>
      <c r="CV75" s="1800"/>
      <c r="CW75" s="1800"/>
      <c r="CX75" s="1800"/>
      <c r="CY75" s="1800"/>
      <c r="CZ75" s="1800"/>
    </row>
    <row r="76" s="423" customFormat="true" ht="15" customHeight="true" x14ac:dyDescent="0.2">
      <c r="A76" s="1221"/>
      <c r="B76" s="1420"/>
      <c r="C76" s="1296"/>
      <c r="D76" s="1297"/>
      <c r="E76" s="1297"/>
      <c r="F76" s="1297"/>
      <c r="G76" s="1298"/>
      <c r="H76" s="1299"/>
      <c r="I76" s="1297"/>
      <c r="J76" s="1297"/>
      <c r="K76" s="1297"/>
      <c r="L76" s="1300"/>
      <c r="M76" s="1301"/>
      <c r="N76" s="1297"/>
      <c r="O76" s="1297"/>
      <c r="P76" s="1297"/>
      <c r="Q76" s="1298"/>
      <c r="R76" s="1299"/>
      <c r="S76" s="1297"/>
      <c r="T76" s="1297"/>
      <c r="U76" s="1297"/>
      <c r="V76" s="1297"/>
      <c r="W76" s="1297"/>
      <c r="X76" s="1297"/>
      <c r="Y76" s="1297"/>
      <c r="Z76" s="1297"/>
      <c r="AA76" s="1297"/>
      <c r="AB76" s="1297"/>
      <c r="AC76" s="1297"/>
      <c r="AD76" s="1297"/>
      <c r="AE76" s="1297"/>
      <c r="AF76" s="1297"/>
      <c r="AG76" s="1852"/>
      <c r="AH76" s="602"/>
      <c r="AI76" s="602"/>
      <c r="AJ76" s="602"/>
      <c r="AK76" s="602"/>
      <c r="AL76" s="602"/>
      <c r="AM76" s="602"/>
      <c r="AN76" s="602"/>
      <c r="AO76" s="602"/>
      <c r="AP76" s="602"/>
      <c r="AQ76" s="602"/>
      <c r="AR76" s="602"/>
      <c r="AS76" s="602"/>
      <c r="AT76" s="602"/>
      <c r="AU76" s="602"/>
      <c r="AV76" s="602"/>
      <c r="AW76" s="602"/>
      <c r="AX76" s="602"/>
      <c r="AY76" s="602"/>
      <c r="AZ76" s="216"/>
      <c r="BA76" s="237"/>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303"/>
      <c r="CB76" s="303"/>
      <c r="CC76" s="303"/>
      <c r="CD76" s="303"/>
      <c r="CE76" s="303"/>
      <c r="CF76" s="303"/>
      <c r="CG76" s="303"/>
      <c r="CH76" s="1800"/>
      <c r="CI76" s="1800"/>
      <c r="CJ76" s="1800"/>
      <c r="CK76" s="1800"/>
      <c r="CL76" s="1800"/>
      <c r="CM76" s="1800"/>
      <c r="CN76" s="1800"/>
      <c r="CO76" s="1800"/>
      <c r="CP76" s="1800"/>
      <c r="CQ76" s="1800"/>
      <c r="CR76" s="1800"/>
      <c r="CS76" s="1800"/>
      <c r="CT76" s="1800"/>
      <c r="CU76" s="1800"/>
      <c r="CV76" s="1800"/>
      <c r="CW76" s="1800"/>
      <c r="CX76" s="1800"/>
      <c r="CY76" s="1800"/>
      <c r="CZ76" s="1800"/>
    </row>
    <row r="77" s="423" customFormat="true" ht="15" customHeight="true" x14ac:dyDescent="0.2">
      <c r="A77" s="1221"/>
      <c r="B77" s="1420"/>
      <c r="C77" s="1296"/>
      <c r="D77" s="1297"/>
      <c r="E77" s="1297"/>
      <c r="F77" s="1297"/>
      <c r="G77" s="1298"/>
      <c r="H77" s="1299"/>
      <c r="I77" s="1297"/>
      <c r="J77" s="1297"/>
      <c r="K77" s="1297"/>
      <c r="L77" s="1300"/>
      <c r="M77" s="1301"/>
      <c r="N77" s="1297"/>
      <c r="O77" s="1297"/>
      <c r="P77" s="1297"/>
      <c r="Q77" s="1298"/>
      <c r="R77" s="1299"/>
      <c r="S77" s="1297"/>
      <c r="T77" s="1297"/>
      <c r="U77" s="1297"/>
      <c r="V77" s="1297"/>
      <c r="W77" s="1297"/>
      <c r="X77" s="1297"/>
      <c r="Y77" s="1297"/>
      <c r="Z77" s="1297"/>
      <c r="AA77" s="1297"/>
      <c r="AB77" s="1297"/>
      <c r="AC77" s="1297"/>
      <c r="AD77" s="1297"/>
      <c r="AE77" s="1297"/>
      <c r="AF77" s="1297"/>
      <c r="AG77" s="1852"/>
      <c r="AH77" s="602"/>
      <c r="AI77" s="602"/>
      <c r="AJ77" s="602"/>
      <c r="AK77" s="602"/>
      <c r="AL77" s="602"/>
      <c r="AM77" s="602"/>
      <c r="AN77" s="602"/>
      <c r="AO77" s="602"/>
      <c r="AP77" s="602"/>
      <c r="AQ77" s="602"/>
      <c r="AR77" s="602"/>
      <c r="AS77" s="602"/>
      <c r="AT77" s="602"/>
      <c r="AU77" s="602"/>
      <c r="AV77" s="602"/>
      <c r="AW77" s="602"/>
      <c r="AX77" s="602"/>
      <c r="AY77" s="602"/>
      <c r="AZ77" s="216"/>
      <c r="BA77" s="237"/>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303"/>
      <c r="CB77" s="303"/>
      <c r="CC77" s="303"/>
      <c r="CD77" s="303"/>
      <c r="CE77" s="303"/>
      <c r="CF77" s="303"/>
      <c r="CG77" s="303"/>
      <c r="CH77" s="1800"/>
      <c r="CI77" s="1800"/>
      <c r="CJ77" s="1800"/>
      <c r="CK77" s="1800"/>
      <c r="CL77" s="1800"/>
      <c r="CM77" s="1800"/>
      <c r="CN77" s="1800"/>
      <c r="CO77" s="1800"/>
      <c r="CP77" s="1800"/>
      <c r="CQ77" s="1800"/>
      <c r="CR77" s="1800"/>
      <c r="CS77" s="1800"/>
      <c r="CT77" s="1800"/>
      <c r="CU77" s="1800"/>
      <c r="CV77" s="1800"/>
      <c r="CW77" s="1800"/>
      <c r="CX77" s="1800"/>
      <c r="CY77" s="1800"/>
      <c r="CZ77" s="1800"/>
    </row>
    <row r="78" s="423" customFormat="true" ht="15" customHeight="true" x14ac:dyDescent="0.2">
      <c r="A78" s="1221"/>
      <c r="B78" s="1420"/>
      <c r="C78" s="1296"/>
      <c r="D78" s="1297"/>
      <c r="E78" s="1297"/>
      <c r="F78" s="1297"/>
      <c r="G78" s="1298"/>
      <c r="H78" s="1299"/>
      <c r="I78" s="1297"/>
      <c r="J78" s="1297"/>
      <c r="K78" s="1297"/>
      <c r="L78" s="1300"/>
      <c r="M78" s="1301"/>
      <c r="N78" s="1297"/>
      <c r="O78" s="1297"/>
      <c r="P78" s="1297"/>
      <c r="Q78" s="1298"/>
      <c r="R78" s="1299"/>
      <c r="S78" s="1297"/>
      <c r="T78" s="1297"/>
      <c r="U78" s="1297"/>
      <c r="V78" s="1297"/>
      <c r="W78" s="1297"/>
      <c r="X78" s="1297"/>
      <c r="Y78" s="1297"/>
      <c r="Z78" s="1297"/>
      <c r="AA78" s="1297"/>
      <c r="AB78" s="1297"/>
      <c r="AC78" s="1297"/>
      <c r="AD78" s="1297"/>
      <c r="AE78" s="1297"/>
      <c r="AF78" s="1297"/>
      <c r="AG78" s="1852"/>
      <c r="AH78" s="602"/>
      <c r="AI78" s="602"/>
      <c r="AJ78" s="602"/>
      <c r="AK78" s="602"/>
      <c r="AL78" s="602"/>
      <c r="AM78" s="602"/>
      <c r="AN78" s="602"/>
      <c r="AO78" s="602"/>
      <c r="AP78" s="602"/>
      <c r="AQ78" s="602"/>
      <c r="AR78" s="602"/>
      <c r="AS78" s="602"/>
      <c r="AT78" s="602"/>
      <c r="AU78" s="602"/>
      <c r="AV78" s="602"/>
      <c r="AW78" s="602"/>
      <c r="AX78" s="602"/>
      <c r="AY78" s="602"/>
      <c r="AZ78" s="216"/>
      <c r="BA78" s="237"/>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303"/>
      <c r="CB78" s="303"/>
      <c r="CC78" s="303"/>
      <c r="CD78" s="303"/>
      <c r="CE78" s="303"/>
      <c r="CF78" s="303"/>
      <c r="CG78" s="303"/>
      <c r="CH78" s="1800"/>
      <c r="CI78" s="1800"/>
      <c r="CJ78" s="1800"/>
      <c r="CK78" s="1800"/>
      <c r="CL78" s="1800"/>
      <c r="CM78" s="1800"/>
      <c r="CN78" s="1800"/>
      <c r="CO78" s="1800"/>
      <c r="CP78" s="1800"/>
      <c r="CQ78" s="1800"/>
      <c r="CR78" s="1800"/>
      <c r="CS78" s="1800"/>
      <c r="CT78" s="1800"/>
      <c r="CU78" s="1800"/>
      <c r="CV78" s="1800"/>
      <c r="CW78" s="1800"/>
      <c r="CX78" s="1800"/>
      <c r="CY78" s="1800"/>
      <c r="CZ78" s="1800"/>
    </row>
    <row r="79" s="423" customFormat="true" ht="15" customHeight="true" x14ac:dyDescent="0.2">
      <c r="A79" s="1221"/>
      <c r="B79" s="1420"/>
      <c r="C79" s="1296"/>
      <c r="D79" s="1297"/>
      <c r="E79" s="1297"/>
      <c r="F79" s="1297"/>
      <c r="G79" s="1298"/>
      <c r="H79" s="1299"/>
      <c r="I79" s="1297"/>
      <c r="J79" s="1297"/>
      <c r="K79" s="1297"/>
      <c r="L79" s="1300"/>
      <c r="M79" s="1301"/>
      <c r="N79" s="1297"/>
      <c r="O79" s="1297"/>
      <c r="P79" s="1297"/>
      <c r="Q79" s="1298"/>
      <c r="R79" s="1299"/>
      <c r="S79" s="1297"/>
      <c r="T79" s="1297"/>
      <c r="U79" s="1297"/>
      <c r="V79" s="1297"/>
      <c r="W79" s="1297"/>
      <c r="X79" s="1297"/>
      <c r="Y79" s="1297"/>
      <c r="Z79" s="1297"/>
      <c r="AA79" s="1297"/>
      <c r="AB79" s="1297"/>
      <c r="AC79" s="1297"/>
      <c r="AD79" s="1297"/>
      <c r="AE79" s="1297"/>
      <c r="AF79" s="1297"/>
      <c r="AG79" s="1852"/>
      <c r="AH79" s="602"/>
      <c r="AI79" s="602"/>
      <c r="AJ79" s="602"/>
      <c r="AK79" s="602"/>
      <c r="AL79" s="602"/>
      <c r="AM79" s="602"/>
      <c r="AN79" s="602"/>
      <c r="AO79" s="602"/>
      <c r="AP79" s="602"/>
      <c r="AQ79" s="602"/>
      <c r="AR79" s="602"/>
      <c r="AS79" s="602"/>
      <c r="AT79" s="602"/>
      <c r="AU79" s="602"/>
      <c r="AV79" s="602"/>
      <c r="AW79" s="602"/>
      <c r="AX79" s="602"/>
      <c r="AY79" s="602"/>
      <c r="AZ79" s="216"/>
      <c r="BA79" s="237"/>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303"/>
      <c r="CB79" s="303"/>
      <c r="CC79" s="303"/>
      <c r="CD79" s="303"/>
      <c r="CE79" s="303"/>
      <c r="CF79" s="303"/>
      <c r="CG79" s="303"/>
      <c r="CH79" s="1800"/>
      <c r="CI79" s="1800"/>
      <c r="CJ79" s="1800"/>
      <c r="CK79" s="1800"/>
      <c r="CL79" s="1800"/>
      <c r="CM79" s="1800"/>
      <c r="CN79" s="1800"/>
      <c r="CO79" s="1800"/>
      <c r="CP79" s="1800"/>
      <c r="CQ79" s="1800"/>
      <c r="CR79" s="1800"/>
      <c r="CS79" s="1800"/>
      <c r="CT79" s="1800"/>
      <c r="CU79" s="1800"/>
      <c r="CV79" s="1800"/>
      <c r="CW79" s="1800"/>
      <c r="CX79" s="1800"/>
      <c r="CY79" s="1800"/>
      <c r="CZ79" s="1800"/>
    </row>
    <row r="80" s="423" customFormat="true" ht="15" customHeight="true" x14ac:dyDescent="0.2">
      <c r="A80" s="1221"/>
      <c r="B80" s="1420"/>
      <c r="C80" s="1296"/>
      <c r="D80" s="1297"/>
      <c r="E80" s="1297"/>
      <c r="F80" s="1297"/>
      <c r="G80" s="1298"/>
      <c r="H80" s="1299"/>
      <c r="I80" s="1297"/>
      <c r="J80" s="1297"/>
      <c r="K80" s="1297"/>
      <c r="L80" s="1300"/>
      <c r="M80" s="1301"/>
      <c r="N80" s="1297"/>
      <c r="O80" s="1297"/>
      <c r="P80" s="1297"/>
      <c r="Q80" s="1298"/>
      <c r="R80" s="1299"/>
      <c r="S80" s="1297"/>
      <c r="T80" s="1297"/>
      <c r="U80" s="1297"/>
      <c r="V80" s="1297"/>
      <c r="W80" s="1297"/>
      <c r="X80" s="1297"/>
      <c r="Y80" s="1297"/>
      <c r="Z80" s="1297"/>
      <c r="AA80" s="1297"/>
      <c r="AB80" s="1297"/>
      <c r="AC80" s="1297"/>
      <c r="AD80" s="1297"/>
      <c r="AE80" s="1297"/>
      <c r="AF80" s="1297"/>
      <c r="AG80" s="1852"/>
      <c r="AH80" s="602"/>
      <c r="AI80" s="602"/>
      <c r="AJ80" s="602"/>
      <c r="AK80" s="602"/>
      <c r="AL80" s="602"/>
      <c r="AM80" s="602"/>
      <c r="AN80" s="602"/>
      <c r="AO80" s="602"/>
      <c r="AP80" s="602"/>
      <c r="AQ80" s="602"/>
      <c r="AR80" s="602"/>
      <c r="AS80" s="602"/>
      <c r="AT80" s="602"/>
      <c r="AU80" s="602"/>
      <c r="AV80" s="602"/>
      <c r="AW80" s="602"/>
      <c r="AX80" s="602"/>
      <c r="AY80" s="602"/>
      <c r="AZ80" s="216"/>
      <c r="BA80" s="237"/>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303"/>
      <c r="CB80" s="303"/>
      <c r="CC80" s="303"/>
      <c r="CD80" s="303"/>
      <c r="CE80" s="303"/>
      <c r="CF80" s="303"/>
      <c r="CG80" s="303"/>
      <c r="CH80" s="1800"/>
      <c r="CI80" s="1800"/>
      <c r="CJ80" s="1800"/>
      <c r="CK80" s="1800"/>
      <c r="CL80" s="1800"/>
      <c r="CM80" s="1800"/>
      <c r="CN80" s="1800"/>
      <c r="CO80" s="1800"/>
      <c r="CP80" s="1800"/>
      <c r="CQ80" s="1800"/>
      <c r="CR80" s="1800"/>
      <c r="CS80" s="1800"/>
      <c r="CT80" s="1800"/>
      <c r="CU80" s="1800"/>
      <c r="CV80" s="1800"/>
      <c r="CW80" s="1800"/>
      <c r="CX80" s="1800"/>
      <c r="CY80" s="1800"/>
      <c r="CZ80" s="1800"/>
    </row>
    <row r="81" s="423" customFormat="true" ht="15" customHeight="true" x14ac:dyDescent="0.2">
      <c r="A81" s="1221"/>
      <c r="B81" s="1420"/>
      <c r="C81" s="1296"/>
      <c r="D81" s="1297"/>
      <c r="E81" s="1297"/>
      <c r="F81" s="1297"/>
      <c r="G81" s="1298"/>
      <c r="H81" s="1299"/>
      <c r="I81" s="1297"/>
      <c r="J81" s="1297"/>
      <c r="K81" s="1297"/>
      <c r="L81" s="1300"/>
      <c r="M81" s="1301"/>
      <c r="N81" s="1297"/>
      <c r="O81" s="1297"/>
      <c r="P81" s="1297"/>
      <c r="Q81" s="1298"/>
      <c r="R81" s="1299"/>
      <c r="S81" s="1297"/>
      <c r="T81" s="1297"/>
      <c r="U81" s="1297"/>
      <c r="V81" s="1297"/>
      <c r="W81" s="1297"/>
      <c r="X81" s="1297"/>
      <c r="Y81" s="1297"/>
      <c r="Z81" s="1297"/>
      <c r="AA81" s="1297"/>
      <c r="AB81" s="1297"/>
      <c r="AC81" s="1297"/>
      <c r="AD81" s="1297"/>
      <c r="AE81" s="1297"/>
      <c r="AF81" s="1297"/>
      <c r="AG81" s="1852"/>
      <c r="AH81" s="602"/>
      <c r="AI81" s="602"/>
      <c r="AJ81" s="602"/>
      <c r="AK81" s="602"/>
      <c r="AL81" s="602"/>
      <c r="AM81" s="602"/>
      <c r="AN81" s="602"/>
      <c r="AO81" s="602"/>
      <c r="AP81" s="602"/>
      <c r="AQ81" s="602"/>
      <c r="AR81" s="602"/>
      <c r="AS81" s="602"/>
      <c r="AT81" s="602"/>
      <c r="AU81" s="602"/>
      <c r="AV81" s="602"/>
      <c r="AW81" s="602"/>
      <c r="AX81" s="602"/>
      <c r="AY81" s="602"/>
      <c r="AZ81" s="216"/>
      <c r="BA81" s="237"/>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303"/>
      <c r="CB81" s="303"/>
      <c r="CC81" s="303"/>
      <c r="CD81" s="303"/>
      <c r="CE81" s="303"/>
      <c r="CF81" s="303"/>
      <c r="CG81" s="303"/>
      <c r="CH81" s="1800"/>
      <c r="CI81" s="1800"/>
      <c r="CJ81" s="1800"/>
      <c r="CK81" s="1800"/>
      <c r="CL81" s="1800"/>
      <c r="CM81" s="1800"/>
      <c r="CN81" s="1800"/>
      <c r="CO81" s="1800"/>
      <c r="CP81" s="1800"/>
      <c r="CQ81" s="1800"/>
      <c r="CR81" s="1800"/>
      <c r="CS81" s="1800"/>
      <c r="CT81" s="1800"/>
      <c r="CU81" s="1800"/>
      <c r="CV81" s="1800"/>
      <c r="CW81" s="1800"/>
      <c r="CX81" s="1800"/>
      <c r="CY81" s="1800"/>
      <c r="CZ81" s="1800"/>
    </row>
    <row r="82" s="423" customFormat="true" ht="15" customHeight="true" x14ac:dyDescent="0.2">
      <c r="A82" s="1221"/>
      <c r="B82" s="1420"/>
      <c r="C82" s="1296"/>
      <c r="D82" s="1297"/>
      <c r="E82" s="1297"/>
      <c r="F82" s="1297"/>
      <c r="G82" s="1298"/>
      <c r="H82" s="1299"/>
      <c r="I82" s="1297"/>
      <c r="J82" s="1297"/>
      <c r="K82" s="1297"/>
      <c r="L82" s="1300"/>
      <c r="M82" s="1301"/>
      <c r="N82" s="1297"/>
      <c r="O82" s="1297"/>
      <c r="P82" s="1297"/>
      <c r="Q82" s="1298"/>
      <c r="R82" s="1299"/>
      <c r="S82" s="1297"/>
      <c r="T82" s="1297"/>
      <c r="U82" s="1297"/>
      <c r="V82" s="1297"/>
      <c r="W82" s="1297"/>
      <c r="X82" s="1297"/>
      <c r="Y82" s="1297"/>
      <c r="Z82" s="1297"/>
      <c r="AA82" s="1297"/>
      <c r="AB82" s="1297"/>
      <c r="AC82" s="1297"/>
      <c r="AD82" s="1297"/>
      <c r="AE82" s="1297"/>
      <c r="AF82" s="1297"/>
      <c r="AG82" s="1852"/>
      <c r="AH82" s="602"/>
      <c r="AI82" s="602"/>
      <c r="AJ82" s="602"/>
      <c r="AK82" s="602"/>
      <c r="AL82" s="602"/>
      <c r="AM82" s="602"/>
      <c r="AN82" s="602"/>
      <c r="AO82" s="602"/>
      <c r="AP82" s="602"/>
      <c r="AQ82" s="602"/>
      <c r="AR82" s="602"/>
      <c r="AS82" s="602"/>
      <c r="AT82" s="602"/>
      <c r="AU82" s="602"/>
      <c r="AV82" s="602"/>
      <c r="AW82" s="602"/>
      <c r="AX82" s="602"/>
      <c r="AY82" s="602"/>
      <c r="AZ82" s="216"/>
      <c r="BA82" s="237"/>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303"/>
      <c r="CB82" s="303"/>
      <c r="CC82" s="303"/>
      <c r="CD82" s="303"/>
      <c r="CE82" s="303"/>
      <c r="CF82" s="303"/>
      <c r="CG82" s="303"/>
      <c r="CH82" s="1800"/>
      <c r="CI82" s="1800"/>
      <c r="CJ82" s="1800"/>
      <c r="CK82" s="1800"/>
      <c r="CL82" s="1800"/>
      <c r="CM82" s="1800"/>
      <c r="CN82" s="1800"/>
      <c r="CO82" s="1800"/>
      <c r="CP82" s="1800"/>
      <c r="CQ82" s="1800"/>
      <c r="CR82" s="1800"/>
      <c r="CS82" s="1800"/>
      <c r="CT82" s="1800"/>
      <c r="CU82" s="1800"/>
      <c r="CV82" s="1800"/>
      <c r="CW82" s="1800"/>
      <c r="CX82" s="1800"/>
      <c r="CY82" s="1800"/>
      <c r="CZ82" s="1800"/>
    </row>
    <row r="83" s="423" customFormat="true" ht="15" customHeight="true" x14ac:dyDescent="0.2">
      <c r="A83" s="1221"/>
      <c r="B83" s="1420"/>
      <c r="C83" s="1296"/>
      <c r="D83" s="1297"/>
      <c r="E83" s="1297"/>
      <c r="F83" s="1297"/>
      <c r="G83" s="1298"/>
      <c r="H83" s="1299"/>
      <c r="I83" s="1297"/>
      <c r="J83" s="1297"/>
      <c r="K83" s="1297"/>
      <c r="L83" s="1300"/>
      <c r="M83" s="1301"/>
      <c r="N83" s="1297"/>
      <c r="O83" s="1297"/>
      <c r="P83" s="1297"/>
      <c r="Q83" s="1298"/>
      <c r="R83" s="1299"/>
      <c r="S83" s="1297"/>
      <c r="T83" s="1297"/>
      <c r="U83" s="1297"/>
      <c r="V83" s="1297"/>
      <c r="W83" s="1297"/>
      <c r="X83" s="1297"/>
      <c r="Y83" s="1297"/>
      <c r="Z83" s="1297"/>
      <c r="AA83" s="1297"/>
      <c r="AB83" s="1297"/>
      <c r="AC83" s="1297"/>
      <c r="AD83" s="1297"/>
      <c r="AE83" s="1297"/>
      <c r="AF83" s="1297"/>
      <c r="AG83" s="1852"/>
      <c r="AH83" s="602"/>
      <c r="AI83" s="602"/>
      <c r="AJ83" s="602"/>
      <c r="AK83" s="602"/>
      <c r="AL83" s="602"/>
      <c r="AM83" s="602"/>
      <c r="AN83" s="602"/>
      <c r="AO83" s="602"/>
      <c r="AP83" s="602"/>
      <c r="AQ83" s="602"/>
      <c r="AR83" s="602"/>
      <c r="AS83" s="602"/>
      <c r="AT83" s="602"/>
      <c r="AU83" s="602"/>
      <c r="AV83" s="602"/>
      <c r="AW83" s="602"/>
      <c r="AX83" s="602"/>
      <c r="AY83" s="602"/>
      <c r="AZ83" s="216"/>
      <c r="BA83" s="237"/>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303"/>
      <c r="CB83" s="303"/>
      <c r="CC83" s="303"/>
      <c r="CD83" s="303"/>
      <c r="CE83" s="303"/>
      <c r="CF83" s="303"/>
      <c r="CG83" s="303"/>
      <c r="CH83" s="1800"/>
      <c r="CI83" s="1800"/>
      <c r="CJ83" s="1800"/>
      <c r="CK83" s="1800"/>
      <c r="CL83" s="1800"/>
      <c r="CM83" s="1800"/>
      <c r="CN83" s="1800"/>
      <c r="CO83" s="1800"/>
      <c r="CP83" s="1800"/>
      <c r="CQ83" s="1800"/>
      <c r="CR83" s="1800"/>
      <c r="CS83" s="1800"/>
      <c r="CT83" s="1800"/>
      <c r="CU83" s="1800"/>
      <c r="CV83" s="1800"/>
      <c r="CW83" s="1800"/>
      <c r="CX83" s="1800"/>
      <c r="CY83" s="1800"/>
      <c r="CZ83" s="1800"/>
    </row>
    <row r="84" s="423" customFormat="true" ht="15" customHeight="true" x14ac:dyDescent="0.2">
      <c r="A84" s="1221"/>
      <c r="B84" s="1420"/>
      <c r="C84" s="1296"/>
      <c r="D84" s="1297"/>
      <c r="E84" s="1297"/>
      <c r="F84" s="1297"/>
      <c r="G84" s="1298"/>
      <c r="H84" s="1299"/>
      <c r="I84" s="1297"/>
      <c r="J84" s="1297"/>
      <c r="K84" s="1297"/>
      <c r="L84" s="1300"/>
      <c r="M84" s="1301"/>
      <c r="N84" s="1297"/>
      <c r="O84" s="1297"/>
      <c r="P84" s="1297"/>
      <c r="Q84" s="1298"/>
      <c r="R84" s="1299"/>
      <c r="S84" s="1297"/>
      <c r="T84" s="1297"/>
      <c r="U84" s="1297"/>
      <c r="V84" s="1297"/>
      <c r="W84" s="1297"/>
      <c r="X84" s="1297"/>
      <c r="Y84" s="1297"/>
      <c r="Z84" s="1297"/>
      <c r="AA84" s="1297"/>
      <c r="AB84" s="1297"/>
      <c r="AC84" s="1297"/>
      <c r="AD84" s="1297"/>
      <c r="AE84" s="1297"/>
      <c r="AF84" s="1297"/>
      <c r="AG84" s="1852"/>
      <c r="AH84" s="602"/>
      <c r="AI84" s="602"/>
      <c r="AJ84" s="602"/>
      <c r="AK84" s="602"/>
      <c r="AL84" s="602"/>
      <c r="AM84" s="602"/>
      <c r="AN84" s="602"/>
      <c r="AO84" s="602"/>
      <c r="AP84" s="602"/>
      <c r="AQ84" s="602"/>
      <c r="AR84" s="602"/>
      <c r="AS84" s="602"/>
      <c r="AT84" s="602"/>
      <c r="AU84" s="602"/>
      <c r="AV84" s="602"/>
      <c r="AW84" s="602"/>
      <c r="AX84" s="602"/>
      <c r="AY84" s="602"/>
      <c r="AZ84" s="216"/>
      <c r="BA84" s="237"/>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303"/>
      <c r="CB84" s="303"/>
      <c r="CC84" s="303"/>
      <c r="CD84" s="303"/>
      <c r="CE84" s="303"/>
      <c r="CF84" s="303"/>
      <c r="CG84" s="303"/>
      <c r="CH84" s="1800"/>
      <c r="CI84" s="1800"/>
      <c r="CJ84" s="1800"/>
      <c r="CK84" s="1800"/>
      <c r="CL84" s="1800"/>
      <c r="CM84" s="1800"/>
      <c r="CN84" s="1800"/>
      <c r="CO84" s="1800"/>
      <c r="CP84" s="1800"/>
      <c r="CQ84" s="1800"/>
      <c r="CR84" s="1800"/>
      <c r="CS84" s="1800"/>
      <c r="CT84" s="1800"/>
      <c r="CU84" s="1800"/>
      <c r="CV84" s="1800"/>
      <c r="CW84" s="1800"/>
      <c r="CX84" s="1800"/>
      <c r="CY84" s="1800"/>
      <c r="CZ84" s="1800"/>
    </row>
    <row r="85" s="423" customFormat="true" ht="15" customHeight="true" x14ac:dyDescent="0.2">
      <c r="A85" s="1221"/>
      <c r="B85" s="1420"/>
      <c r="C85" s="1296"/>
      <c r="D85" s="1297"/>
      <c r="E85" s="1297"/>
      <c r="F85" s="1297"/>
      <c r="G85" s="1298"/>
      <c r="H85" s="1299"/>
      <c r="I85" s="1297"/>
      <c r="J85" s="1297"/>
      <c r="K85" s="1297"/>
      <c r="L85" s="1300"/>
      <c r="M85" s="1301"/>
      <c r="N85" s="1297"/>
      <c r="O85" s="1297"/>
      <c r="P85" s="1297"/>
      <c r="Q85" s="1298"/>
      <c r="R85" s="1299"/>
      <c r="S85" s="1297"/>
      <c r="T85" s="1297"/>
      <c r="U85" s="1297"/>
      <c r="V85" s="1297"/>
      <c r="W85" s="1297"/>
      <c r="X85" s="1297"/>
      <c r="Y85" s="1297"/>
      <c r="Z85" s="1297"/>
      <c r="AA85" s="1297"/>
      <c r="AB85" s="1297"/>
      <c r="AC85" s="1297"/>
      <c r="AD85" s="1297"/>
      <c r="AE85" s="1297"/>
      <c r="AF85" s="1297"/>
      <c r="AG85" s="1852"/>
      <c r="AH85" s="602"/>
      <c r="AI85" s="602"/>
      <c r="AJ85" s="602"/>
      <c r="AK85" s="602"/>
      <c r="AL85" s="602"/>
      <c r="AM85" s="602"/>
      <c r="AN85" s="602"/>
      <c r="AO85" s="602"/>
      <c r="AP85" s="602"/>
      <c r="AQ85" s="602"/>
      <c r="AR85" s="602"/>
      <c r="AS85" s="602"/>
      <c r="AT85" s="602"/>
      <c r="AU85" s="602"/>
      <c r="AV85" s="602"/>
      <c r="AW85" s="602"/>
      <c r="AX85" s="602"/>
      <c r="AY85" s="602"/>
      <c r="AZ85" s="216"/>
      <c r="BA85" s="237"/>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303"/>
      <c r="CB85" s="303"/>
      <c r="CC85" s="303"/>
      <c r="CD85" s="303"/>
      <c r="CE85" s="303"/>
      <c r="CF85" s="303"/>
      <c r="CG85" s="303"/>
      <c r="CH85" s="1800"/>
      <c r="CI85" s="1800"/>
      <c r="CJ85" s="1800"/>
      <c r="CK85" s="1800"/>
      <c r="CL85" s="1800"/>
      <c r="CM85" s="1800"/>
      <c r="CN85" s="1800"/>
      <c r="CO85" s="1800"/>
      <c r="CP85" s="1800"/>
      <c r="CQ85" s="1800"/>
      <c r="CR85" s="1800"/>
      <c r="CS85" s="1800"/>
      <c r="CT85" s="1800"/>
      <c r="CU85" s="1800"/>
      <c r="CV85" s="1800"/>
      <c r="CW85" s="1800"/>
      <c r="CX85" s="1800"/>
      <c r="CY85" s="1800"/>
      <c r="CZ85" s="1800"/>
    </row>
    <row r="86" s="423" customFormat="true" ht="15" customHeight="true" x14ac:dyDescent="0.2">
      <c r="A86" s="1222"/>
      <c r="B86" s="1421"/>
      <c r="C86" s="1302"/>
      <c r="D86" s="1303"/>
      <c r="E86" s="1303"/>
      <c r="F86" s="1303"/>
      <c r="G86" s="1304"/>
      <c r="H86" s="1305"/>
      <c r="I86" s="1303"/>
      <c r="J86" s="1303"/>
      <c r="K86" s="1303"/>
      <c r="L86" s="1306"/>
      <c r="M86" s="1307"/>
      <c r="N86" s="1303"/>
      <c r="O86" s="1303"/>
      <c r="P86" s="1303"/>
      <c r="Q86" s="1304"/>
      <c r="R86" s="1305"/>
      <c r="S86" s="1303"/>
      <c r="T86" s="1303"/>
      <c r="U86" s="1303"/>
      <c r="V86" s="1303"/>
      <c r="W86" s="1303"/>
      <c r="X86" s="1303"/>
      <c r="Y86" s="1303"/>
      <c r="Z86" s="1303"/>
      <c r="AA86" s="1303"/>
      <c r="AB86" s="1303"/>
      <c r="AC86" s="1303"/>
      <c r="AD86" s="1303"/>
      <c r="AE86" s="1303"/>
      <c r="AF86" s="1303"/>
      <c r="AG86" s="1853"/>
      <c r="AH86" s="602"/>
      <c r="AI86" s="602"/>
      <c r="AJ86" s="602"/>
      <c r="AK86" s="602"/>
      <c r="AL86" s="602"/>
      <c r="AM86" s="602"/>
      <c r="AN86" s="602"/>
      <c r="AO86" s="602"/>
      <c r="AP86" s="602"/>
      <c r="AQ86" s="602"/>
      <c r="AR86" s="602"/>
      <c r="AS86" s="602"/>
      <c r="AT86" s="602"/>
      <c r="AU86" s="602"/>
      <c r="AV86" s="602"/>
      <c r="AW86" s="602"/>
      <c r="AX86" s="602"/>
      <c r="AY86" s="602"/>
      <c r="AZ86" s="216"/>
      <c r="BA86" s="237"/>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303"/>
      <c r="CB86" s="303"/>
      <c r="CC86" s="303"/>
      <c r="CD86" s="303"/>
      <c r="CE86" s="303"/>
      <c r="CF86" s="303"/>
      <c r="CG86" s="303"/>
      <c r="CH86" s="1800"/>
      <c r="CI86" s="1800"/>
      <c r="CJ86" s="1800"/>
      <c r="CK86" s="1800"/>
      <c r="CL86" s="1800"/>
      <c r="CM86" s="1800"/>
      <c r="CN86" s="1800"/>
      <c r="CO86" s="1800"/>
      <c r="CP86" s="1800"/>
      <c r="CQ86" s="1800"/>
      <c r="CR86" s="1800"/>
      <c r="CS86" s="1800"/>
      <c r="CT86" s="1800"/>
      <c r="CU86" s="1800"/>
      <c r="CV86" s="1800"/>
      <c r="CW86" s="1800"/>
      <c r="CX86" s="1800"/>
      <c r="CY86" s="1800"/>
      <c r="CZ86" s="1800"/>
    </row>
    <row r="87" s="423" customFormat="true" ht="15" customHeight="true" x14ac:dyDescent="0.2">
      <c r="A87" s="762"/>
      <c r="B87" s="780"/>
      <c r="C87" s="848"/>
      <c r="D87" s="849"/>
      <c r="E87" s="849"/>
      <c r="F87" s="849"/>
      <c r="G87" s="850"/>
      <c r="H87" s="851"/>
      <c r="I87" s="849"/>
      <c r="J87" s="849"/>
      <c r="K87" s="849"/>
      <c r="L87" s="852"/>
      <c r="M87" s="853"/>
      <c r="N87" s="849"/>
      <c r="O87" s="849"/>
      <c r="P87" s="849"/>
      <c r="Q87" s="850"/>
      <c r="R87" s="851"/>
      <c r="S87" s="849"/>
      <c r="T87" s="849"/>
      <c r="U87" s="849"/>
      <c r="V87" s="849"/>
      <c r="W87" s="849"/>
      <c r="X87" s="849"/>
      <c r="Y87" s="849"/>
      <c r="Z87" s="849"/>
      <c r="AA87" s="849"/>
      <c r="AB87" s="854"/>
      <c r="AC87" s="855"/>
      <c r="AD87" s="855"/>
      <c r="AE87" s="855"/>
      <c r="AF87" s="855"/>
      <c r="AG87" s="866"/>
      <c r="AH87" s="602"/>
      <c r="AI87" s="602"/>
      <c r="AJ87" s="602"/>
      <c r="AK87" s="602"/>
      <c r="AL87" s="602"/>
      <c r="AM87" s="602"/>
      <c r="AN87" s="602"/>
      <c r="AO87" s="602"/>
      <c r="AP87" s="602"/>
      <c r="AQ87" s="602"/>
      <c r="AR87" s="602"/>
      <c r="AS87" s="602"/>
      <c r="AT87" s="602"/>
      <c r="AU87" s="602"/>
      <c r="AV87" s="602"/>
      <c r="AW87" s="602"/>
      <c r="AX87" s="602"/>
      <c r="AY87" s="602"/>
      <c r="AZ87" s="216"/>
      <c r="BA87" s="237"/>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303"/>
      <c r="CB87" s="303"/>
      <c r="CC87" s="303"/>
      <c r="CD87" s="303"/>
      <c r="CE87" s="303"/>
      <c r="CF87" s="303"/>
      <c r="CG87" s="303"/>
      <c r="CH87" s="1800"/>
      <c r="CI87" s="1800"/>
      <c r="CJ87" s="1800"/>
      <c r="CK87" s="1800"/>
      <c r="CL87" s="1800"/>
      <c r="CM87" s="1800"/>
      <c r="CN87" s="1800"/>
      <c r="CO87" s="1800"/>
      <c r="CP87" s="1800"/>
      <c r="CQ87" s="1800"/>
      <c r="CR87" s="1800"/>
      <c r="CS87" s="1800"/>
      <c r="CT87" s="1800"/>
      <c r="CU87" s="1800"/>
      <c r="CV87" s="1800"/>
      <c r="CW87" s="1800"/>
      <c r="CX87" s="1800"/>
      <c r="CY87" s="1800"/>
      <c r="CZ87" s="1800"/>
    </row>
    <row r="88" s="423" customFormat="true" ht="15" customHeight="true" x14ac:dyDescent="0.2">
      <c r="A88" s="762"/>
      <c r="B88" s="780"/>
      <c r="C88" s="848"/>
      <c r="D88" s="849"/>
      <c r="E88" s="849"/>
      <c r="F88" s="849"/>
      <c r="G88" s="850"/>
      <c r="H88" s="851"/>
      <c r="I88" s="849"/>
      <c r="J88" s="849"/>
      <c r="K88" s="849"/>
      <c r="L88" s="852"/>
      <c r="M88" s="853"/>
      <c r="N88" s="849"/>
      <c r="O88" s="849"/>
      <c r="P88" s="849"/>
      <c r="Q88" s="850"/>
      <c r="R88" s="851"/>
      <c r="S88" s="849"/>
      <c r="T88" s="849"/>
      <c r="U88" s="849"/>
      <c r="V88" s="849"/>
      <c r="W88" s="849"/>
      <c r="X88" s="849"/>
      <c r="Y88" s="849"/>
      <c r="Z88" s="849"/>
      <c r="AA88" s="849"/>
      <c r="AB88" s="854"/>
      <c r="AC88" s="855"/>
      <c r="AD88" s="855"/>
      <c r="AE88" s="855"/>
      <c r="AF88" s="855"/>
      <c r="AG88" s="866"/>
      <c r="AH88" s="602"/>
      <c r="AI88" s="602"/>
      <c r="AJ88" s="602"/>
      <c r="AK88" s="602"/>
      <c r="AL88" s="602"/>
      <c r="AM88" s="602"/>
      <c r="AN88" s="602"/>
      <c r="AO88" s="602"/>
      <c r="AP88" s="602"/>
      <c r="AQ88" s="602"/>
      <c r="AR88" s="602"/>
      <c r="AS88" s="602"/>
      <c r="AT88" s="602"/>
      <c r="AU88" s="602"/>
      <c r="AV88" s="602"/>
      <c r="AW88" s="602"/>
      <c r="AX88" s="602"/>
      <c r="AY88" s="602"/>
      <c r="AZ88" s="216"/>
      <c r="BA88" s="237"/>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303"/>
      <c r="CB88" s="303"/>
      <c r="CC88" s="303"/>
      <c r="CD88" s="303"/>
      <c r="CE88" s="303"/>
      <c r="CF88" s="303"/>
      <c r="CG88" s="303"/>
      <c r="CH88" s="1800"/>
      <c r="CI88" s="1800"/>
      <c r="CJ88" s="1800"/>
      <c r="CK88" s="1800"/>
      <c r="CL88" s="1800"/>
      <c r="CM88" s="1800"/>
      <c r="CN88" s="1800"/>
      <c r="CO88" s="1800"/>
      <c r="CP88" s="1800"/>
      <c r="CQ88" s="1800"/>
      <c r="CR88" s="1800"/>
      <c r="CS88" s="1800"/>
      <c r="CT88" s="1800"/>
      <c r="CU88" s="1800"/>
      <c r="CV88" s="1800"/>
      <c r="CW88" s="1800"/>
      <c r="CX88" s="1800"/>
      <c r="CY88" s="1800"/>
      <c r="CZ88" s="1800"/>
    </row>
    <row r="89" s="423" customFormat="true" ht="15" customHeight="true" x14ac:dyDescent="0.2">
      <c r="A89" s="762"/>
      <c r="B89" s="780"/>
      <c r="C89" s="848"/>
      <c r="D89" s="849"/>
      <c r="E89" s="849"/>
      <c r="F89" s="849"/>
      <c r="G89" s="850"/>
      <c r="H89" s="851"/>
      <c r="I89" s="849"/>
      <c r="J89" s="849"/>
      <c r="K89" s="849"/>
      <c r="L89" s="852"/>
      <c r="M89" s="853"/>
      <c r="N89" s="849"/>
      <c r="O89" s="849"/>
      <c r="P89" s="849"/>
      <c r="Q89" s="850"/>
      <c r="R89" s="851"/>
      <c r="S89" s="849"/>
      <c r="T89" s="849"/>
      <c r="U89" s="849"/>
      <c r="V89" s="849"/>
      <c r="W89" s="849"/>
      <c r="X89" s="849"/>
      <c r="Y89" s="849"/>
      <c r="Z89" s="849"/>
      <c r="AA89" s="849"/>
      <c r="AB89" s="854"/>
      <c r="AC89" s="855"/>
      <c r="AD89" s="855"/>
      <c r="AE89" s="855"/>
      <c r="AF89" s="855"/>
      <c r="AG89" s="866"/>
      <c r="AH89" s="602"/>
      <c r="AI89" s="602"/>
      <c r="AJ89" s="602"/>
      <c r="AK89" s="602"/>
      <c r="AL89" s="602"/>
      <c r="AM89" s="602"/>
      <c r="AN89" s="602"/>
      <c r="AO89" s="602"/>
      <c r="AP89" s="602"/>
      <c r="AQ89" s="602"/>
      <c r="AR89" s="602"/>
      <c r="AS89" s="602"/>
      <c r="AT89" s="602"/>
      <c r="AU89" s="602"/>
      <c r="AV89" s="602"/>
      <c r="AW89" s="602"/>
      <c r="AX89" s="602"/>
      <c r="AY89" s="602"/>
      <c r="AZ89" s="216"/>
      <c r="BA89" s="237"/>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303"/>
      <c r="CB89" s="303"/>
      <c r="CC89" s="303"/>
      <c r="CD89" s="303"/>
      <c r="CE89" s="303"/>
      <c r="CF89" s="303"/>
      <c r="CG89" s="303"/>
      <c r="CH89" s="1800"/>
      <c r="CI89" s="1800"/>
      <c r="CJ89" s="1800"/>
      <c r="CK89" s="1800"/>
      <c r="CL89" s="1800"/>
      <c r="CM89" s="1800"/>
      <c r="CN89" s="1800"/>
      <c r="CO89" s="1800"/>
      <c r="CP89" s="1800"/>
      <c r="CQ89" s="1800"/>
      <c r="CR89" s="1800"/>
      <c r="CS89" s="1800"/>
      <c r="CT89" s="1800"/>
      <c r="CU89" s="1800"/>
      <c r="CV89" s="1800"/>
      <c r="CW89" s="1800"/>
      <c r="CX89" s="1800"/>
      <c r="CY89" s="1800"/>
      <c r="CZ89" s="1800"/>
    </row>
    <row r="90" s="423" customFormat="true" ht="15" customHeight="true" x14ac:dyDescent="0.2">
      <c r="A90" s="763"/>
      <c r="B90" s="781"/>
      <c r="C90" s="857"/>
      <c r="D90" s="858"/>
      <c r="E90" s="858"/>
      <c r="F90" s="858"/>
      <c r="G90" s="859"/>
      <c r="H90" s="860"/>
      <c r="I90" s="858"/>
      <c r="J90" s="858"/>
      <c r="K90" s="858"/>
      <c r="L90" s="861"/>
      <c r="M90" s="862"/>
      <c r="N90" s="858"/>
      <c r="O90" s="858"/>
      <c r="P90" s="858"/>
      <c r="Q90" s="859"/>
      <c r="R90" s="860"/>
      <c r="S90" s="858"/>
      <c r="T90" s="858"/>
      <c r="U90" s="858"/>
      <c r="V90" s="858"/>
      <c r="W90" s="858"/>
      <c r="X90" s="858"/>
      <c r="Y90" s="858"/>
      <c r="Z90" s="858"/>
      <c r="AA90" s="858"/>
      <c r="AB90" s="863"/>
      <c r="AC90" s="855"/>
      <c r="AD90" s="855"/>
      <c r="AE90" s="855"/>
      <c r="AF90" s="855"/>
      <c r="AG90" s="866"/>
      <c r="AH90" s="602"/>
      <c r="AI90" s="602"/>
      <c r="AJ90" s="602"/>
      <c r="AK90" s="602"/>
      <c r="AL90" s="602"/>
      <c r="AM90" s="602"/>
      <c r="AN90" s="602"/>
      <c r="AO90" s="602"/>
      <c r="AP90" s="602"/>
      <c r="AQ90" s="602"/>
      <c r="AR90" s="602"/>
      <c r="AS90" s="602"/>
      <c r="AT90" s="602"/>
      <c r="AU90" s="602"/>
      <c r="AV90" s="602"/>
      <c r="AW90" s="602"/>
      <c r="AX90" s="602"/>
      <c r="AY90" s="602"/>
      <c r="AZ90" s="216"/>
      <c r="BA90" s="237"/>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303"/>
      <c r="CB90" s="303"/>
      <c r="CC90" s="303"/>
      <c r="CD90" s="303"/>
      <c r="CE90" s="303"/>
      <c r="CF90" s="303"/>
      <c r="CG90" s="303"/>
      <c r="CH90" s="1800"/>
      <c r="CI90" s="1800"/>
      <c r="CJ90" s="1800"/>
      <c r="CK90" s="1800"/>
      <c r="CL90" s="1800"/>
      <c r="CM90" s="1800"/>
      <c r="CN90" s="1800"/>
      <c r="CO90" s="1800"/>
      <c r="CP90" s="1800"/>
      <c r="CQ90" s="1800"/>
      <c r="CR90" s="1800"/>
      <c r="CS90" s="1800"/>
      <c r="CT90" s="1800"/>
      <c r="CU90" s="1800"/>
      <c r="CV90" s="1800"/>
      <c r="CW90" s="1800"/>
      <c r="CX90" s="1800"/>
      <c r="CY90" s="1800"/>
      <c r="CZ90" s="1800"/>
    </row>
    <row r="91" s="423" customFormat="true" ht="15" customHeight="true" x14ac:dyDescent="0.2">
      <c r="A91" s="694"/>
      <c r="B91" s="782"/>
      <c r="C91" s="864"/>
      <c r="D91" s="855"/>
      <c r="E91" s="855"/>
      <c r="F91" s="855"/>
      <c r="G91" s="856"/>
      <c r="H91" s="865"/>
      <c r="I91" s="855"/>
      <c r="J91" s="855"/>
      <c r="K91" s="855"/>
      <c r="L91" s="866"/>
      <c r="M91" s="864"/>
      <c r="N91" s="855"/>
      <c r="O91" s="855"/>
      <c r="P91" s="855"/>
      <c r="Q91" s="856"/>
      <c r="R91" s="865"/>
      <c r="S91" s="855"/>
      <c r="T91" s="855"/>
      <c r="U91" s="855"/>
      <c r="V91" s="855"/>
      <c r="W91" s="855"/>
      <c r="X91" s="855"/>
      <c r="Y91" s="855"/>
      <c r="Z91" s="855"/>
      <c r="AA91" s="855"/>
      <c r="AB91" s="855"/>
      <c r="AC91" s="855"/>
      <c r="AD91" s="855"/>
      <c r="AE91" s="855"/>
      <c r="AF91" s="855"/>
      <c r="AG91" s="866"/>
      <c r="AH91" s="602"/>
      <c r="AI91" s="602"/>
      <c r="AJ91" s="602"/>
      <c r="AK91" s="602"/>
      <c r="AL91" s="602"/>
      <c r="AM91" s="602"/>
      <c r="AN91" s="602"/>
      <c r="AO91" s="602"/>
      <c r="AP91" s="602"/>
      <c r="AQ91" s="602"/>
      <c r="AR91" s="602"/>
      <c r="AS91" s="602"/>
      <c r="AT91" s="602"/>
      <c r="AU91" s="602"/>
      <c r="AV91" s="602"/>
      <c r="AW91" s="602"/>
      <c r="AX91" s="602"/>
      <c r="AY91" s="602"/>
      <c r="AZ91" s="216"/>
      <c r="BA91" s="237"/>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303"/>
      <c r="CB91" s="303"/>
      <c r="CC91" s="303"/>
      <c r="CD91" s="303"/>
      <c r="CE91" s="303"/>
      <c r="CF91" s="303"/>
      <c r="CG91" s="303"/>
      <c r="CH91" s="1800"/>
      <c r="CI91" s="1800"/>
      <c r="CJ91" s="1800"/>
      <c r="CK91" s="1800"/>
      <c r="CL91" s="1800"/>
      <c r="CM91" s="1800"/>
      <c r="CN91" s="1800"/>
      <c r="CO91" s="1800"/>
      <c r="CP91" s="1800"/>
      <c r="CQ91" s="1800"/>
      <c r="CR91" s="1800"/>
      <c r="CS91" s="1800"/>
      <c r="CT91" s="1800"/>
      <c r="CU91" s="1800"/>
      <c r="CV91" s="1800"/>
      <c r="CW91" s="1800"/>
      <c r="CX91" s="1800"/>
      <c r="CY91" s="1800"/>
      <c r="CZ91" s="1800"/>
    </row>
    <row r="92" s="423" customFormat="true" ht="15" customHeight="true" x14ac:dyDescent="0.2">
      <c r="A92" s="694"/>
      <c r="B92" s="782"/>
      <c r="C92" s="864"/>
      <c r="D92" s="855"/>
      <c r="E92" s="855"/>
      <c r="F92" s="855"/>
      <c r="G92" s="856"/>
      <c r="H92" s="865"/>
      <c r="I92" s="855"/>
      <c r="J92" s="855"/>
      <c r="K92" s="855"/>
      <c r="L92" s="866"/>
      <c r="M92" s="864"/>
      <c r="N92" s="855"/>
      <c r="O92" s="855"/>
      <c r="P92" s="855"/>
      <c r="Q92" s="856"/>
      <c r="R92" s="865"/>
      <c r="S92" s="855"/>
      <c r="T92" s="855"/>
      <c r="U92" s="855"/>
      <c r="V92" s="855"/>
      <c r="W92" s="855"/>
      <c r="X92" s="855"/>
      <c r="Y92" s="855"/>
      <c r="Z92" s="855"/>
      <c r="AA92" s="855"/>
      <c r="AB92" s="855"/>
      <c r="AC92" s="855"/>
      <c r="AD92" s="855"/>
      <c r="AE92" s="855"/>
      <c r="AF92" s="855"/>
      <c r="AG92" s="866"/>
      <c r="AH92" s="602"/>
      <c r="AI92" s="602"/>
      <c r="AJ92" s="602"/>
      <c r="AK92" s="602"/>
      <c r="AL92" s="602"/>
      <c r="AM92" s="602"/>
      <c r="AN92" s="602"/>
      <c r="AO92" s="602"/>
      <c r="AP92" s="602"/>
      <c r="AQ92" s="602"/>
      <c r="AR92" s="602"/>
      <c r="AS92" s="602"/>
      <c r="AT92" s="602"/>
      <c r="AU92" s="602"/>
      <c r="AV92" s="602"/>
      <c r="AW92" s="602"/>
      <c r="AX92" s="602"/>
      <c r="AY92" s="602"/>
      <c r="AZ92" s="216"/>
      <c r="BA92" s="237"/>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303"/>
      <c r="CB92" s="303"/>
      <c r="CC92" s="303"/>
      <c r="CD92" s="303"/>
      <c r="CE92" s="303"/>
      <c r="CF92" s="303"/>
      <c r="CG92" s="303"/>
      <c r="CH92" s="1800"/>
      <c r="CI92" s="1800"/>
      <c r="CJ92" s="1800"/>
      <c r="CK92" s="1800"/>
      <c r="CL92" s="1800"/>
      <c r="CM92" s="1800"/>
      <c r="CN92" s="1800"/>
      <c r="CO92" s="1800"/>
      <c r="CP92" s="1800"/>
      <c r="CQ92" s="1800"/>
      <c r="CR92" s="1800"/>
      <c r="CS92" s="1800"/>
      <c r="CT92" s="1800"/>
      <c r="CU92" s="1800"/>
      <c r="CV92" s="1800"/>
      <c r="CW92" s="1800"/>
      <c r="CX92" s="1800"/>
      <c r="CY92" s="1800"/>
      <c r="CZ92" s="1800"/>
    </row>
    <row r="93" s="423" customFormat="true" ht="15" customHeight="true" x14ac:dyDescent="0.2">
      <c r="A93" s="764"/>
      <c r="B93" s="783"/>
      <c r="C93" s="696"/>
      <c r="D93" s="697"/>
      <c r="E93" s="697"/>
      <c r="F93" s="697"/>
      <c r="G93" s="746"/>
      <c r="H93" s="736"/>
      <c r="I93" s="697"/>
      <c r="J93" s="697"/>
      <c r="K93" s="697"/>
      <c r="L93" s="713"/>
      <c r="M93" s="696"/>
      <c r="N93" s="697"/>
      <c r="O93" s="697"/>
      <c r="P93" s="697"/>
      <c r="Q93" s="746"/>
      <c r="R93" s="736"/>
      <c r="S93" s="697"/>
      <c r="T93" s="697"/>
      <c r="U93" s="697"/>
      <c r="V93" s="697"/>
      <c r="W93" s="697"/>
      <c r="X93" s="697"/>
      <c r="Y93" s="697"/>
      <c r="Z93" s="697"/>
      <c r="AA93" s="697"/>
      <c r="AB93" s="697"/>
      <c r="AC93" s="855"/>
      <c r="AD93" s="855"/>
      <c r="AE93" s="855"/>
      <c r="AF93" s="855"/>
      <c r="AG93" s="866"/>
      <c r="AH93" s="602"/>
      <c r="AI93" s="602"/>
      <c r="AJ93" s="602"/>
      <c r="AK93" s="602"/>
      <c r="AL93" s="602"/>
      <c r="AM93" s="602"/>
      <c r="AN93" s="602"/>
      <c r="AO93" s="602"/>
      <c r="AP93" s="602"/>
      <c r="AQ93" s="602"/>
      <c r="AR93" s="602"/>
      <c r="AS93" s="602"/>
      <c r="AT93" s="602"/>
      <c r="AU93" s="602"/>
      <c r="AV93" s="602"/>
      <c r="AW93" s="602"/>
      <c r="AX93" s="602"/>
      <c r="AY93" s="602"/>
      <c r="AZ93" s="216"/>
      <c r="BA93" s="237"/>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303"/>
      <c r="CB93" s="303"/>
      <c r="CC93" s="303"/>
      <c r="CD93" s="303"/>
      <c r="CE93" s="303"/>
      <c r="CF93" s="303"/>
      <c r="CG93" s="303"/>
      <c r="CH93" s="1800"/>
      <c r="CI93" s="1800"/>
      <c r="CJ93" s="1800"/>
      <c r="CK93" s="1800"/>
      <c r="CL93" s="1800"/>
      <c r="CM93" s="1800"/>
      <c r="CN93" s="1800"/>
      <c r="CO93" s="1800"/>
      <c r="CP93" s="1800"/>
      <c r="CQ93" s="1800"/>
      <c r="CR93" s="1800"/>
      <c r="CS93" s="1800"/>
      <c r="CT93" s="1800"/>
      <c r="CU93" s="1800"/>
      <c r="CV93" s="1800"/>
      <c r="CW93" s="1800"/>
      <c r="CX93" s="1800"/>
      <c r="CY93" s="1800"/>
      <c r="CZ93" s="1800"/>
    </row>
    <row r="94" s="423" customFormat="true" ht="15" customHeight="true" x14ac:dyDescent="0.2">
      <c r="A94" s="969"/>
      <c r="B94" s="783"/>
      <c r="C94" s="696"/>
      <c r="D94" s="698"/>
      <c r="E94" s="698"/>
      <c r="F94" s="698"/>
      <c r="G94" s="747"/>
      <c r="H94" s="736"/>
      <c r="I94" s="698"/>
      <c r="J94" s="698"/>
      <c r="K94" s="698"/>
      <c r="L94" s="714"/>
      <c r="M94" s="696"/>
      <c r="N94" s="698"/>
      <c r="O94" s="698"/>
      <c r="P94" s="698"/>
      <c r="Q94" s="747"/>
      <c r="R94" s="736"/>
      <c r="S94" s="698"/>
      <c r="T94" s="698"/>
      <c r="U94" s="698"/>
      <c r="V94" s="698"/>
      <c r="W94" s="698"/>
      <c r="X94" s="698"/>
      <c r="Y94" s="698"/>
      <c r="Z94" s="698"/>
      <c r="AA94" s="698"/>
      <c r="AB94" s="698"/>
      <c r="AC94" s="855"/>
      <c r="AD94" s="855"/>
      <c r="AE94" s="855"/>
      <c r="AF94" s="855"/>
      <c r="AG94" s="866"/>
      <c r="AH94" s="602"/>
      <c r="AI94" s="602"/>
      <c r="AJ94" s="602"/>
      <c r="AK94" s="602"/>
      <c r="AL94" s="602"/>
      <c r="AM94" s="602"/>
      <c r="AN94" s="602"/>
      <c r="AO94" s="602"/>
      <c r="AP94" s="602"/>
      <c r="AQ94" s="602"/>
      <c r="AR94" s="602"/>
      <c r="AS94" s="602"/>
      <c r="AT94" s="602"/>
      <c r="AU94" s="602"/>
      <c r="AV94" s="602"/>
      <c r="AW94" s="602"/>
      <c r="AX94" s="602"/>
      <c r="AY94" s="602"/>
      <c r="AZ94" s="216"/>
      <c r="BA94" s="237"/>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303"/>
      <c r="CB94" s="303"/>
      <c r="CC94" s="303"/>
      <c r="CD94" s="303"/>
      <c r="CE94" s="303"/>
      <c r="CF94" s="303"/>
      <c r="CG94" s="303"/>
      <c r="CH94" s="1800"/>
      <c r="CI94" s="1800"/>
      <c r="CJ94" s="1800"/>
      <c r="CK94" s="1800"/>
      <c r="CL94" s="1800"/>
      <c r="CM94" s="1800"/>
      <c r="CN94" s="1800"/>
      <c r="CO94" s="1800"/>
      <c r="CP94" s="1800"/>
      <c r="CQ94" s="1800"/>
      <c r="CR94" s="1800"/>
      <c r="CS94" s="1800"/>
      <c r="CT94" s="1800"/>
      <c r="CU94" s="1800"/>
      <c r="CV94" s="1800"/>
      <c r="CW94" s="1800"/>
      <c r="CX94" s="1800"/>
      <c r="CY94" s="1800"/>
      <c r="CZ94" s="1800"/>
    </row>
    <row r="95" s="423" customFormat="true" ht="15" customHeight="true" x14ac:dyDescent="0.2">
      <c r="A95" s="764"/>
      <c r="B95" s="784"/>
      <c r="C95" s="867"/>
      <c r="D95" s="868"/>
      <c r="E95" s="868"/>
      <c r="F95" s="868"/>
      <c r="G95" s="869"/>
      <c r="H95" s="870"/>
      <c r="I95" s="868"/>
      <c r="J95" s="868"/>
      <c r="K95" s="868"/>
      <c r="L95" s="871"/>
      <c r="M95" s="867"/>
      <c r="N95" s="868"/>
      <c r="O95" s="868"/>
      <c r="P95" s="868"/>
      <c r="Q95" s="869"/>
      <c r="R95" s="870"/>
      <c r="S95" s="868"/>
      <c r="T95" s="868"/>
      <c r="U95" s="868"/>
      <c r="V95" s="868"/>
      <c r="W95" s="868"/>
      <c r="X95" s="868"/>
      <c r="Y95" s="868"/>
      <c r="Z95" s="868"/>
      <c r="AA95" s="868"/>
      <c r="AB95" s="868"/>
      <c r="AC95" s="855"/>
      <c r="AD95" s="855"/>
      <c r="AE95" s="855"/>
      <c r="AF95" s="855"/>
      <c r="AG95" s="866"/>
      <c r="AH95" s="602"/>
      <c r="AI95" s="602"/>
      <c r="AJ95" s="602"/>
      <c r="AK95" s="602"/>
      <c r="AL95" s="602"/>
      <c r="AM95" s="602"/>
      <c r="AN95" s="602"/>
      <c r="AO95" s="602"/>
      <c r="AP95" s="602"/>
      <c r="AQ95" s="602"/>
      <c r="AR95" s="602"/>
      <c r="AS95" s="602"/>
      <c r="AT95" s="602"/>
      <c r="AU95" s="602"/>
      <c r="AV95" s="602"/>
      <c r="AW95" s="602"/>
      <c r="AX95" s="602"/>
      <c r="AY95" s="602"/>
      <c r="AZ95" s="216"/>
      <c r="BA95" s="237"/>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303"/>
      <c r="CB95" s="303"/>
      <c r="CC95" s="303"/>
      <c r="CD95" s="303"/>
      <c r="CE95" s="303"/>
      <c r="CF95" s="303"/>
      <c r="CG95" s="303"/>
      <c r="CH95" s="1800"/>
      <c r="CI95" s="1800"/>
      <c r="CJ95" s="1800"/>
      <c r="CK95" s="1800"/>
      <c r="CL95" s="1800"/>
      <c r="CM95" s="1800"/>
      <c r="CN95" s="1800"/>
      <c r="CO95" s="1800"/>
      <c r="CP95" s="1800"/>
      <c r="CQ95" s="1800"/>
      <c r="CR95" s="1800"/>
      <c r="CS95" s="1800"/>
      <c r="CT95" s="1800"/>
      <c r="CU95" s="1800"/>
      <c r="CV95" s="1800"/>
      <c r="CW95" s="1800"/>
      <c r="CX95" s="1800"/>
      <c r="CY95" s="1800"/>
      <c r="CZ95" s="1800"/>
    </row>
    <row r="96" s="131" customFormat="true" ht="15" customHeight="true" x14ac:dyDescent="0.2">
      <c r="A96" s="969"/>
      <c r="B96" s="784"/>
      <c r="C96" s="867"/>
      <c r="D96" s="868"/>
      <c r="E96" s="868"/>
      <c r="F96" s="868"/>
      <c r="G96" s="869"/>
      <c r="H96" s="870"/>
      <c r="I96" s="868"/>
      <c r="J96" s="868"/>
      <c r="K96" s="868"/>
      <c r="L96" s="871"/>
      <c r="M96" s="867"/>
      <c r="N96" s="868"/>
      <c r="O96" s="868"/>
      <c r="P96" s="868"/>
      <c r="Q96" s="869"/>
      <c r="R96" s="870"/>
      <c r="S96" s="868"/>
      <c r="T96" s="868"/>
      <c r="U96" s="868"/>
      <c r="V96" s="868"/>
      <c r="W96" s="868"/>
      <c r="X96" s="868"/>
      <c r="Y96" s="868"/>
      <c r="Z96" s="868"/>
      <c r="AA96" s="868"/>
      <c r="AB96" s="868"/>
      <c r="AC96" s="855"/>
      <c r="AD96" s="855"/>
      <c r="AE96" s="855"/>
      <c r="AF96" s="855"/>
      <c r="AG96" s="866"/>
      <c r="AH96" s="602"/>
      <c r="AI96" s="602"/>
      <c r="AJ96" s="602"/>
      <c r="AK96" s="602"/>
      <c r="AL96" s="602"/>
      <c r="AM96" s="602"/>
      <c r="AN96" s="602"/>
      <c r="AO96" s="602"/>
      <c r="AP96" s="602"/>
      <c r="AQ96" s="602"/>
      <c r="AR96" s="602"/>
      <c r="AS96" s="602"/>
      <c r="AT96" s="602"/>
      <c r="AU96" s="602"/>
      <c r="AV96" s="602"/>
      <c r="AW96" s="602"/>
      <c r="AX96" s="602"/>
      <c r="AY96" s="602"/>
      <c r="AZ96" s="216"/>
      <c r="BA96" s="237"/>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303"/>
      <c r="CB96" s="303"/>
      <c r="CC96" s="303"/>
      <c r="CD96" s="303"/>
      <c r="CE96" s="303"/>
      <c r="CF96" s="303"/>
      <c r="CG96" s="303"/>
      <c r="CH96" s="1800"/>
      <c r="CI96" s="1800"/>
      <c r="CJ96" s="1800"/>
      <c r="CK96" s="1800"/>
      <c r="CL96" s="1800"/>
      <c r="CM96" s="1800"/>
      <c r="CN96" s="1800"/>
      <c r="CO96" s="1800"/>
      <c r="CP96" s="1800"/>
      <c r="CQ96" s="1800"/>
      <c r="CR96" s="1800"/>
      <c r="CS96" s="1800"/>
      <c r="CT96" s="1800"/>
      <c r="CU96" s="1800"/>
      <c r="CV96" s="1800"/>
      <c r="CW96" s="1800"/>
      <c r="CX96" s="1800"/>
      <c r="CY96" s="1800"/>
      <c r="CZ96" s="1800"/>
    </row>
    <row r="97" s="131" customFormat="true" ht="15" customHeight="true" x14ac:dyDescent="0.2">
      <c r="A97" s="764"/>
      <c r="B97" s="784"/>
      <c r="C97" s="867"/>
      <c r="D97" s="868"/>
      <c r="E97" s="868"/>
      <c r="F97" s="868"/>
      <c r="G97" s="869"/>
      <c r="H97" s="870"/>
      <c r="I97" s="868"/>
      <c r="J97" s="868"/>
      <c r="K97" s="868"/>
      <c r="L97" s="871"/>
      <c r="M97" s="867"/>
      <c r="N97" s="868"/>
      <c r="O97" s="868"/>
      <c r="P97" s="868"/>
      <c r="Q97" s="869"/>
      <c r="R97" s="870"/>
      <c r="S97" s="868"/>
      <c r="T97" s="868"/>
      <c r="U97" s="868"/>
      <c r="V97" s="868"/>
      <c r="W97" s="868"/>
      <c r="X97" s="868"/>
      <c r="Y97" s="868"/>
      <c r="Z97" s="868"/>
      <c r="AA97" s="868"/>
      <c r="AB97" s="868"/>
      <c r="AC97" s="855"/>
      <c r="AD97" s="855"/>
      <c r="AE97" s="855"/>
      <c r="AF97" s="855"/>
      <c r="AG97" s="866"/>
      <c r="AH97" s="602"/>
      <c r="AI97" s="602"/>
      <c r="AJ97" s="602"/>
      <c r="AK97" s="602"/>
      <c r="AL97" s="602"/>
      <c r="AM97" s="602"/>
      <c r="AN97" s="602"/>
      <c r="AO97" s="602"/>
      <c r="AP97" s="602"/>
      <c r="AQ97" s="602"/>
      <c r="AR97" s="602"/>
      <c r="AS97" s="602"/>
      <c r="AT97" s="602"/>
      <c r="AU97" s="602"/>
      <c r="AV97" s="602"/>
      <c r="AW97" s="602"/>
      <c r="AX97" s="602"/>
      <c r="AY97" s="602"/>
      <c r="AZ97" s="216"/>
      <c r="BA97" s="237"/>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303"/>
      <c r="CB97" s="303"/>
      <c r="CC97" s="303"/>
      <c r="CD97" s="303"/>
      <c r="CE97" s="303"/>
      <c r="CF97" s="303"/>
      <c r="CG97" s="303"/>
      <c r="CH97" s="1800"/>
      <c r="CI97" s="1800"/>
      <c r="CJ97" s="1800"/>
      <c r="CK97" s="1800"/>
      <c r="CL97" s="1800"/>
      <c r="CM97" s="1800"/>
      <c r="CN97" s="1800"/>
      <c r="CO97" s="1800"/>
      <c r="CP97" s="1800"/>
      <c r="CQ97" s="1800"/>
      <c r="CR97" s="1800"/>
      <c r="CS97" s="1800"/>
      <c r="CT97" s="1800"/>
      <c r="CU97" s="1800"/>
      <c r="CV97" s="1800"/>
      <c r="CW97" s="1800"/>
      <c r="CX97" s="1800"/>
      <c r="CY97" s="1800"/>
      <c r="CZ97" s="1800"/>
    </row>
    <row r="98" s="131" customFormat="true" ht="15" customHeight="true" x14ac:dyDescent="0.2">
      <c r="A98" s="969"/>
      <c r="B98" s="784"/>
      <c r="C98" s="867"/>
      <c r="D98" s="868"/>
      <c r="E98" s="868"/>
      <c r="F98" s="868"/>
      <c r="G98" s="869"/>
      <c r="H98" s="870"/>
      <c r="I98" s="868"/>
      <c r="J98" s="868"/>
      <c r="K98" s="868"/>
      <c r="L98" s="871"/>
      <c r="M98" s="867"/>
      <c r="N98" s="868"/>
      <c r="O98" s="868"/>
      <c r="P98" s="868"/>
      <c r="Q98" s="869"/>
      <c r="R98" s="870"/>
      <c r="S98" s="868"/>
      <c r="T98" s="868"/>
      <c r="U98" s="868"/>
      <c r="V98" s="868"/>
      <c r="W98" s="868"/>
      <c r="X98" s="868"/>
      <c r="Y98" s="868"/>
      <c r="Z98" s="868"/>
      <c r="AA98" s="868"/>
      <c r="AB98" s="868"/>
      <c r="AC98" s="855"/>
      <c r="AD98" s="855"/>
      <c r="AE98" s="855"/>
      <c r="AF98" s="855"/>
      <c r="AG98" s="866"/>
      <c r="AH98" s="602"/>
      <c r="AI98" s="602"/>
      <c r="AJ98" s="602"/>
      <c r="AK98" s="602"/>
      <c r="AL98" s="602"/>
      <c r="AM98" s="602"/>
      <c r="AN98" s="602"/>
      <c r="AO98" s="602"/>
      <c r="AP98" s="602"/>
      <c r="AQ98" s="602"/>
      <c r="AR98" s="602"/>
      <c r="AS98" s="602"/>
      <c r="AT98" s="602"/>
      <c r="AU98" s="602"/>
      <c r="AV98" s="602"/>
      <c r="AW98" s="602"/>
      <c r="AX98" s="602"/>
      <c r="AY98" s="602"/>
      <c r="AZ98" s="216"/>
      <c r="BA98" s="237"/>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303"/>
      <c r="CB98" s="303"/>
      <c r="CC98" s="303"/>
      <c r="CD98" s="303"/>
      <c r="CE98" s="303"/>
      <c r="CF98" s="303"/>
      <c r="CG98" s="303"/>
      <c r="CH98" s="1800"/>
      <c r="CI98" s="1800"/>
      <c r="CJ98" s="1800"/>
      <c r="CK98" s="1800"/>
      <c r="CL98" s="1800"/>
      <c r="CM98" s="1800"/>
      <c r="CN98" s="1800"/>
      <c r="CO98" s="1800"/>
      <c r="CP98" s="1800"/>
      <c r="CQ98" s="1800"/>
      <c r="CR98" s="1800"/>
      <c r="CS98" s="1800"/>
      <c r="CT98" s="1800"/>
      <c r="CU98" s="1800"/>
      <c r="CV98" s="1800"/>
      <c r="CW98" s="1800"/>
      <c r="CX98" s="1800"/>
      <c r="CY98" s="1800"/>
      <c r="CZ98" s="1800"/>
    </row>
    <row r="99" s="131" customFormat="true" ht="15" customHeight="true" x14ac:dyDescent="0.2">
      <c r="A99" s="969"/>
      <c r="B99" s="784"/>
      <c r="C99" s="867"/>
      <c r="D99" s="868"/>
      <c r="E99" s="868"/>
      <c r="F99" s="868"/>
      <c r="G99" s="869"/>
      <c r="H99" s="870"/>
      <c r="I99" s="868"/>
      <c r="J99" s="868"/>
      <c r="K99" s="868"/>
      <c r="L99" s="871"/>
      <c r="M99" s="867"/>
      <c r="N99" s="868"/>
      <c r="O99" s="868"/>
      <c r="P99" s="868"/>
      <c r="Q99" s="869"/>
      <c r="R99" s="870"/>
      <c r="S99" s="868"/>
      <c r="T99" s="868"/>
      <c r="U99" s="868"/>
      <c r="V99" s="868"/>
      <c r="W99" s="868"/>
      <c r="X99" s="868"/>
      <c r="Y99" s="868"/>
      <c r="Z99" s="868"/>
      <c r="AA99" s="868"/>
      <c r="AB99" s="868"/>
      <c r="AC99" s="855"/>
      <c r="AD99" s="855"/>
      <c r="AE99" s="855"/>
      <c r="AF99" s="855"/>
      <c r="AG99" s="866"/>
      <c r="AH99" s="602"/>
      <c r="AI99" s="602"/>
      <c r="AJ99" s="602"/>
      <c r="AK99" s="602"/>
      <c r="AL99" s="602"/>
      <c r="AM99" s="602"/>
      <c r="AN99" s="602"/>
      <c r="AO99" s="602"/>
      <c r="AP99" s="602"/>
      <c r="AQ99" s="602"/>
      <c r="AR99" s="602"/>
      <c r="AS99" s="602"/>
      <c r="AT99" s="602"/>
      <c r="AU99" s="602"/>
      <c r="AV99" s="602"/>
      <c r="AW99" s="602"/>
      <c r="AX99" s="602"/>
      <c r="AY99" s="602"/>
      <c r="AZ99" s="216"/>
      <c r="BA99" s="237"/>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303"/>
      <c r="CB99" s="303"/>
      <c r="CC99" s="303"/>
      <c r="CD99" s="303"/>
      <c r="CE99" s="303"/>
      <c r="CF99" s="303"/>
      <c r="CG99" s="303"/>
      <c r="CH99" s="1800"/>
      <c r="CI99" s="1800"/>
      <c r="CJ99" s="1800"/>
      <c r="CK99" s="1800"/>
      <c r="CL99" s="1800"/>
      <c r="CM99" s="1800"/>
      <c r="CN99" s="1800"/>
      <c r="CO99" s="1800"/>
      <c r="CP99" s="1800"/>
      <c r="CQ99" s="1800"/>
      <c r="CR99" s="1800"/>
      <c r="CS99" s="1800"/>
      <c r="CT99" s="1800"/>
      <c r="CU99" s="1800"/>
      <c r="CV99" s="1800"/>
      <c r="CW99" s="1800"/>
      <c r="CX99" s="1800"/>
      <c r="CY99" s="1800"/>
      <c r="CZ99" s="1800"/>
    </row>
    <row r="100" s="131" customFormat="true" ht="15" customHeight="true" x14ac:dyDescent="0.2">
      <c r="A100" s="969"/>
      <c r="B100" s="784"/>
      <c r="C100" s="867"/>
      <c r="D100" s="868"/>
      <c r="E100" s="868"/>
      <c r="F100" s="868"/>
      <c r="G100" s="869"/>
      <c r="H100" s="870"/>
      <c r="I100" s="868"/>
      <c r="J100" s="868"/>
      <c r="K100" s="868"/>
      <c r="L100" s="871"/>
      <c r="M100" s="867"/>
      <c r="N100" s="868"/>
      <c r="O100" s="868"/>
      <c r="P100" s="868"/>
      <c r="Q100" s="869"/>
      <c r="R100" s="870"/>
      <c r="S100" s="868"/>
      <c r="T100" s="868"/>
      <c r="U100" s="868"/>
      <c r="V100" s="868"/>
      <c r="W100" s="868"/>
      <c r="X100" s="868"/>
      <c r="Y100" s="868"/>
      <c r="Z100" s="868"/>
      <c r="AA100" s="868"/>
      <c r="AB100" s="868"/>
      <c r="AC100" s="855"/>
      <c r="AD100" s="855"/>
      <c r="AE100" s="855"/>
      <c r="AF100" s="855"/>
      <c r="AG100" s="866"/>
      <c r="AH100" s="602"/>
      <c r="AI100" s="602"/>
      <c r="AJ100" s="602"/>
      <c r="AK100" s="602"/>
      <c r="AL100" s="602"/>
      <c r="AM100" s="602"/>
      <c r="AN100" s="602"/>
      <c r="AO100" s="602"/>
      <c r="AP100" s="602"/>
      <c r="AQ100" s="602"/>
      <c r="AR100" s="602"/>
      <c r="AS100" s="602"/>
      <c r="AT100" s="602"/>
      <c r="AU100" s="602"/>
      <c r="AV100" s="602"/>
      <c r="AW100" s="602"/>
      <c r="AX100" s="602"/>
      <c r="AY100" s="602"/>
      <c r="AZ100" s="216"/>
      <c r="BA100" s="237"/>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303"/>
      <c r="CB100" s="303"/>
      <c r="CC100" s="303"/>
      <c r="CD100" s="303"/>
      <c r="CE100" s="303"/>
      <c r="CF100" s="303"/>
      <c r="CG100" s="303"/>
      <c r="CH100" s="1800"/>
      <c r="CI100" s="1800"/>
      <c r="CJ100" s="1800"/>
      <c r="CK100" s="1800"/>
      <c r="CL100" s="1800"/>
      <c r="CM100" s="1800"/>
      <c r="CN100" s="1800"/>
      <c r="CO100" s="1800"/>
      <c r="CP100" s="1800"/>
      <c r="CQ100" s="1800"/>
      <c r="CR100" s="1800"/>
      <c r="CS100" s="1800"/>
      <c r="CT100" s="1800"/>
      <c r="CU100" s="1800"/>
      <c r="CV100" s="1800"/>
      <c r="CW100" s="1800"/>
      <c r="CX100" s="1800"/>
      <c r="CY100" s="1800"/>
      <c r="CZ100" s="1800"/>
    </row>
    <row r="101" s="131" customFormat="true" ht="15" customHeight="true" x14ac:dyDescent="0.2">
      <c r="A101" s="764"/>
      <c r="B101" s="784"/>
      <c r="C101" s="867"/>
      <c r="D101" s="868"/>
      <c r="E101" s="868"/>
      <c r="F101" s="868"/>
      <c r="G101" s="869"/>
      <c r="H101" s="870"/>
      <c r="I101" s="868"/>
      <c r="J101" s="868"/>
      <c r="K101" s="868"/>
      <c r="L101" s="871"/>
      <c r="M101" s="867"/>
      <c r="N101" s="868"/>
      <c r="O101" s="868"/>
      <c r="P101" s="868"/>
      <c r="Q101" s="869"/>
      <c r="R101" s="870"/>
      <c r="S101" s="868"/>
      <c r="T101" s="868"/>
      <c r="U101" s="868"/>
      <c r="V101" s="868"/>
      <c r="W101" s="868"/>
      <c r="X101" s="868"/>
      <c r="Y101" s="868"/>
      <c r="Z101" s="868"/>
      <c r="AA101" s="868"/>
      <c r="AB101" s="868"/>
      <c r="AC101" s="855"/>
      <c r="AD101" s="855"/>
      <c r="AE101" s="855"/>
      <c r="AF101" s="855"/>
      <c r="AG101" s="866"/>
      <c r="AH101" s="602"/>
      <c r="AI101" s="602"/>
      <c r="AJ101" s="602"/>
      <c r="AK101" s="602"/>
      <c r="AL101" s="602"/>
      <c r="AM101" s="602"/>
      <c r="AN101" s="602"/>
      <c r="AO101" s="602"/>
      <c r="AP101" s="602"/>
      <c r="AQ101" s="602"/>
      <c r="AR101" s="602"/>
      <c r="AS101" s="602"/>
      <c r="AT101" s="602"/>
      <c r="AU101" s="602"/>
      <c r="AV101" s="602"/>
      <c r="AW101" s="602"/>
      <c r="AX101" s="602"/>
      <c r="AY101" s="602"/>
      <c r="AZ101" s="216"/>
      <c r="BA101" s="237"/>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303"/>
      <c r="CB101" s="303"/>
      <c r="CC101" s="303"/>
      <c r="CD101" s="303"/>
      <c r="CE101" s="303"/>
      <c r="CF101" s="303"/>
      <c r="CG101" s="303"/>
      <c r="CH101" s="1800"/>
      <c r="CI101" s="1800"/>
      <c r="CJ101" s="1800"/>
      <c r="CK101" s="1800"/>
      <c r="CL101" s="1800"/>
      <c r="CM101" s="1800"/>
      <c r="CN101" s="1800"/>
      <c r="CO101" s="1800"/>
      <c r="CP101" s="1800"/>
      <c r="CQ101" s="1800"/>
      <c r="CR101" s="1800"/>
      <c r="CS101" s="1800"/>
      <c r="CT101" s="1800"/>
      <c r="CU101" s="1800"/>
      <c r="CV101" s="1800"/>
      <c r="CW101" s="1800"/>
      <c r="CX101" s="1800"/>
      <c r="CY101" s="1800"/>
      <c r="CZ101" s="1800"/>
    </row>
    <row r="102" s="131" customFormat="true" ht="15" customHeight="true" x14ac:dyDescent="0.2">
      <c r="A102" s="969"/>
      <c r="B102" s="784"/>
      <c r="C102" s="867"/>
      <c r="D102" s="868"/>
      <c r="E102" s="868"/>
      <c r="F102" s="868"/>
      <c r="G102" s="869"/>
      <c r="H102" s="870"/>
      <c r="I102" s="868"/>
      <c r="J102" s="868"/>
      <c r="K102" s="868"/>
      <c r="L102" s="871"/>
      <c r="M102" s="867"/>
      <c r="N102" s="868"/>
      <c r="O102" s="868"/>
      <c r="P102" s="868"/>
      <c r="Q102" s="869"/>
      <c r="R102" s="870"/>
      <c r="S102" s="868"/>
      <c r="T102" s="868"/>
      <c r="U102" s="868"/>
      <c r="V102" s="868"/>
      <c r="W102" s="868"/>
      <c r="X102" s="868"/>
      <c r="Y102" s="868"/>
      <c r="Z102" s="868"/>
      <c r="AA102" s="868"/>
      <c r="AB102" s="868"/>
      <c r="AC102" s="855"/>
      <c r="AD102" s="855"/>
      <c r="AE102" s="855"/>
      <c r="AF102" s="855"/>
      <c r="AG102" s="866"/>
      <c r="AH102" s="602"/>
      <c r="AI102" s="602"/>
      <c r="AJ102" s="602"/>
      <c r="AK102" s="602"/>
      <c r="AL102" s="602"/>
      <c r="AM102" s="602"/>
      <c r="AN102" s="602"/>
      <c r="AO102" s="602"/>
      <c r="AP102" s="602"/>
      <c r="AQ102" s="602"/>
      <c r="AR102" s="602"/>
      <c r="AS102" s="602"/>
      <c r="AT102" s="602"/>
      <c r="AU102" s="602"/>
      <c r="AV102" s="602"/>
      <c r="AW102" s="602"/>
      <c r="AX102" s="602"/>
      <c r="AY102" s="602"/>
      <c r="AZ102" s="216"/>
      <c r="BA102" s="237"/>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303"/>
      <c r="CB102" s="303"/>
      <c r="CC102" s="303"/>
      <c r="CD102" s="303"/>
      <c r="CE102" s="303"/>
      <c r="CF102" s="303"/>
      <c r="CG102" s="303"/>
      <c r="CH102" s="1800"/>
      <c r="CI102" s="1800"/>
      <c r="CJ102" s="1800"/>
      <c r="CK102" s="1800"/>
      <c r="CL102" s="1800"/>
      <c r="CM102" s="1800"/>
      <c r="CN102" s="1800"/>
      <c r="CO102" s="1800"/>
      <c r="CP102" s="1800"/>
      <c r="CQ102" s="1800"/>
      <c r="CR102" s="1800"/>
      <c r="CS102" s="1800"/>
      <c r="CT102" s="1800"/>
      <c r="CU102" s="1800"/>
      <c r="CV102" s="1800"/>
      <c r="CW102" s="1800"/>
      <c r="CX102" s="1800"/>
      <c r="CY102" s="1800"/>
      <c r="CZ102" s="1800"/>
    </row>
    <row r="103" s="131" customFormat="true" ht="15" customHeight="true" x14ac:dyDescent="0.2">
      <c r="A103" s="969"/>
      <c r="B103" s="784"/>
      <c r="C103" s="867"/>
      <c r="D103" s="868"/>
      <c r="E103" s="868"/>
      <c r="F103" s="868"/>
      <c r="G103" s="869"/>
      <c r="H103" s="870"/>
      <c r="I103" s="868"/>
      <c r="J103" s="868"/>
      <c r="K103" s="868"/>
      <c r="L103" s="871"/>
      <c r="M103" s="867"/>
      <c r="N103" s="868"/>
      <c r="O103" s="868"/>
      <c r="P103" s="868"/>
      <c r="Q103" s="869"/>
      <c r="R103" s="870"/>
      <c r="S103" s="868"/>
      <c r="T103" s="868"/>
      <c r="U103" s="868"/>
      <c r="V103" s="868"/>
      <c r="W103" s="868"/>
      <c r="X103" s="868"/>
      <c r="Y103" s="868"/>
      <c r="Z103" s="868"/>
      <c r="AA103" s="868"/>
      <c r="AB103" s="868"/>
      <c r="AC103" s="855"/>
      <c r="AD103" s="855"/>
      <c r="AE103" s="855"/>
      <c r="AF103" s="855"/>
      <c r="AG103" s="866"/>
      <c r="AH103" s="602"/>
      <c r="AI103" s="602"/>
      <c r="AJ103" s="602"/>
      <c r="AK103" s="602"/>
      <c r="AL103" s="602"/>
      <c r="AM103" s="602"/>
      <c r="AN103" s="602"/>
      <c r="AO103" s="602"/>
      <c r="AP103" s="602"/>
      <c r="AQ103" s="602"/>
      <c r="AR103" s="602"/>
      <c r="AS103" s="602"/>
      <c r="AT103" s="602"/>
      <c r="AU103" s="602"/>
      <c r="AV103" s="602"/>
      <c r="AW103" s="602"/>
      <c r="AX103" s="602"/>
      <c r="AY103" s="602"/>
      <c r="AZ103" s="216"/>
      <c r="BA103" s="237"/>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303"/>
      <c r="CB103" s="303"/>
      <c r="CC103" s="303"/>
      <c r="CD103" s="303"/>
      <c r="CE103" s="303"/>
      <c r="CF103" s="303"/>
      <c r="CG103" s="303"/>
      <c r="CH103" s="1800"/>
      <c r="CI103" s="1800"/>
      <c r="CJ103" s="1800"/>
      <c r="CK103" s="1800"/>
      <c r="CL103" s="1800"/>
      <c r="CM103" s="1800"/>
      <c r="CN103" s="1800"/>
      <c r="CO103" s="1800"/>
      <c r="CP103" s="1800"/>
      <c r="CQ103" s="1800"/>
      <c r="CR103" s="1800"/>
      <c r="CS103" s="1800"/>
      <c r="CT103" s="1800"/>
      <c r="CU103" s="1800"/>
      <c r="CV103" s="1800"/>
      <c r="CW103" s="1800"/>
      <c r="CX103" s="1800"/>
      <c r="CY103" s="1800"/>
      <c r="CZ103" s="1800"/>
    </row>
    <row r="104" s="131" customFormat="true" ht="15" customHeight="true" x14ac:dyDescent="0.2">
      <c r="A104" s="969"/>
      <c r="B104" s="784"/>
      <c r="C104" s="867"/>
      <c r="D104" s="868"/>
      <c r="E104" s="868"/>
      <c r="F104" s="868"/>
      <c r="G104" s="869"/>
      <c r="H104" s="870"/>
      <c r="I104" s="868"/>
      <c r="J104" s="868"/>
      <c r="K104" s="868"/>
      <c r="L104" s="871"/>
      <c r="M104" s="867"/>
      <c r="N104" s="868"/>
      <c r="O104" s="868"/>
      <c r="P104" s="868"/>
      <c r="Q104" s="869"/>
      <c r="R104" s="870"/>
      <c r="S104" s="868"/>
      <c r="T104" s="868"/>
      <c r="U104" s="868"/>
      <c r="V104" s="868"/>
      <c r="W104" s="868"/>
      <c r="X104" s="868"/>
      <c r="Y104" s="868"/>
      <c r="Z104" s="868"/>
      <c r="AA104" s="868"/>
      <c r="AB104" s="868"/>
      <c r="AC104" s="855"/>
      <c r="AD104" s="855"/>
      <c r="AE104" s="855"/>
      <c r="AF104" s="855"/>
      <c r="AG104" s="866"/>
      <c r="AH104" s="602"/>
      <c r="AI104" s="602"/>
      <c r="AJ104" s="602"/>
      <c r="AK104" s="602"/>
      <c r="AL104" s="602"/>
      <c r="AM104" s="602"/>
      <c r="AN104" s="602"/>
      <c r="AO104" s="602"/>
      <c r="AP104" s="602"/>
      <c r="AQ104" s="602"/>
      <c r="AR104" s="602"/>
      <c r="AS104" s="602"/>
      <c r="AT104" s="602"/>
      <c r="AU104" s="602"/>
      <c r="AV104" s="602"/>
      <c r="AW104" s="602"/>
      <c r="AX104" s="602"/>
      <c r="AY104" s="602"/>
      <c r="AZ104" s="216"/>
      <c r="BA104" s="237"/>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303"/>
      <c r="CB104" s="303"/>
      <c r="CC104" s="303"/>
      <c r="CD104" s="303"/>
      <c r="CE104" s="303"/>
      <c r="CF104" s="303"/>
      <c r="CG104" s="303"/>
      <c r="CH104" s="1800"/>
      <c r="CI104" s="1800"/>
      <c r="CJ104" s="1800"/>
      <c r="CK104" s="1800"/>
      <c r="CL104" s="1800"/>
      <c r="CM104" s="1800"/>
      <c r="CN104" s="1800"/>
      <c r="CO104" s="1800"/>
      <c r="CP104" s="1800"/>
      <c r="CQ104" s="1800"/>
      <c r="CR104" s="1800"/>
      <c r="CS104" s="1800"/>
      <c r="CT104" s="1800"/>
      <c r="CU104" s="1800"/>
      <c r="CV104" s="1800"/>
      <c r="CW104" s="1800"/>
      <c r="CX104" s="1800"/>
      <c r="CY104" s="1800"/>
      <c r="CZ104" s="1800"/>
    </row>
    <row r="105" s="131" customFormat="true" ht="15" customHeight="true" x14ac:dyDescent="0.2">
      <c r="A105" s="778"/>
      <c r="B105" s="785"/>
      <c r="C105" s="872"/>
      <c r="D105" s="873"/>
      <c r="E105" s="873"/>
      <c r="F105" s="873"/>
      <c r="G105" s="874"/>
      <c r="H105" s="875"/>
      <c r="I105" s="873"/>
      <c r="J105" s="873"/>
      <c r="K105" s="873"/>
      <c r="L105" s="876"/>
      <c r="M105" s="872"/>
      <c r="N105" s="873"/>
      <c r="O105" s="873"/>
      <c r="P105" s="873"/>
      <c r="Q105" s="874"/>
      <c r="R105" s="875"/>
      <c r="S105" s="873"/>
      <c r="T105" s="873"/>
      <c r="U105" s="873"/>
      <c r="V105" s="873"/>
      <c r="W105" s="873"/>
      <c r="X105" s="873"/>
      <c r="Y105" s="873"/>
      <c r="Z105" s="873"/>
      <c r="AA105" s="873"/>
      <c r="AB105" s="873"/>
      <c r="AC105" s="877"/>
      <c r="AD105" s="877"/>
      <c r="AE105" s="877"/>
      <c r="AF105" s="877"/>
      <c r="AG105" s="1412"/>
      <c r="AH105" s="602"/>
      <c r="AI105" s="602"/>
      <c r="AJ105" s="602"/>
      <c r="AK105" s="602"/>
      <c r="AL105" s="602"/>
      <c r="AM105" s="602"/>
      <c r="AN105" s="602"/>
      <c r="AO105" s="602"/>
      <c r="AP105" s="602"/>
      <c r="AQ105" s="602"/>
      <c r="AR105" s="602"/>
      <c r="AS105" s="602"/>
      <c r="AT105" s="602"/>
      <c r="AU105" s="602"/>
      <c r="AV105" s="602"/>
      <c r="AW105" s="602"/>
      <c r="AX105" s="602"/>
      <c r="AY105" s="602"/>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332"/>
      <c r="CB105" s="332"/>
      <c r="CC105" s="332"/>
      <c r="CD105" s="332"/>
      <c r="CE105" s="332"/>
      <c r="CF105" s="332"/>
      <c r="CG105" s="332"/>
      <c r="CH105" s="1800"/>
      <c r="CI105" s="1800"/>
      <c r="CJ105" s="1800"/>
      <c r="CK105" s="1800"/>
      <c r="CL105" s="1800"/>
      <c r="CM105" s="1800"/>
      <c r="CN105" s="1800"/>
      <c r="CO105" s="1800"/>
      <c r="CP105" s="1800"/>
      <c r="CQ105" s="1800"/>
      <c r="CR105" s="1800"/>
      <c r="CS105" s="1800"/>
      <c r="CT105" s="1800"/>
      <c r="CU105" s="1800"/>
      <c r="CV105" s="1800"/>
      <c r="CW105" s="1800"/>
      <c r="CX105" s="1800"/>
      <c r="CY105" s="1800"/>
      <c r="CZ105" s="1800"/>
    </row>
    <row r="106" s="131" customFormat="true" ht="250.15" customHeight="true" x14ac:dyDescent="0.2">
      <c r="A106" s="398"/>
      <c r="B106" s="631"/>
      <c r="C106" s="632"/>
      <c r="D106" s="632"/>
      <c r="E106" s="632"/>
      <c r="F106" s="632"/>
      <c r="G106" s="632"/>
      <c r="H106" s="632"/>
      <c r="I106" s="632"/>
      <c r="J106" s="632"/>
      <c r="K106" s="632"/>
      <c r="L106" s="632"/>
      <c r="M106" s="632"/>
      <c r="N106" s="632"/>
      <c r="O106" s="632"/>
      <c r="P106" s="632"/>
      <c r="Q106" s="632"/>
      <c r="R106" s="632"/>
      <c r="S106" s="632"/>
      <c r="T106" s="632"/>
      <c r="U106" s="632"/>
      <c r="V106" s="632"/>
      <c r="W106" s="632"/>
      <c r="X106" s="632"/>
      <c r="Y106" s="632"/>
      <c r="Z106" s="632"/>
      <c r="AA106" s="632"/>
      <c r="AB106" s="632"/>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8"/>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010" t="str">
        <f>A1026</f>
        <v>Kazakhstan</v>
      </c>
      <c r="B108" s="2011"/>
      <c r="C108" s="113"/>
      <c r="D108" s="113"/>
      <c r="E108" s="113"/>
      <c r="F108" s="113"/>
      <c r="G108" s="113"/>
      <c r="H108" s="113"/>
      <c r="I108" s="113"/>
      <c r="J108" s="113"/>
      <c r="K108" s="113"/>
      <c r="L108" s="113"/>
      <c r="M108" s="113"/>
      <c r="N108" s="113"/>
      <c r="O108" s="113"/>
      <c r="P108" s="113"/>
      <c r="Q108" s="113"/>
      <c r="R108" s="113"/>
      <c r="S108" s="113"/>
      <c r="T108" s="113"/>
      <c r="U108" s="113"/>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13"/>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98</v>
      </c>
      <c r="B112" s="222"/>
      <c r="C112" s="113"/>
      <c r="D112" s="113"/>
      <c r="E112" s="113"/>
      <c r="F112" s="113"/>
      <c r="G112" s="113"/>
      <c r="H112" s="113"/>
      <c r="I112" s="113"/>
      <c r="J112" s="113"/>
      <c r="K112" s="113"/>
      <c r="L112" s="113"/>
      <c r="M112" s="113"/>
      <c r="N112" s="113"/>
      <c r="O112" s="113"/>
      <c r="P112" s="113"/>
      <c r="Q112" s="113"/>
      <c r="R112" s="113"/>
      <c r="S112" s="113"/>
      <c r="T112" s="113"/>
      <c r="U112" s="113"/>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MICS11</v>
      </c>
      <c r="C115" s="113"/>
      <c r="D115" s="113"/>
      <c r="E115" s="113"/>
      <c r="F115" s="113"/>
      <c r="G115" s="113"/>
      <c r="H115" s="113"/>
      <c r="I115" s="113"/>
      <c r="J115" s="113"/>
      <c r="K115" s="113"/>
      <c r="L115" s="113"/>
      <c r="M115" s="113"/>
      <c r="N115" s="113"/>
      <c r="O115" s="113"/>
      <c r="P115" s="113"/>
      <c r="Q115" s="113"/>
      <c r="R115" s="113"/>
      <c r="S115" s="113"/>
      <c r="T115" s="113"/>
      <c r="U115" s="113"/>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25" t="str">
        <f>B1030</f>
        <v/>
      </c>
      <c r="B116" s="626"/>
      <c r="C116" s="113"/>
      <c r="D116" s="113"/>
      <c r="E116" s="113"/>
      <c r="F116" s="113"/>
      <c r="G116" s="113"/>
      <c r="H116" s="113"/>
      <c r="I116" s="113"/>
      <c r="J116" s="113"/>
      <c r="K116" s="113"/>
      <c r="L116" s="113"/>
      <c r="M116" s="113"/>
      <c r="N116" s="113"/>
      <c r="O116" s="113"/>
      <c r="P116" s="113"/>
      <c r="Q116" s="113"/>
      <c r="R116" s="113"/>
      <c r="S116" s="113"/>
      <c r="T116" s="113"/>
      <c r="U116" s="113"/>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25" t="str">
        <f>B1029</f>
        <v/>
      </c>
      <c r="B117" s="627"/>
      <c r="C117" s="113"/>
      <c r="D117" s="113"/>
      <c r="E117" s="113"/>
      <c r="F117" s="113"/>
      <c r="G117" s="113"/>
      <c r="H117" s="113"/>
      <c r="I117" s="113"/>
      <c r="J117" s="113"/>
      <c r="K117" s="113"/>
      <c r="L117" s="113"/>
      <c r="M117" s="113"/>
      <c r="N117" s="113"/>
      <c r="O117" s="113"/>
      <c r="P117" s="113"/>
      <c r="Q117" s="113"/>
      <c r="R117" s="113"/>
      <c r="S117" s="113"/>
      <c r="T117" s="113"/>
      <c r="U117" s="113"/>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28"/>
      <c r="B118" s="626"/>
      <c r="C118" s="113"/>
      <c r="D118" s="113"/>
      <c r="E118" s="113"/>
      <c r="F118" s="113"/>
      <c r="G118" s="113"/>
      <c r="H118" s="113"/>
      <c r="I118" s="113"/>
      <c r="J118" s="113"/>
      <c r="K118" s="113"/>
      <c r="L118" s="113"/>
      <c r="M118" s="113"/>
      <c r="N118" s="113"/>
      <c r="O118" s="113"/>
      <c r="P118" s="113"/>
      <c r="Q118" s="113"/>
      <c r="R118" s="113"/>
      <c r="S118" s="113"/>
      <c r="T118" s="113"/>
      <c r="U118" s="113"/>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29"/>
      <c r="B119" s="630"/>
      <c r="C119" s="113"/>
      <c r="D119" s="113"/>
      <c r="E119" s="113"/>
      <c r="F119" s="113"/>
      <c r="G119" s="113"/>
      <c r="H119" s="113"/>
      <c r="I119" s="113"/>
      <c r="J119" s="113"/>
      <c r="K119" s="113"/>
      <c r="L119" s="113"/>
      <c r="M119" s="113"/>
      <c r="N119" s="113"/>
      <c r="O119" s="113"/>
      <c r="P119" s="113"/>
      <c r="Q119" s="113"/>
      <c r="R119" s="113"/>
      <c r="S119" s="113"/>
      <c r="T119" s="113"/>
      <c r="U119" s="113"/>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23" customFormat="true" ht="15" customHeight="true" x14ac:dyDescent="0.2">
      <c r="A120" s="116" t="s">
        <v>99</v>
      </c>
      <c r="B120" s="207"/>
      <c r="C120" s="2078" t="s">
        <v>115</v>
      </c>
      <c r="D120" s="2079"/>
      <c r="E120" s="2079"/>
      <c r="F120" s="2079"/>
      <c r="G120" s="2080"/>
      <c r="H120" s="2222" t="s">
        <v>39</v>
      </c>
      <c r="I120" s="2223"/>
      <c r="J120" s="2223"/>
      <c r="K120" s="2223"/>
      <c r="L120" s="2224"/>
      <c r="M120" s="2229" t="s">
        <v>38</v>
      </c>
      <c r="N120" s="2230"/>
      <c r="O120" s="2230"/>
      <c r="P120" s="2230"/>
      <c r="Q120" s="2231"/>
      <c r="R120" s="1830" t="s">
        <v>138</v>
      </c>
      <c r="S120" s="1839"/>
      <c r="T120" s="1839"/>
      <c r="U120" s="1839"/>
      <c r="V120" s="1839"/>
      <c r="W120" s="1839"/>
      <c r="X120" s="1839"/>
      <c r="Y120" s="1839"/>
      <c r="Z120" s="1839"/>
      <c r="AA120" s="1839"/>
      <c r="AB120" s="1839"/>
      <c r="AC120" s="1839"/>
      <c r="AD120" s="1839"/>
      <c r="AE120" s="1839"/>
      <c r="AF120" s="1839"/>
      <c r="AG120" s="1840"/>
      <c r="AH120" s="602"/>
      <c r="AI120" s="602"/>
      <c r="AJ120" s="602"/>
      <c r="AK120" s="602"/>
      <c r="AL120" s="602"/>
      <c r="AM120" s="602"/>
      <c r="AN120" s="602"/>
      <c r="AO120" s="602"/>
      <c r="AP120" s="602"/>
      <c r="AQ120" s="602"/>
      <c r="AR120" s="602"/>
      <c r="AS120" s="602"/>
      <c r="AT120" s="602"/>
      <c r="AU120" s="602"/>
      <c r="AV120" s="602"/>
      <c r="AW120" s="602"/>
      <c r="AX120" s="602"/>
      <c r="AY120" s="602"/>
      <c r="AZ120" s="216"/>
      <c r="BA120" s="217" t="s">
        <v>129</v>
      </c>
      <c r="BB120" s="116" t="s">
        <v>99</v>
      </c>
      <c r="BC120" s="2124" t="s">
        <v>115</v>
      </c>
      <c r="BD120" s="2125"/>
      <c r="BE120" s="2125"/>
      <c r="BF120" s="2125"/>
      <c r="BG120" s="2126"/>
      <c r="BH120" s="2127" t="s">
        <v>39</v>
      </c>
      <c r="BI120" s="2125"/>
      <c r="BJ120" s="2125"/>
      <c r="BK120" s="2125"/>
      <c r="BL120" s="2126"/>
      <c r="BM120" s="2127" t="s">
        <v>38</v>
      </c>
      <c r="BN120" s="2125"/>
      <c r="BO120" s="2125"/>
      <c r="BP120" s="2125"/>
      <c r="BQ120" s="2128"/>
      <c r="BR120" s="1731" t="s">
        <v>138</v>
      </c>
      <c r="BS120" s="1732"/>
      <c r="BT120" s="1732"/>
      <c r="BU120" s="1732"/>
      <c r="BV120" s="1732"/>
      <c r="BW120" s="1732"/>
      <c r="BX120" s="1732"/>
      <c r="BY120" s="1733"/>
      <c r="BZ120" s="312"/>
      <c r="CA120" s="312"/>
      <c r="CB120" s="312"/>
      <c r="CC120" s="312"/>
      <c r="CD120" s="312"/>
      <c r="CE120" s="312"/>
      <c r="CF120" s="312"/>
      <c r="CG120" s="312"/>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423" customFormat="true" ht="24" x14ac:dyDescent="0.2">
      <c r="A121" s="187" t="s">
        <v>88</v>
      </c>
      <c r="B121" s="245"/>
      <c r="C121" s="278" t="s">
        <v>0</v>
      </c>
      <c r="D121" s="279" t="s">
        <v>1</v>
      </c>
      <c r="E121" s="279" t="s">
        <v>2</v>
      </c>
      <c r="F121" s="279" t="s">
        <v>3</v>
      </c>
      <c r="G121" s="280" t="s">
        <v>4</v>
      </c>
      <c r="H121" s="1198" t="s">
        <v>0</v>
      </c>
      <c r="I121" s="1149" t="s">
        <v>1</v>
      </c>
      <c r="J121" s="1149" t="s">
        <v>2</v>
      </c>
      <c r="K121" s="1149" t="s">
        <v>3</v>
      </c>
      <c r="L121" s="1150" t="s">
        <v>4</v>
      </c>
      <c r="M121" s="1185" t="s">
        <v>0</v>
      </c>
      <c r="N121" s="1149" t="s">
        <v>1</v>
      </c>
      <c r="O121" s="1149" t="s">
        <v>2</v>
      </c>
      <c r="P121" s="1149" t="s">
        <v>3</v>
      </c>
      <c r="Q121" s="1214" t="s">
        <v>4</v>
      </c>
      <c r="R121" s="1198" t="s">
        <v>270</v>
      </c>
      <c r="S121" s="1149" t="s">
        <v>271</v>
      </c>
      <c r="T121" s="1149" t="s">
        <v>272</v>
      </c>
      <c r="U121" s="1149" t="s">
        <v>273</v>
      </c>
      <c r="V121" s="1149" t="s">
        <v>151</v>
      </c>
      <c r="W121" s="1149" t="s">
        <v>274</v>
      </c>
      <c r="X121" s="1149" t="s">
        <v>275</v>
      </c>
      <c r="Y121" s="1149" t="s">
        <v>276</v>
      </c>
      <c r="Z121" s="1149" t="s">
        <v>277</v>
      </c>
      <c r="AA121" s="1149" t="s">
        <v>278</v>
      </c>
      <c r="AB121" s="1149" t="s">
        <v>279</v>
      </c>
      <c r="AC121" s="1149" t="s">
        <v>280</v>
      </c>
      <c r="AD121" s="1149" t="s">
        <v>281</v>
      </c>
      <c r="AE121" s="1149" t="s">
        <v>282</v>
      </c>
      <c r="AF121" s="1149" t="s">
        <v>283</v>
      </c>
      <c r="AG121" s="1151" t="s">
        <v>284</v>
      </c>
      <c r="AH121" s="602"/>
      <c r="AI121" s="602"/>
      <c r="AJ121" s="602"/>
      <c r="AK121" s="602"/>
      <c r="AL121" s="602"/>
      <c r="AM121" s="602"/>
      <c r="AN121" s="602"/>
      <c r="AO121" s="602"/>
      <c r="AP121" s="602"/>
      <c r="AQ121" s="602"/>
      <c r="AR121" s="602"/>
      <c r="AS121" s="602"/>
      <c r="AT121" s="602"/>
      <c r="AU121" s="602"/>
      <c r="AV121" s="602"/>
      <c r="AW121" s="602"/>
      <c r="AX121" s="602"/>
      <c r="AY121" s="602"/>
      <c r="AZ121" s="216"/>
      <c r="BA121" s="198" t="s">
        <v>117</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270</v>
      </c>
      <c r="BS121" s="172" t="s">
        <v>271</v>
      </c>
      <c r="BT121" s="172" t="s">
        <v>272</v>
      </c>
      <c r="BU121" s="172" t="s">
        <v>273</v>
      </c>
      <c r="BV121" s="172" t="s">
        <v>151</v>
      </c>
      <c r="BW121" s="172" t="s">
        <v>274</v>
      </c>
      <c r="BX121" s="172" t="s">
        <v>275</v>
      </c>
      <c r="BY121" s="173" t="s">
        <v>276</v>
      </c>
      <c r="BZ121" s="173" t="s">
        <v>277</v>
      </c>
      <c r="CA121" s="173" t="s">
        <v>278</v>
      </c>
      <c r="CB121" s="173" t="s">
        <v>279</v>
      </c>
      <c r="CC121" s="173" t="s">
        <v>280</v>
      </c>
      <c r="CD121" s="173" t="s">
        <v>281</v>
      </c>
      <c r="CE121" s="173" t="s">
        <v>282</v>
      </c>
      <c r="CF121" s="173" t="s">
        <v>283</v>
      </c>
      <c r="CG121" s="173" t="s">
        <v>284</v>
      </c>
      <c r="CH121" s="1801"/>
      <c r="CI121" s="1801"/>
      <c r="CJ121" s="1801"/>
      <c r="CK121" s="1801"/>
      <c r="CL121" s="1801"/>
      <c r="CM121" s="1801"/>
      <c r="CN121" s="1801"/>
      <c r="CO121" s="1801"/>
      <c r="CP121" s="1801"/>
      <c r="CQ121" s="1801"/>
      <c r="CR121" s="1801"/>
      <c r="CS121" s="1801"/>
      <c r="CT121" s="1801"/>
      <c r="CU121" s="1801"/>
      <c r="CV121" s="1801"/>
      <c r="CW121" s="1801"/>
      <c r="CX121" s="1801"/>
      <c r="CY121" s="1801"/>
      <c r="CZ121" s="1801"/>
    </row>
    <row r="122" s="423" customFormat="true" ht="15" customHeight="true" x14ac:dyDescent="0.2">
      <c r="A122" s="2232" t="s">
        <v>18</v>
      </c>
      <c r="B122" s="1422" t="s">
        <v>14</v>
      </c>
      <c r="C122" s="1308">
        <v>99.097299250801569</v>
      </c>
      <c r="D122" s="1309">
        <v>99.355769008223902</v>
      </c>
      <c r="E122" s="1309">
        <v>99.20430174490366</v>
      </c>
      <c r="F122" s="1309">
        <v>99.425350069162761</v>
      </c>
      <c r="G122" s="1310">
        <v>99.729017925734084</v>
      </c>
      <c r="H122" s="1311">
        <v>99.71967757237654</v>
      </c>
      <c r="I122" s="1309">
        <v>99.81425576145962</v>
      </c>
      <c r="J122" s="1309">
        <v>99.849050686700139</v>
      </c>
      <c r="K122" s="1309">
        <v>99.780339455361201</v>
      </c>
      <c r="L122" s="1312">
        <v>99.946917752704053</v>
      </c>
      <c r="M122" s="1313">
        <v>99.480864280694959</v>
      </c>
      <c r="N122" s="1309">
        <v>98.466448841819599</v>
      </c>
      <c r="O122" s="1309">
        <v>99.298449902391724</v>
      </c>
      <c r="P122" s="1309">
        <v>98.655191751460706</v>
      </c>
      <c r="Q122" s="1310">
        <v>98.251462723152201</v>
      </c>
      <c r="R122" s="1311">
        <v>99.608213264786144</v>
      </c>
      <c r="S122" s="1309">
        <v>99.19491158239633</v>
      </c>
      <c r="T122" s="1309">
        <v>99.969518560897896</v>
      </c>
      <c r="U122" s="1309">
        <v>99.830659245597161</v>
      </c>
      <c r="V122" s="1309">
        <v>99.07041676394492</v>
      </c>
      <c r="W122" s="1309">
        <v>100</v>
      </c>
      <c r="X122" s="1309">
        <v>100</v>
      </c>
      <c r="Y122" s="1309">
        <v>99.071579455350971</v>
      </c>
      <c r="Z122" s="1309">
        <v>99.916911504187354</v>
      </c>
      <c r="AA122" s="1309">
        <v>99.265545597388311</v>
      </c>
      <c r="AB122" s="1309">
        <v>87.923058672399165</v>
      </c>
      <c r="AC122" s="1309">
        <v>99.407487354707996</v>
      </c>
      <c r="AD122" s="1309">
        <v>99.940217681367685</v>
      </c>
      <c r="AE122" s="1309">
        <v>99.980041094137462</v>
      </c>
      <c r="AF122" s="1309">
        <v>100</v>
      </c>
      <c r="AG122" s="1854">
        <v>99.906950904782818</v>
      </c>
      <c r="AH122" s="602"/>
      <c r="AI122" s="602"/>
      <c r="AJ122" s="602"/>
      <c r="AK122" s="602"/>
      <c r="AL122" s="602"/>
      <c r="AM122" s="602"/>
      <c r="AN122" s="602"/>
      <c r="AO122" s="602"/>
      <c r="AP122" s="602"/>
      <c r="AQ122" s="602"/>
      <c r="AR122" s="602"/>
      <c r="AS122" s="602"/>
      <c r="AT122" s="602"/>
      <c r="AU122" s="602"/>
      <c r="AV122" s="602"/>
      <c r="AW122" s="602"/>
      <c r="AX122" s="602"/>
      <c r="AY122" s="602"/>
      <c r="AZ122" s="216"/>
      <c r="BA122" s="2129" t="s">
        <v>18</v>
      </c>
      <c r="BB122" s="155" t="s">
        <v>14</v>
      </c>
      <c r="BC122" s="367">
        <v>10809.123948191262</v>
      </c>
      <c r="BD122" s="371">
        <v>10840.250225077414</v>
      </c>
      <c r="BE122" s="371">
        <v>10821.255713650904</v>
      </c>
      <c r="BF122" s="371">
        <v>10853.226467284154</v>
      </c>
      <c r="BG122" s="375">
        <v>10877.157907623612</v>
      </c>
      <c r="BH122" s="379">
        <v>5836.1896863474703</v>
      </c>
      <c r="BI122" s="371">
        <v>5838.2041761491864</v>
      </c>
      <c r="BJ122" s="371">
        <v>5843.8241929163823</v>
      </c>
      <c r="BK122" s="371">
        <v>5836.4343540823866</v>
      </c>
      <c r="BL122" s="375">
        <v>5850.0551814529344</v>
      </c>
      <c r="BM122" s="379">
        <v>5031.0379308832689</v>
      </c>
      <c r="BN122" s="371">
        <v>4986.8261981637315</v>
      </c>
      <c r="BO122" s="371">
        <v>5026.3709401628985</v>
      </c>
      <c r="BP122" s="371">
        <v>4987.7328711297796</v>
      </c>
      <c r="BQ122" s="375">
        <v>4964.3387305392416</v>
      </c>
      <c r="BR122" s="379">
        <v>2459.8806825689417</v>
      </c>
      <c r="BS122" s="371">
        <v>2574.2505640048644</v>
      </c>
      <c r="BT122" s="371">
        <v>5877.358818443673</v>
      </c>
      <c r="BU122" s="371">
        <v>4122.1216984975299</v>
      </c>
      <c r="BV122" s="371">
        <v>1693.6501564555174</v>
      </c>
      <c r="BW122" s="371">
        <v>1542.1292290179067</v>
      </c>
      <c r="BX122" s="371">
        <v>4781.6651595321937</v>
      </c>
      <c r="BY122" s="383">
        <v>4793.5252958123683</v>
      </c>
      <c r="BZ122" s="383">
        <v>3055.7796927026038</v>
      </c>
      <c r="CA122" s="383">
        <v>2275.3062629933415</v>
      </c>
      <c r="CB122" s="383">
        <v>1514.0190827542797</v>
      </c>
      <c r="CC122" s="383">
        <v>2290.4602120679797</v>
      </c>
      <c r="CD122" s="383">
        <v>2768.1721155139658</v>
      </c>
      <c r="CE122" s="383">
        <v>8726.8280184904143</v>
      </c>
      <c r="CF122" s="383">
        <v>2207.8962391038922</v>
      </c>
      <c r="CG122" s="383">
        <v>3517.971033867776</v>
      </c>
      <c r="CH122" s="1802"/>
      <c r="CI122" s="1802"/>
      <c r="CJ122" s="1802"/>
      <c r="CK122" s="1802"/>
      <c r="CL122" s="1802"/>
      <c r="CM122" s="1802"/>
      <c r="CN122" s="1802"/>
      <c r="CO122" s="1802"/>
      <c r="CP122" s="1802"/>
      <c r="CQ122" s="1802"/>
      <c r="CR122" s="1802"/>
      <c r="CS122" s="1802"/>
      <c r="CT122" s="1802"/>
      <c r="CU122" s="1802"/>
      <c r="CV122" s="1802"/>
      <c r="CW122" s="1802"/>
      <c r="CX122" s="1802"/>
      <c r="CY122" s="1802"/>
      <c r="CZ122" s="1803"/>
    </row>
    <row r="123" s="423" customFormat="true" ht="15" customHeight="true" x14ac:dyDescent="0.2">
      <c r="A123" s="2233"/>
      <c r="B123" s="1423" t="s">
        <v>52</v>
      </c>
      <c r="C123" s="1314">
        <v>0.90270074919846166</v>
      </c>
      <c r="D123" s="1315">
        <v>0.64423099177607523</v>
      </c>
      <c r="E123" s="1315">
        <v>0.79569825509633663</v>
      </c>
      <c r="F123" s="1315">
        <v>0.57464993083723204</v>
      </c>
      <c r="G123" s="1316">
        <v>0.27098207426590259</v>
      </c>
      <c r="H123" s="1317">
        <v>0.28032242762345633</v>
      </c>
      <c r="I123" s="1315">
        <v>0.18574423854037431</v>
      </c>
      <c r="J123" s="1315">
        <v>0.15094931329987529</v>
      </c>
      <c r="K123" s="1315">
        <v>0.21966054463881507</v>
      </c>
      <c r="L123" s="1318">
        <v>5.3082247295943942E-2</v>
      </c>
      <c r="M123" s="1319">
        <v>0.51913571930507196</v>
      </c>
      <c r="N123" s="1315">
        <v>1.533551158180396</v>
      </c>
      <c r="O123" s="1315">
        <v>0.70155009760828324</v>
      </c>
      <c r="P123" s="1315">
        <v>1.3448082485393984</v>
      </c>
      <c r="Q123" s="1316">
        <v>1.7485372768478651</v>
      </c>
      <c r="R123" s="1317">
        <v>0.39178673521384044</v>
      </c>
      <c r="S123" s="1315">
        <v>0.80508841760366601</v>
      </c>
      <c r="T123" s="1315">
        <v>3.0481439102092774E-2</v>
      </c>
      <c r="U123" s="1315">
        <v>0.16934075440285928</v>
      </c>
      <c r="V123" s="1315">
        <v>0.92958323605505688</v>
      </c>
      <c r="W123" s="1315">
        <v>0</v>
      </c>
      <c r="X123" s="1315">
        <v>0</v>
      </c>
      <c r="Y123" s="1315">
        <v>0.92842054464903556</v>
      </c>
      <c r="Z123" s="1315">
        <v>8.3088495812642812E-2</v>
      </c>
      <c r="AA123" s="1315">
        <v>0.73445440261168549</v>
      </c>
      <c r="AB123" s="1315">
        <v>12.076941327600807</v>
      </c>
      <c r="AC123" s="1315">
        <v>0.59251264529198844</v>
      </c>
      <c r="AD123" s="1315">
        <v>5.9782318632324104E-2</v>
      </c>
      <c r="AE123" s="1315">
        <v>1.9958905862543837E-2</v>
      </c>
      <c r="AF123" s="1315">
        <v>0</v>
      </c>
      <c r="AG123" s="1855">
        <v>9.3049095217178843E-2</v>
      </c>
      <c r="AH123" s="602"/>
      <c r="AI123" s="602"/>
      <c r="AJ123" s="602"/>
      <c r="AK123" s="602"/>
      <c r="AL123" s="602"/>
      <c r="AM123" s="602"/>
      <c r="AN123" s="602"/>
      <c r="AO123" s="602"/>
      <c r="AP123" s="602"/>
      <c r="AQ123" s="602"/>
      <c r="AR123" s="602"/>
      <c r="AS123" s="602"/>
      <c r="AT123" s="602"/>
      <c r="AU123" s="602"/>
      <c r="AV123" s="602"/>
      <c r="AW123" s="602"/>
      <c r="AX123" s="602"/>
      <c r="AY123" s="602"/>
      <c r="AZ123" s="216"/>
      <c r="BA123" s="2130"/>
      <c r="BB123" s="156" t="s">
        <v>52</v>
      </c>
      <c r="BC123" s="368">
        <v>98.462867908404277</v>
      </c>
      <c r="BD123" s="372">
        <v>70.289075544515129</v>
      </c>
      <c r="BE123" s="372">
        <v>86.795170550611971</v>
      </c>
      <c r="BF123" s="372">
        <v>62.728527829644825</v>
      </c>
      <c r="BG123" s="376">
        <v>29.55523751492828</v>
      </c>
      <c r="BH123" s="380">
        <v>16.406138695750208</v>
      </c>
      <c r="BI123" s="372">
        <v>10.864307717062381</v>
      </c>
      <c r="BJ123" s="372">
        <v>8.8345481794693139</v>
      </c>
      <c r="BK123" s="372">
        <v>12.848566721302571</v>
      </c>
      <c r="BL123" s="376">
        <v>3.1069900184931059</v>
      </c>
      <c r="BM123" s="380">
        <v>26.25420993258324</v>
      </c>
      <c r="BN123" s="372">
        <v>77.666587774721762</v>
      </c>
      <c r="BO123" s="372">
        <v>35.511642197365113</v>
      </c>
      <c r="BP123" s="372">
        <v>67.989775170723448</v>
      </c>
      <c r="BQ123" s="376">
        <v>88.3481129406333</v>
      </c>
      <c r="BR123" s="380">
        <v>9.6753931232293962</v>
      </c>
      <c r="BS123" s="372">
        <v>20.893201879296985</v>
      </c>
      <c r="BT123" s="372">
        <v>1.7920497916213003</v>
      </c>
      <c r="BU123" s="372">
        <v>6.9922727490628409</v>
      </c>
      <c r="BV123" s="372">
        <v>15.891613708806426</v>
      </c>
      <c r="BW123" s="372">
        <v>0</v>
      </c>
      <c r="BX123" s="372">
        <v>0</v>
      </c>
      <c r="BY123" s="384">
        <v>44.921130665255347</v>
      </c>
      <c r="BZ123" s="384">
        <v>2.5411127543793093</v>
      </c>
      <c r="CA123" s="384">
        <v>16.834730440340905</v>
      </c>
      <c r="CB123" s="384">
        <v>207.9627336376023</v>
      </c>
      <c r="CC123" s="384">
        <v>13.652157149349508</v>
      </c>
      <c r="CD123" s="384">
        <v>1.6558673903071079</v>
      </c>
      <c r="CE123" s="384">
        <v>1.7421270985041977</v>
      </c>
      <c r="CF123" s="384">
        <v>0</v>
      </c>
      <c r="CG123" s="384">
        <v>3.2764889603488934</v>
      </c>
      <c r="CH123" s="1804"/>
      <c r="CI123" s="1804"/>
      <c r="CJ123" s="1804"/>
      <c r="CK123" s="1804"/>
      <c r="CL123" s="1804"/>
      <c r="CM123" s="1804"/>
      <c r="CN123" s="1804"/>
      <c r="CO123" s="1804"/>
      <c r="CP123" s="1804"/>
      <c r="CQ123" s="1804"/>
      <c r="CR123" s="1804"/>
      <c r="CS123" s="1804"/>
      <c r="CT123" s="1804"/>
      <c r="CU123" s="1804"/>
      <c r="CV123" s="1804"/>
      <c r="CW123" s="1804"/>
      <c r="CX123" s="1804"/>
      <c r="CY123" s="1804"/>
      <c r="CZ123" s="1805"/>
    </row>
    <row r="124" s="423" customFormat="true" ht="15" customHeight="true" x14ac:dyDescent="0.2">
      <c r="A124" s="2233" t="s">
        <v>51</v>
      </c>
      <c r="B124" s="1423" t="s">
        <v>15</v>
      </c>
      <c r="C124" s="1320">
        <f>C122*C129/100</f>
        <v>95.973927149103076</v>
      </c>
      <c r="D124" s="1321">
        <f>D122*D129/100</f>
        <v>96.966455380992755</v>
      </c>
      <c r="E124" s="1321">
        <f t="shared" ref="E124:AG124" si="0">E122*E129/100</f>
        <v>96.803981707944999</v>
      </c>
      <c r="F124" s="1321">
        <f t="shared" si="0"/>
        <v>97.734888961933194</v>
      </c>
      <c r="G124" s="1322">
        <f t="shared" si="0"/>
        <v>99.003188124600442</v>
      </c>
      <c r="H124" s="1323">
        <f t="shared" si="0"/>
        <v>92.275600479093413</v>
      </c>
      <c r="I124" s="1321">
        <f t="shared" si="0"/>
        <v>95.66915661007566</v>
      </c>
      <c r="J124" s="1321">
        <f t="shared" si="0"/>
        <v>98.252473959014253</v>
      </c>
      <c r="K124" s="1321">
        <f t="shared" si="0"/>
        <v>99.109891379784457</v>
      </c>
      <c r="L124" s="1324">
        <f t="shared" si="0"/>
        <v>99.138740550451445</v>
      </c>
      <c r="M124" s="1320">
        <f t="shared" si="0"/>
        <v>98.312741445968115</v>
      </c>
      <c r="N124" s="1321">
        <f t="shared" si="0"/>
        <v>96.890891033769662</v>
      </c>
      <c r="O124" s="1321">
        <f t="shared" si="0"/>
        <v>98.044126311870428</v>
      </c>
      <c r="P124" s="1321">
        <f t="shared" si="0"/>
        <v>98.094927127857432</v>
      </c>
      <c r="Q124" s="1322">
        <f t="shared" si="0"/>
        <v>97.496960223501816</v>
      </c>
      <c r="R124" s="1323">
        <f t="shared" si="0"/>
        <v>96.329637499718388</v>
      </c>
      <c r="S124" s="1321">
        <f t="shared" si="0"/>
        <v>97.832888813992483</v>
      </c>
      <c r="T124" s="1321">
        <f t="shared" si="0"/>
        <v>99.319487068525447</v>
      </c>
      <c r="U124" s="1321">
        <f t="shared" si="0"/>
        <v>95.9370460443632</v>
      </c>
      <c r="V124" s="1321">
        <f t="shared" si="0"/>
        <v>90.773731531025007</v>
      </c>
      <c r="W124" s="1321">
        <f t="shared" si="0"/>
        <v>96.044332019726014</v>
      </c>
      <c r="X124" s="1321">
        <f t="shared" si="0"/>
        <v>95.99933704627783</v>
      </c>
      <c r="Y124" s="1321">
        <f t="shared" si="0"/>
        <v>98.267402243981991</v>
      </c>
      <c r="Z124" s="1321">
        <f t="shared" si="0"/>
        <v>97.11308447898638</v>
      </c>
      <c r="AA124" s="1321">
        <f t="shared" si="0"/>
        <v>98.194989616664685</v>
      </c>
      <c r="AB124" s="1321">
        <f t="shared" si="0"/>
        <v>87.311208364493183</v>
      </c>
      <c r="AC124" s="1321">
        <f t="shared" si="0"/>
        <v>98.014132924386061</v>
      </c>
      <c r="AD124" s="1321">
        <f t="shared" si="0"/>
        <v>99.191567752205685</v>
      </c>
      <c r="AE124" s="1321">
        <f t="shared" si="0"/>
        <v>99.141334336140531</v>
      </c>
      <c r="AF124" s="1321">
        <f t="shared" si="0"/>
        <v>95.982168810394981</v>
      </c>
      <c r="AG124" s="1324">
        <f t="shared" si="0"/>
        <v>98.686753211557502</v>
      </c>
      <c r="AH124" s="602"/>
      <c r="AI124" s="602"/>
      <c r="AJ124" s="602"/>
      <c r="AK124" s="602"/>
      <c r="AL124" s="602"/>
      <c r="AM124" s="602"/>
      <c r="AN124" s="602"/>
      <c r="AO124" s="602"/>
      <c r="AP124" s="602"/>
      <c r="AQ124" s="602"/>
      <c r="AR124" s="602"/>
      <c r="AS124" s="602"/>
      <c r="AT124" s="602"/>
      <c r="AU124" s="602"/>
      <c r="AV124" s="602"/>
      <c r="AW124" s="602"/>
      <c r="AX124" s="602"/>
      <c r="AY124" s="602"/>
      <c r="AZ124" s="216"/>
      <c r="BA124" s="2130" t="s">
        <v>51</v>
      </c>
      <c r="BB124" s="156" t="s">
        <v>15</v>
      </c>
      <c r="BC124" s="368">
        <v>10468.439424608661</v>
      </c>
      <c r="BD124" s="372">
        <v>10579.563222763245</v>
      </c>
      <c r="BE124" s="372">
        <v>10559.42758263577</v>
      </c>
      <c r="BF124" s="372">
        <v>10668.696493609072</v>
      </c>
      <c r="BG124" s="376">
        <v>10797.993733292034</v>
      </c>
      <c r="BH124" s="380">
        <v>5400.5179411729832</v>
      </c>
      <c r="BI124" s="372">
        <v>5595.7544880605801</v>
      </c>
      <c r="BJ124" s="372">
        <v>5750.3820055051719</v>
      </c>
      <c r="BK124" s="372">
        <v>5797.2179493048188</v>
      </c>
      <c r="BL124" s="376">
        <v>5802.7512591722289</v>
      </c>
      <c r="BM124" s="380">
        <v>4971.9625465675526</v>
      </c>
      <c r="BN124" s="372">
        <v>4907.0321866367522</v>
      </c>
      <c r="BO124" s="372">
        <v>4962.8785528078652</v>
      </c>
      <c r="BP124" s="372">
        <v>4959.4074456750586</v>
      </c>
      <c r="BQ124" s="376">
        <v>4926.2160820056788</v>
      </c>
      <c r="BR124" s="380">
        <v>2378.9144155665399</v>
      </c>
      <c r="BS124" s="372">
        <v>2538.9041150407093</v>
      </c>
      <c r="BT124" s="372">
        <v>5839.1424863160564</v>
      </c>
      <c r="BU124" s="372">
        <v>3961.3499718190765</v>
      </c>
      <c r="BV124" s="372">
        <v>1551.8148568596962</v>
      </c>
      <c r="BW124" s="372">
        <v>1481.127716891199</v>
      </c>
      <c r="BX124" s="372">
        <v>4590.3668529237493</v>
      </c>
      <c r="BY124" s="384">
        <v>4754.6156122663388</v>
      </c>
      <c r="BZ124" s="384">
        <v>2970.0296674418569</v>
      </c>
      <c r="CA124" s="384">
        <v>2250.7676105015194</v>
      </c>
      <c r="CB124" s="384">
        <v>1503.4831317086007</v>
      </c>
      <c r="CC124" s="384">
        <v>2258.3557602918945</v>
      </c>
      <c r="CD124" s="384">
        <v>2747.4358002820436</v>
      </c>
      <c r="CE124" s="384">
        <v>8653.6209108028579</v>
      </c>
      <c r="CF124" s="384">
        <v>2119.1866953750596</v>
      </c>
      <c r="CG124" s="384">
        <v>3475.0048528214738</v>
      </c>
      <c r="CH124" s="1804"/>
      <c r="CI124" s="1804"/>
      <c r="CJ124" s="1804"/>
      <c r="CK124" s="1804"/>
      <c r="CL124" s="1804"/>
      <c r="CM124" s="1804"/>
      <c r="CN124" s="1804"/>
      <c r="CO124" s="1804"/>
      <c r="CP124" s="1804"/>
      <c r="CQ124" s="1804"/>
      <c r="CR124" s="1804"/>
      <c r="CS124" s="1804"/>
      <c r="CT124" s="1804"/>
      <c r="CU124" s="1804"/>
      <c r="CV124" s="1804"/>
      <c r="CW124" s="1804"/>
      <c r="CX124" s="1804"/>
      <c r="CY124" s="1804"/>
      <c r="CZ124" s="1805"/>
    </row>
    <row r="125" s="423" customFormat="true" ht="15" customHeight="true" x14ac:dyDescent="0.2">
      <c r="A125" s="2233"/>
      <c r="B125" s="1423" t="s">
        <v>16</v>
      </c>
      <c r="C125" s="1320">
        <f>C122*C128/100</f>
        <v>3.1233721016985321</v>
      </c>
      <c r="D125" s="1321">
        <f>D122*D128/100</f>
        <v>2.3893136272311888</v>
      </c>
      <c r="E125" s="1321">
        <f t="shared" ref="E125:AG125" si="1">E122*E128/100</f>
        <v>2.4003200369587012</v>
      </c>
      <c r="F125" s="1321">
        <f t="shared" si="1"/>
        <v>1.6904611072296714</v>
      </c>
      <c r="G125" s="1322">
        <f t="shared" si="1"/>
        <v>0.72582980113361639</v>
      </c>
      <c r="H125" s="1323">
        <f t="shared" si="1"/>
        <v>7.4440770932830649</v>
      </c>
      <c r="I125" s="1321">
        <f t="shared" si="1"/>
        <v>4.1450991513839828</v>
      </c>
      <c r="J125" s="1321">
        <f t="shared" si="1"/>
        <v>1.596576727685846</v>
      </c>
      <c r="K125" s="1321">
        <f t="shared" si="1"/>
        <v>0.67044807557679587</v>
      </c>
      <c r="L125" s="1324">
        <f t="shared" si="1"/>
        <v>0.80817720225259171</v>
      </c>
      <c r="M125" s="1320">
        <f t="shared" si="1"/>
        <v>1.1681228347268213</v>
      </c>
      <c r="N125" s="1321">
        <f t="shared" si="1"/>
        <v>1.575557808049908</v>
      </c>
      <c r="O125" s="1321">
        <f t="shared" si="1"/>
        <v>1.2543235905213006</v>
      </c>
      <c r="P125" s="1321">
        <f t="shared" si="1"/>
        <v>0.56026462360332896</v>
      </c>
      <c r="Q125" s="1322">
        <f t="shared" si="1"/>
        <v>0.75450249965035299</v>
      </c>
      <c r="R125" s="1323">
        <f t="shared" si="1"/>
        <v>3.2785757650678318</v>
      </c>
      <c r="S125" s="1321">
        <f t="shared" si="1"/>
        <v>1.3620227684038766</v>
      </c>
      <c r="T125" s="1321">
        <f t="shared" si="1"/>
        <v>0.65003149237241686</v>
      </c>
      <c r="U125" s="1321">
        <f t="shared" si="1"/>
        <v>3.8936132012339355</v>
      </c>
      <c r="V125" s="1321">
        <f t="shared" si="1"/>
        <v>8.2966852329198897</v>
      </c>
      <c r="W125" s="1321">
        <f t="shared" si="1"/>
        <v>3.9556679802740247</v>
      </c>
      <c r="X125" s="1321">
        <f t="shared" si="1"/>
        <v>4.0006629537221805</v>
      </c>
      <c r="Y125" s="1321">
        <f t="shared" si="1"/>
        <v>0.80417721136896791</v>
      </c>
      <c r="Z125" s="1321">
        <f t="shared" si="1"/>
        <v>2.8038270252010324</v>
      </c>
      <c r="AA125" s="1321">
        <f t="shared" si="1"/>
        <v>1.0705559807236356</v>
      </c>
      <c r="AB125" s="1321">
        <f t="shared" si="1"/>
        <v>0.6118503079060108</v>
      </c>
      <c r="AC125" s="1321">
        <f t="shared" si="1"/>
        <v>1.39335443032202</v>
      </c>
      <c r="AD125" s="1321">
        <f t="shared" si="1"/>
        <v>0.74864992916201045</v>
      </c>
      <c r="AE125" s="1321">
        <f t="shared" si="1"/>
        <v>0.83870675799695216</v>
      </c>
      <c r="AF125" s="1321">
        <f t="shared" si="1"/>
        <v>4.0178311896050261</v>
      </c>
      <c r="AG125" s="1324">
        <f t="shared" si="1"/>
        <v>1.2201976932253096</v>
      </c>
      <c r="AH125" s="602"/>
      <c r="AI125" s="602"/>
      <c r="AJ125" s="602"/>
      <c r="AK125" s="602"/>
      <c r="AL125" s="602"/>
      <c r="AM125" s="602"/>
      <c r="AN125" s="602"/>
      <c r="AO125" s="602"/>
      <c r="AP125" s="602"/>
      <c r="AQ125" s="602"/>
      <c r="AR125" s="602"/>
      <c r="AS125" s="602"/>
      <c r="AT125" s="602"/>
      <c r="AU125" s="602"/>
      <c r="AV125" s="602"/>
      <c r="AW125" s="602"/>
      <c r="AX125" s="602"/>
      <c r="AY125" s="602"/>
      <c r="AZ125" s="216"/>
      <c r="BA125" s="2130"/>
      <c r="BB125" s="156" t="s">
        <v>16</v>
      </c>
      <c r="BC125" s="368">
        <v>340.68452358260407</v>
      </c>
      <c r="BD125" s="372">
        <v>260.68700231417426</v>
      </c>
      <c r="BE125" s="372">
        <v>261.82813101513977</v>
      </c>
      <c r="BF125" s="372">
        <v>184.52997367509334</v>
      </c>
      <c r="BG125" s="376">
        <v>79.164174331573079</v>
      </c>
      <c r="BH125" s="380">
        <v>435.67174517448342</v>
      </c>
      <c r="BI125" s="372">
        <v>242.4496880886079</v>
      </c>
      <c r="BJ125" s="372">
        <v>93.442187411207769</v>
      </c>
      <c r="BK125" s="372">
        <v>39.216404777570524</v>
      </c>
      <c r="BL125" s="376">
        <v>47.303922280704832</v>
      </c>
      <c r="BM125" s="380">
        <v>59.075384315714864</v>
      </c>
      <c r="BN125" s="372">
        <v>79.794011526977613</v>
      </c>
      <c r="BO125" s="372">
        <v>63.492387355033593</v>
      </c>
      <c r="BP125" s="372">
        <v>28.325425454723742</v>
      </c>
      <c r="BQ125" s="376">
        <v>38.122648533560152</v>
      </c>
      <c r="BR125" s="380">
        <v>80.966267002403725</v>
      </c>
      <c r="BS125" s="372">
        <v>35.346448964156075</v>
      </c>
      <c r="BT125" s="372">
        <v>38.216332127615793</v>
      </c>
      <c r="BU125" s="372">
        <v>160.77172667845213</v>
      </c>
      <c r="BV125" s="372">
        <v>141.83529959582077</v>
      </c>
      <c r="BW125" s="372">
        <v>61.001512126708022</v>
      </c>
      <c r="BX125" s="372">
        <v>191.29830660844507</v>
      </c>
      <c r="BY125" s="384">
        <v>38.909683546029235</v>
      </c>
      <c r="BZ125" s="384">
        <v>85.750025260748785</v>
      </c>
      <c r="CA125" s="384">
        <v>24.53865249182244</v>
      </c>
      <c r="CB125" s="384">
        <v>10.535951045679251</v>
      </c>
      <c r="CC125" s="384">
        <v>32.104451776087316</v>
      </c>
      <c r="CD125" s="384">
        <v>20.736315231922383</v>
      </c>
      <c r="CE125" s="384">
        <v>73.207107687558661</v>
      </c>
      <c r="CF125" s="384">
        <v>88.709543728832529</v>
      </c>
      <c r="CG125" s="384">
        <v>42.96618104630214</v>
      </c>
      <c r="CH125" s="1804"/>
      <c r="CI125" s="1804"/>
      <c r="CJ125" s="1804"/>
      <c r="CK125" s="1804"/>
      <c r="CL125" s="1804"/>
      <c r="CM125" s="1804"/>
      <c r="CN125" s="1804"/>
      <c r="CO125" s="1804"/>
      <c r="CP125" s="1804"/>
      <c r="CQ125" s="1804"/>
      <c r="CR125" s="1804"/>
      <c r="CS125" s="1804"/>
      <c r="CT125" s="1804"/>
      <c r="CU125" s="1804"/>
      <c r="CV125" s="1804"/>
      <c r="CW125" s="1804"/>
      <c r="CX125" s="1804"/>
      <c r="CY125" s="1804"/>
      <c r="CZ125" s="1805"/>
    </row>
    <row r="126" s="423" customFormat="true" ht="15" customHeight="true" x14ac:dyDescent="0.2">
      <c r="A126" s="2233"/>
      <c r="B126" s="1423" t="s">
        <v>22</v>
      </c>
      <c r="C126" s="1320">
        <f>100-C124-C125-C127</f>
        <v>0.84014217118849821</v>
      </c>
      <c r="D126" s="1321">
        <f>100-D124-D125-D127</f>
        <v>0.62780604941304041</v>
      </c>
      <c r="E126" s="1321">
        <f t="shared" ref="E126:AG126" si="2">100-E124-E125-E127</f>
        <v>0.75951431848600293</v>
      </c>
      <c r="F126" s="1321">
        <f t="shared" si="2"/>
        <v>0.56504414503100109</v>
      </c>
      <c r="G126" s="1322">
        <f t="shared" si="2"/>
        <v>0.2709820742659419</v>
      </c>
      <c r="H126" s="1323">
        <f t="shared" si="2"/>
        <v>0.26580478602339097</v>
      </c>
      <c r="I126" s="1321">
        <f t="shared" si="2"/>
        <v>0.18574423854035693</v>
      </c>
      <c r="J126" s="1321">
        <f t="shared" si="2"/>
        <v>0.15094931329990091</v>
      </c>
      <c r="K126" s="1321">
        <f t="shared" si="2"/>
        <v>0.21966054463874674</v>
      </c>
      <c r="L126" s="1324">
        <f t="shared" si="2"/>
        <v>5.3082247295963558E-2</v>
      </c>
      <c r="M126" s="1320">
        <f t="shared" si="2"/>
        <v>0.49361417311873634</v>
      </c>
      <c r="N126" s="1321">
        <f t="shared" si="2"/>
        <v>1.4243016776951793</v>
      </c>
      <c r="O126" s="1321">
        <f t="shared" si="2"/>
        <v>0.66614726551046077</v>
      </c>
      <c r="P126" s="1321">
        <f t="shared" si="2"/>
        <v>1.2835449327313435</v>
      </c>
      <c r="Q126" s="1322">
        <f t="shared" si="2"/>
        <v>1.7277846894026456</v>
      </c>
      <c r="R126" s="1323">
        <f t="shared" si="2"/>
        <v>3.3914439647707073E-2</v>
      </c>
      <c r="S126" s="1321">
        <f t="shared" si="2"/>
        <v>0.80508841760364058</v>
      </c>
      <c r="T126" s="1321">
        <f t="shared" si="2"/>
        <v>4.3191145104870543E-14</v>
      </c>
      <c r="U126" s="1321">
        <f t="shared" si="2"/>
        <v>0.16934075440286467</v>
      </c>
      <c r="V126" s="1321">
        <f t="shared" si="2"/>
        <v>0.92958323605510351</v>
      </c>
      <c r="W126" s="1321">
        <f t="shared" si="2"/>
        <v>-3.8191672047105385E-14</v>
      </c>
      <c r="X126" s="1321">
        <f t="shared" si="2"/>
        <v>-1.0658141036401503E-14</v>
      </c>
      <c r="Y126" s="1321">
        <f t="shared" si="2"/>
        <v>0.92842054464904133</v>
      </c>
      <c r="Z126" s="1321">
        <f t="shared" si="2"/>
        <v>4.8802908321125209E-2</v>
      </c>
      <c r="AA126" s="1321">
        <f t="shared" si="2"/>
        <v>0.71054756379572415</v>
      </c>
      <c r="AB126" s="1321">
        <f t="shared" si="2"/>
        <v>12.076941327600807</v>
      </c>
      <c r="AC126" s="1321">
        <f t="shared" si="2"/>
        <v>0.53241323468592894</v>
      </c>
      <c r="AD126" s="1321">
        <f t="shared" si="2"/>
        <v>5.978231863230421E-2</v>
      </c>
      <c r="AE126" s="1321">
        <f t="shared" si="2"/>
        <v>1.9958905862516807E-2</v>
      </c>
      <c r="AF126" s="1321">
        <f t="shared" si="2"/>
        <v>-7.1054273576010019E-15</v>
      </c>
      <c r="AG126" s="1324">
        <f t="shared" si="2"/>
        <v>9.3049095217188738E-2</v>
      </c>
      <c r="AH126" s="602"/>
      <c r="AI126" s="602"/>
      <c r="AJ126" s="602"/>
      <c r="AK126" s="602"/>
      <c r="AL126" s="602"/>
      <c r="AM126" s="602"/>
      <c r="AN126" s="602"/>
      <c r="AO126" s="602"/>
      <c r="AP126" s="602"/>
      <c r="AQ126" s="602"/>
      <c r="AR126" s="602"/>
      <c r="AS126" s="602"/>
      <c r="AT126" s="602"/>
      <c r="AU126" s="602"/>
      <c r="AV126" s="602"/>
      <c r="AW126" s="602"/>
      <c r="AX126" s="602"/>
      <c r="AY126" s="602"/>
      <c r="AZ126" s="216"/>
      <c r="BA126" s="2130"/>
      <c r="BB126" s="156" t="s">
        <v>22</v>
      </c>
      <c r="BC126" s="368">
        <v>91.639236701057712</v>
      </c>
      <c r="BD126" s="372">
        <v>68.497025752893833</v>
      </c>
      <c r="BE126" s="372">
        <v>82.848208333253552</v>
      </c>
      <c r="BF126" s="372">
        <v>61.67996457412027</v>
      </c>
      <c r="BG126" s="376">
        <v>29.55523751492828</v>
      </c>
      <c r="BH126" s="380">
        <v>15.556479809566184</v>
      </c>
      <c r="BI126" s="372">
        <v>10.864307717062381</v>
      </c>
      <c r="BJ126" s="372">
        <v>8.8345481794693139</v>
      </c>
      <c r="BK126" s="372">
        <v>12.848566721302571</v>
      </c>
      <c r="BL126" s="376">
        <v>3.1069900184931059</v>
      </c>
      <c r="BM126" s="380">
        <v>24.963510783087415</v>
      </c>
      <c r="BN126" s="372">
        <v>72.133655716871019</v>
      </c>
      <c r="BO126" s="372">
        <v>33.719592405743811</v>
      </c>
      <c r="BP126" s="372">
        <v>64.892471839549074</v>
      </c>
      <c r="BQ126" s="376">
        <v>87.299549685108758</v>
      </c>
      <c r="BR126" s="380">
        <v>0.83753610485837904</v>
      </c>
      <c r="BS126" s="372">
        <v>20.893201879296985</v>
      </c>
      <c r="BT126" s="372">
        <v>0</v>
      </c>
      <c r="BU126" s="372">
        <v>6.9922727490628409</v>
      </c>
      <c r="BV126" s="372">
        <v>15.891613708806426</v>
      </c>
      <c r="BW126" s="372">
        <v>0</v>
      </c>
      <c r="BX126" s="372">
        <v>0</v>
      </c>
      <c r="BY126" s="384">
        <v>44.921130665255347</v>
      </c>
      <c r="BZ126" s="384">
        <v>1.4925494988547616</v>
      </c>
      <c r="CA126" s="384">
        <v>16.286751987606284</v>
      </c>
      <c r="CB126" s="384">
        <v>207.9627336376023</v>
      </c>
      <c r="CC126" s="384">
        <v>12.267399195750178</v>
      </c>
      <c r="CD126" s="384">
        <v>1.6558673903071079</v>
      </c>
      <c r="CE126" s="384">
        <v>1.7421270985041977</v>
      </c>
      <c r="CF126" s="384">
        <v>0</v>
      </c>
      <c r="CG126" s="384">
        <v>3.2764889603488934</v>
      </c>
      <c r="CH126" s="1804"/>
      <c r="CI126" s="1804"/>
      <c r="CJ126" s="1804"/>
      <c r="CK126" s="1804"/>
      <c r="CL126" s="1804"/>
      <c r="CM126" s="1804"/>
      <c r="CN126" s="1804"/>
      <c r="CO126" s="1804"/>
      <c r="CP126" s="1804"/>
      <c r="CQ126" s="1804"/>
      <c r="CR126" s="1804"/>
      <c r="CS126" s="1804"/>
      <c r="CT126" s="1804"/>
      <c r="CU126" s="1804"/>
      <c r="CV126" s="1804"/>
      <c r="CW126" s="1804"/>
      <c r="CX126" s="1804"/>
      <c r="CY126" s="1804"/>
      <c r="CZ126" s="1805"/>
    </row>
    <row r="127" s="423" customFormat="true" ht="15" customHeight="true" x14ac:dyDescent="0.2">
      <c r="A127" s="2233"/>
      <c r="B127" s="1423" t="s">
        <v>19</v>
      </c>
      <c r="C127" s="1314">
        <v>6.2558578009893451E-2</v>
      </c>
      <c r="D127" s="1315">
        <v>1.6424942363015442E-2</v>
      </c>
      <c r="E127" s="1315">
        <v>3.618393661029691E-2</v>
      </c>
      <c r="F127" s="1315">
        <v>9.605785806133367E-3</v>
      </c>
      <c r="G127" s="1316">
        <v>0</v>
      </c>
      <c r="H127" s="1317">
        <v>1.4517641600131349E-2</v>
      </c>
      <c r="I127" s="1315">
        <v>0</v>
      </c>
      <c r="J127" s="1315">
        <v>0</v>
      </c>
      <c r="K127" s="1315">
        <v>0</v>
      </c>
      <c r="L127" s="1318">
        <v>0</v>
      </c>
      <c r="M127" s="1319">
        <v>2.5521546186327494E-2</v>
      </c>
      <c r="N127" s="1315">
        <v>0.10924948048525016</v>
      </c>
      <c r="O127" s="1315">
        <v>3.5402832097810144E-2</v>
      </c>
      <c r="P127" s="1315">
        <v>6.1263315807895832E-2</v>
      </c>
      <c r="Q127" s="1316">
        <v>2.0752587445185586E-2</v>
      </c>
      <c r="R127" s="1317">
        <v>0.35787229556607364</v>
      </c>
      <c r="S127" s="1315">
        <v>0</v>
      </c>
      <c r="T127" s="1315">
        <v>3.0481439102092774E-2</v>
      </c>
      <c r="U127" s="1315">
        <v>0</v>
      </c>
      <c r="V127" s="1315">
        <v>0</v>
      </c>
      <c r="W127" s="1315">
        <v>0</v>
      </c>
      <c r="X127" s="1315">
        <v>0</v>
      </c>
      <c r="Y127" s="1315">
        <v>0</v>
      </c>
      <c r="Z127" s="1315">
        <v>3.4285587491462273E-2</v>
      </c>
      <c r="AA127" s="1315">
        <v>2.3906838815955157E-2</v>
      </c>
      <c r="AB127" s="1315">
        <v>0</v>
      </c>
      <c r="AC127" s="1315">
        <v>6.0099410605990021E-2</v>
      </c>
      <c r="AD127" s="1315">
        <v>0</v>
      </c>
      <c r="AE127" s="1315">
        <v>0</v>
      </c>
      <c r="AF127" s="1315">
        <v>0</v>
      </c>
      <c r="AG127" s="1855">
        <v>0</v>
      </c>
      <c r="AH127" s="602"/>
      <c r="AI127" s="602"/>
      <c r="AJ127" s="602"/>
      <c r="AK127" s="602"/>
      <c r="AL127" s="602"/>
      <c r="AM127" s="602"/>
      <c r="AN127" s="602"/>
      <c r="AO127" s="602"/>
      <c r="AP127" s="602"/>
      <c r="AQ127" s="602"/>
      <c r="AR127" s="602"/>
      <c r="AS127" s="602"/>
      <c r="AT127" s="602"/>
      <c r="AU127" s="602"/>
      <c r="AV127" s="602"/>
      <c r="AW127" s="602"/>
      <c r="AX127" s="602"/>
      <c r="AY127" s="602"/>
      <c r="AZ127" s="216"/>
      <c r="BA127" s="2130"/>
      <c r="BB127" s="156" t="s">
        <v>19</v>
      </c>
      <c r="BC127" s="368">
        <v>6.823631207346561</v>
      </c>
      <c r="BD127" s="372">
        <v>1.7920497916213003</v>
      </c>
      <c r="BE127" s="372">
        <v>3.9469622173584078</v>
      </c>
      <c r="BF127" s="372">
        <v>1.0485632555245477</v>
      </c>
      <c r="BG127" s="376">
        <v>0</v>
      </c>
      <c r="BH127" s="380">
        <v>0.84965888618402508</v>
      </c>
      <c r="BI127" s="372">
        <v>0</v>
      </c>
      <c r="BJ127" s="372">
        <v>0</v>
      </c>
      <c r="BK127" s="372">
        <v>0</v>
      </c>
      <c r="BL127" s="376">
        <v>0</v>
      </c>
      <c r="BM127" s="380">
        <v>1.2906991494958278</v>
      </c>
      <c r="BN127" s="372">
        <v>5.5329320578507328</v>
      </c>
      <c r="BO127" s="372">
        <v>1.7920497916213003</v>
      </c>
      <c r="BP127" s="372">
        <v>3.0973033311743827</v>
      </c>
      <c r="BQ127" s="376">
        <v>1.0485632555245477</v>
      </c>
      <c r="BR127" s="380">
        <v>8.8378570183710163</v>
      </c>
      <c r="BS127" s="372">
        <v>0</v>
      </c>
      <c r="BT127" s="372">
        <v>1.7920497916213003</v>
      </c>
      <c r="BU127" s="372">
        <v>0</v>
      </c>
      <c r="BV127" s="372">
        <v>0</v>
      </c>
      <c r="BW127" s="372">
        <v>0</v>
      </c>
      <c r="BX127" s="372">
        <v>0</v>
      </c>
      <c r="BY127" s="384">
        <v>0</v>
      </c>
      <c r="BZ127" s="384">
        <v>1.0485632555245477</v>
      </c>
      <c r="CA127" s="384">
        <v>0.54797845273462376</v>
      </c>
      <c r="CB127" s="384">
        <v>0</v>
      </c>
      <c r="CC127" s="384">
        <v>1.3847579535993277</v>
      </c>
      <c r="CD127" s="384">
        <v>0</v>
      </c>
      <c r="CE127" s="384">
        <v>0</v>
      </c>
      <c r="CF127" s="384">
        <v>0</v>
      </c>
      <c r="CG127" s="384">
        <v>0</v>
      </c>
      <c r="CH127" s="1804"/>
      <c r="CI127" s="1804"/>
      <c r="CJ127" s="1804"/>
      <c r="CK127" s="1804"/>
      <c r="CL127" s="1804"/>
      <c r="CM127" s="1804"/>
      <c r="CN127" s="1804"/>
      <c r="CO127" s="1804"/>
      <c r="CP127" s="1804"/>
      <c r="CQ127" s="1804"/>
      <c r="CR127" s="1804"/>
      <c r="CS127" s="1804"/>
      <c r="CT127" s="1804"/>
      <c r="CU127" s="1804"/>
      <c r="CV127" s="1804"/>
      <c r="CW127" s="1804"/>
      <c r="CX127" s="1804"/>
      <c r="CY127" s="1804"/>
      <c r="CZ127" s="1805"/>
    </row>
    <row r="128" s="423" customFormat="true" ht="15" customHeight="true" x14ac:dyDescent="0.2">
      <c r="A128" s="2233" t="s">
        <v>176</v>
      </c>
      <c r="B128" s="1423" t="s">
        <v>50</v>
      </c>
      <c r="C128" s="1314">
        <v>3.1518236372857236</v>
      </c>
      <c r="D128" s="1315">
        <v>2.4048061336362059</v>
      </c>
      <c r="E128" s="1315">
        <v>2.4195725333876572</v>
      </c>
      <c r="F128" s="1315">
        <v>1.7002314862897081</v>
      </c>
      <c r="G128" s="1316">
        <v>0.72780201412804968</v>
      </c>
      <c r="H128" s="1317">
        <v>7.4650031713952885</v>
      </c>
      <c r="I128" s="1315">
        <v>4.1528127618264454</v>
      </c>
      <c r="J128" s="1315">
        <v>1.5989903927033626</v>
      </c>
      <c r="K128" s="1315">
        <v>0.6719240275552828</v>
      </c>
      <c r="L128" s="1318">
        <v>0.80860642871673405</v>
      </c>
      <c r="M128" s="1319">
        <v>1.1742186230216585</v>
      </c>
      <c r="N128" s="1315">
        <v>1.600096100328495</v>
      </c>
      <c r="O128" s="1315">
        <v>1.2631854694149549</v>
      </c>
      <c r="P128" s="1315">
        <v>0.56790181404217233</v>
      </c>
      <c r="Q128" s="1316">
        <v>0.76793004270720167</v>
      </c>
      <c r="R128" s="1317">
        <v>3.2914713130657929</v>
      </c>
      <c r="S128" s="1315">
        <v>1.3730772543433454</v>
      </c>
      <c r="T128" s="1315">
        <v>0.65022969173992839</v>
      </c>
      <c r="U128" s="1315">
        <v>3.900217859580704</v>
      </c>
      <c r="V128" s="1315">
        <v>8.3745334923627119</v>
      </c>
      <c r="W128" s="1315">
        <v>3.9556679802740247</v>
      </c>
      <c r="X128" s="1315">
        <v>4.0006629537221805</v>
      </c>
      <c r="Y128" s="1315">
        <v>0.81171332463856605</v>
      </c>
      <c r="Z128" s="1315">
        <v>2.8061586201886639</v>
      </c>
      <c r="AA128" s="1315">
        <v>1.0784769018101301</v>
      </c>
      <c r="AB128" s="1315">
        <v>0.69589288310107789</v>
      </c>
      <c r="AC128" s="1315">
        <v>1.4016594397464466</v>
      </c>
      <c r="AD128" s="1315">
        <v>0.74909775717006943</v>
      </c>
      <c r="AE128" s="1315">
        <v>0.83887418810646153</v>
      </c>
      <c r="AF128" s="1315">
        <v>4.0178311896050261</v>
      </c>
      <c r="AG128" s="1855">
        <v>1.2213341335861903</v>
      </c>
      <c r="AH128" s="602"/>
      <c r="AI128" s="602"/>
      <c r="AJ128" s="602"/>
      <c r="AK128" s="602"/>
      <c r="AL128" s="602"/>
      <c r="AM128" s="602"/>
      <c r="AN128" s="602"/>
      <c r="AO128" s="602"/>
      <c r="AP128" s="602"/>
      <c r="AQ128" s="602"/>
      <c r="AR128" s="602"/>
      <c r="AS128" s="602"/>
      <c r="AT128" s="602"/>
      <c r="AU128" s="602"/>
      <c r="AV128" s="602"/>
      <c r="AW128" s="602"/>
      <c r="AX128" s="602"/>
      <c r="AY128" s="602"/>
      <c r="AZ128" s="216"/>
      <c r="BA128" s="2130" t="s">
        <v>109</v>
      </c>
      <c r="BB128" s="156" t="s">
        <v>50</v>
      </c>
      <c r="BC128" s="1048" t="s">
        <v>36</v>
      </c>
      <c r="BD128" s="1067" t="s">
        <v>36</v>
      </c>
      <c r="BE128" s="1067" t="s">
        <v>36</v>
      </c>
      <c r="BF128" s="1067" t="s">
        <v>36</v>
      </c>
      <c r="BG128" s="1087" t="s">
        <v>36</v>
      </c>
      <c r="BH128" s="1107" t="s">
        <v>36</v>
      </c>
      <c r="BI128" s="1067" t="s">
        <v>36</v>
      </c>
      <c r="BJ128" s="1067" t="s">
        <v>36</v>
      </c>
      <c r="BK128" s="1067" t="s">
        <v>36</v>
      </c>
      <c r="BL128" s="1087" t="s">
        <v>36</v>
      </c>
      <c r="BM128" s="1107" t="s">
        <v>36</v>
      </c>
      <c r="BN128" s="1067" t="s">
        <v>36</v>
      </c>
      <c r="BO128" s="1067" t="s">
        <v>36</v>
      </c>
      <c r="BP128" s="1067" t="s">
        <v>36</v>
      </c>
      <c r="BQ128" s="1087" t="s">
        <v>36</v>
      </c>
      <c r="BR128" s="1107" t="s">
        <v>36</v>
      </c>
      <c r="BS128" s="1067" t="s">
        <v>36</v>
      </c>
      <c r="BT128" s="1067" t="s">
        <v>36</v>
      </c>
      <c r="BU128" s="1067" t="s">
        <v>36</v>
      </c>
      <c r="BV128" s="1067" t="s">
        <v>36</v>
      </c>
      <c r="BW128" s="1067" t="s">
        <v>36</v>
      </c>
      <c r="BX128" s="1067" t="s">
        <v>36</v>
      </c>
      <c r="BY128" s="1125" t="s">
        <v>36</v>
      </c>
      <c r="BZ128" s="1125" t="s">
        <v>36</v>
      </c>
      <c r="CA128" s="1125" t="s">
        <v>36</v>
      </c>
      <c r="CB128" s="1125" t="s">
        <v>36</v>
      </c>
      <c r="CC128" s="1125" t="s">
        <v>36</v>
      </c>
      <c r="CD128" s="1125" t="s">
        <v>36</v>
      </c>
      <c r="CE128" s="1125" t="s">
        <v>36</v>
      </c>
      <c r="CF128" s="1125" t="s">
        <v>36</v>
      </c>
      <c r="CG128" s="1125" t="s">
        <v>36</v>
      </c>
      <c r="CH128" s="1805"/>
      <c r="CI128" s="1805"/>
      <c r="CJ128" s="1805"/>
      <c r="CK128" s="1805"/>
      <c r="CL128" s="1805"/>
      <c r="CM128" s="1805"/>
      <c r="CN128" s="1805"/>
      <c r="CO128" s="1805"/>
      <c r="CP128" s="1805"/>
      <c r="CQ128" s="1805"/>
      <c r="CR128" s="1805"/>
      <c r="CS128" s="1805"/>
      <c r="CT128" s="1805"/>
      <c r="CU128" s="1805"/>
      <c r="CV128" s="1805"/>
      <c r="CW128" s="1805"/>
      <c r="CX128" s="1805"/>
      <c r="CY128" s="1805"/>
      <c r="CZ128" s="1805"/>
    </row>
    <row r="129" s="423" customFormat="true" ht="15" customHeight="true" x14ac:dyDescent="0.2">
      <c r="A129" s="2234"/>
      <c r="B129" s="1424" t="s">
        <v>49</v>
      </c>
      <c r="C129" s="1325">
        <v>96.848176362714312</v>
      </c>
      <c r="D129" s="1326">
        <v>97.595193866363843</v>
      </c>
      <c r="E129" s="1326">
        <v>97.580427466612392</v>
      </c>
      <c r="F129" s="1326">
        <v>98.29976851371039</v>
      </c>
      <c r="G129" s="1327">
        <v>99.272197985871912</v>
      </c>
      <c r="H129" s="1328">
        <v>92.534996828604648</v>
      </c>
      <c r="I129" s="1326">
        <v>95.847187238173575</v>
      </c>
      <c r="J129" s="1326">
        <v>98.401009607296601</v>
      </c>
      <c r="K129" s="1326">
        <v>99.328075972444765</v>
      </c>
      <c r="L129" s="1329">
        <v>99.191393571283243</v>
      </c>
      <c r="M129" s="1330">
        <v>98.825781376978313</v>
      </c>
      <c r="N129" s="1326">
        <v>98.399903899671472</v>
      </c>
      <c r="O129" s="1326">
        <v>98.73681453058505</v>
      </c>
      <c r="P129" s="1326">
        <v>99.432098185957884</v>
      </c>
      <c r="Q129" s="1327">
        <v>99.232069957292751</v>
      </c>
      <c r="R129" s="1328">
        <v>96.708528686934287</v>
      </c>
      <c r="S129" s="1326">
        <v>98.626922745656685</v>
      </c>
      <c r="T129" s="1326">
        <v>99.349770308260048</v>
      </c>
      <c r="U129" s="1326">
        <v>96.099782140419265</v>
      </c>
      <c r="V129" s="1326">
        <v>91.62546650763727</v>
      </c>
      <c r="W129" s="1326">
        <v>96.044332019725999</v>
      </c>
      <c r="X129" s="1326">
        <v>95.99933704627783</v>
      </c>
      <c r="Y129" s="1326">
        <v>99.188286675361425</v>
      </c>
      <c r="Z129" s="1326">
        <v>97.193841379811403</v>
      </c>
      <c r="AA129" s="1326">
        <v>98.92152309818988</v>
      </c>
      <c r="AB129" s="1326">
        <v>99.304107116898948</v>
      </c>
      <c r="AC129" s="1326">
        <v>98.598340560253646</v>
      </c>
      <c r="AD129" s="1326">
        <v>99.250902242829937</v>
      </c>
      <c r="AE129" s="1326">
        <v>99.161125811893569</v>
      </c>
      <c r="AF129" s="1326">
        <v>95.982168810394981</v>
      </c>
      <c r="AG129" s="1856">
        <v>98.778665866413803</v>
      </c>
      <c r="AH129" s="602"/>
      <c r="AI129" s="602"/>
      <c r="AJ129" s="602"/>
      <c r="AK129" s="602"/>
      <c r="AL129" s="602"/>
      <c r="AM129" s="602"/>
      <c r="AN129" s="602"/>
      <c r="AO129" s="602"/>
      <c r="AP129" s="602"/>
      <c r="AQ129" s="602"/>
      <c r="AR129" s="602"/>
      <c r="AS129" s="602"/>
      <c r="AT129" s="602"/>
      <c r="AU129" s="602"/>
      <c r="AV129" s="602"/>
      <c r="AW129" s="602"/>
      <c r="AX129" s="602"/>
      <c r="AY129" s="602"/>
      <c r="AZ129" s="216"/>
      <c r="BA129" s="2131"/>
      <c r="BB129" s="157" t="s">
        <v>49</v>
      </c>
      <c r="BC129" s="1049" t="s">
        <v>36</v>
      </c>
      <c r="BD129" s="1068" t="s">
        <v>36</v>
      </c>
      <c r="BE129" s="1068" t="s">
        <v>36</v>
      </c>
      <c r="BF129" s="1068" t="s">
        <v>36</v>
      </c>
      <c r="BG129" s="1088" t="s">
        <v>36</v>
      </c>
      <c r="BH129" s="1108" t="s">
        <v>36</v>
      </c>
      <c r="BI129" s="1068" t="s">
        <v>36</v>
      </c>
      <c r="BJ129" s="1068" t="s">
        <v>36</v>
      </c>
      <c r="BK129" s="1068" t="s">
        <v>36</v>
      </c>
      <c r="BL129" s="1088" t="s">
        <v>36</v>
      </c>
      <c r="BM129" s="1108" t="s">
        <v>36</v>
      </c>
      <c r="BN129" s="1068" t="s">
        <v>36</v>
      </c>
      <c r="BO129" s="1068" t="s">
        <v>36</v>
      </c>
      <c r="BP129" s="1068" t="s">
        <v>36</v>
      </c>
      <c r="BQ129" s="1088" t="s">
        <v>36</v>
      </c>
      <c r="BR129" s="1108" t="s">
        <v>36</v>
      </c>
      <c r="BS129" s="1068" t="s">
        <v>36</v>
      </c>
      <c r="BT129" s="1068" t="s">
        <v>36</v>
      </c>
      <c r="BU129" s="1068" t="s">
        <v>36</v>
      </c>
      <c r="BV129" s="1068" t="s">
        <v>36</v>
      </c>
      <c r="BW129" s="1068" t="s">
        <v>36</v>
      </c>
      <c r="BX129" s="1068" t="s">
        <v>36</v>
      </c>
      <c r="BY129" s="1126" t="s">
        <v>36</v>
      </c>
      <c r="BZ129" s="1126" t="s">
        <v>36</v>
      </c>
      <c r="CA129" s="1126" t="s">
        <v>36</v>
      </c>
      <c r="CB129" s="1126" t="s">
        <v>36</v>
      </c>
      <c r="CC129" s="1126" t="s">
        <v>36</v>
      </c>
      <c r="CD129" s="1126" t="s">
        <v>36</v>
      </c>
      <c r="CE129" s="1126" t="s">
        <v>36</v>
      </c>
      <c r="CF129" s="1126" t="s">
        <v>36</v>
      </c>
      <c r="CG129" s="1126" t="s">
        <v>36</v>
      </c>
      <c r="CH129" s="1806"/>
      <c r="CI129" s="1806"/>
      <c r="CJ129" s="1806"/>
      <c r="CK129" s="1806"/>
      <c r="CL129" s="1806"/>
      <c r="CM129" s="1806"/>
      <c r="CN129" s="1806"/>
      <c r="CO129" s="1806"/>
      <c r="CP129" s="1806"/>
      <c r="CQ129" s="1806"/>
      <c r="CR129" s="1806"/>
      <c r="CS129" s="1806"/>
      <c r="CT129" s="1806"/>
      <c r="CU129" s="1806"/>
      <c r="CV129" s="1806"/>
      <c r="CW129" s="1806"/>
      <c r="CX129" s="1806"/>
      <c r="CY129" s="1806"/>
      <c r="CZ129" s="1806"/>
    </row>
    <row r="130" s="131" customFormat="true" ht="15" hidden="true" customHeight="true" x14ac:dyDescent="0.2">
      <c r="A130" s="2075" t="s">
        <v>48</v>
      </c>
      <c r="B130" s="248" t="s">
        <v>43</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602"/>
      <c r="AI130" s="602"/>
      <c r="AJ130" s="602"/>
      <c r="AK130" s="602"/>
      <c r="AL130" s="602"/>
      <c r="AM130" s="602"/>
      <c r="AN130" s="602"/>
      <c r="AO130" s="602"/>
      <c r="AP130" s="602"/>
      <c r="AQ130" s="602"/>
      <c r="AR130" s="602"/>
      <c r="AS130" s="602"/>
      <c r="AT130" s="602"/>
      <c r="AU130" s="602"/>
      <c r="AV130" s="602"/>
      <c r="AW130" s="602"/>
      <c r="AX130" s="602"/>
      <c r="AY130" s="602"/>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076"/>
      <c r="B131" s="240" t="s">
        <v>47</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602"/>
      <c r="AI131" s="602"/>
      <c r="AJ131" s="602"/>
      <c r="AK131" s="602"/>
      <c r="AL131" s="602"/>
      <c r="AM131" s="602"/>
      <c r="AN131" s="602"/>
      <c r="AO131" s="602"/>
      <c r="AP131" s="602"/>
      <c r="AQ131" s="602"/>
      <c r="AR131" s="602"/>
      <c r="AS131" s="602"/>
      <c r="AT131" s="602"/>
      <c r="AU131" s="602"/>
      <c r="AV131" s="602"/>
      <c r="AW131" s="602"/>
      <c r="AX131" s="602"/>
      <c r="AY131" s="602"/>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077"/>
      <c r="B132" s="241" t="s">
        <v>47</v>
      </c>
      <c r="C132" s="263"/>
      <c r="D132" s="264"/>
      <c r="E132" s="264"/>
      <c r="F132" s="264"/>
      <c r="G132" s="265"/>
      <c r="H132" s="266"/>
      <c r="I132" s="264"/>
      <c r="J132" s="264"/>
      <c r="K132" s="264"/>
      <c r="L132" s="267"/>
      <c r="M132" s="263"/>
      <c r="N132" s="264"/>
      <c r="O132" s="264"/>
      <c r="P132" s="264"/>
      <c r="Q132" s="265"/>
      <c r="R132" s="1718"/>
      <c r="S132" s="1719"/>
      <c r="T132" s="1719"/>
      <c r="U132" s="1719"/>
      <c r="V132" s="1719"/>
      <c r="W132" s="1719"/>
      <c r="X132" s="1719"/>
      <c r="Y132" s="1719"/>
      <c r="Z132" s="1719"/>
      <c r="AA132" s="1719"/>
      <c r="AB132" s="1720"/>
      <c r="AC132" s="1720"/>
      <c r="AD132" s="1720"/>
      <c r="AE132" s="1720"/>
      <c r="AF132" s="1720"/>
      <c r="AG132" s="1720"/>
      <c r="AH132" s="602"/>
      <c r="AI132" s="602"/>
      <c r="AJ132" s="602"/>
      <c r="AK132" s="602"/>
      <c r="AL132" s="602"/>
      <c r="AM132" s="602"/>
      <c r="AN132" s="602"/>
      <c r="AO132" s="602"/>
      <c r="AP132" s="602"/>
      <c r="AQ132" s="602"/>
      <c r="AR132" s="602"/>
      <c r="AS132" s="602"/>
      <c r="AT132" s="602"/>
      <c r="AU132" s="602"/>
      <c r="AV132" s="602"/>
      <c r="AW132" s="602"/>
      <c r="AX132" s="602"/>
      <c r="AY132" s="602"/>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23" customFormat="true" ht="15" customHeight="true" x14ac:dyDescent="0.2">
      <c r="A133" s="130"/>
      <c r="B133" s="188"/>
      <c r="C133" s="2015" t="s">
        <v>115</v>
      </c>
      <c r="D133" s="2016"/>
      <c r="E133" s="2016"/>
      <c r="F133" s="2016"/>
      <c r="G133" s="2017"/>
      <c r="H133" s="2208" t="s">
        <v>39</v>
      </c>
      <c r="I133" s="2209"/>
      <c r="J133" s="2209"/>
      <c r="K133" s="2209"/>
      <c r="L133" s="2210"/>
      <c r="M133" s="2227" t="s">
        <v>38</v>
      </c>
      <c r="N133" s="2209"/>
      <c r="O133" s="2209"/>
      <c r="P133" s="2209"/>
      <c r="Q133" s="2210"/>
      <c r="R133" s="1831" t="s">
        <v>138</v>
      </c>
      <c r="S133" s="1841"/>
      <c r="T133" s="1841"/>
      <c r="U133" s="1841"/>
      <c r="V133" s="1841"/>
      <c r="W133" s="1841"/>
      <c r="X133" s="1841"/>
      <c r="Y133" s="1841"/>
      <c r="Z133" s="1841"/>
      <c r="AA133" s="1841"/>
      <c r="AB133" s="1841"/>
      <c r="AC133" s="1841"/>
      <c r="AD133" s="1841"/>
      <c r="AE133" s="1841"/>
      <c r="AF133" s="1841"/>
      <c r="AG133" s="1842"/>
      <c r="AH133" s="602"/>
      <c r="AI133" s="602"/>
      <c r="AJ133" s="602"/>
      <c r="AK133" s="602"/>
      <c r="AL133" s="602"/>
      <c r="AM133" s="602"/>
      <c r="AN133" s="602"/>
      <c r="AO133" s="602"/>
      <c r="AP133" s="602"/>
      <c r="AQ133" s="602"/>
      <c r="AR133" s="602"/>
      <c r="AS133" s="602"/>
      <c r="AT133" s="602"/>
      <c r="AU133" s="602"/>
      <c r="AV133" s="602"/>
      <c r="AW133" s="602"/>
      <c r="AX133" s="602"/>
      <c r="AY133" s="602"/>
      <c r="AZ133" s="216"/>
      <c r="BA133" s="217" t="s">
        <v>129</v>
      </c>
      <c r="BB133" s="116" t="s">
        <v>99</v>
      </c>
      <c r="BC133" s="2132" t="s">
        <v>115</v>
      </c>
      <c r="BD133" s="2133"/>
      <c r="BE133" s="2133"/>
      <c r="BF133" s="2133"/>
      <c r="BG133" s="2134"/>
      <c r="BH133" s="2135" t="s">
        <v>39</v>
      </c>
      <c r="BI133" s="2133"/>
      <c r="BJ133" s="2133"/>
      <c r="BK133" s="2133"/>
      <c r="BL133" s="2134"/>
      <c r="BM133" s="2135" t="s">
        <v>38</v>
      </c>
      <c r="BN133" s="2133"/>
      <c r="BO133" s="2133"/>
      <c r="BP133" s="2133"/>
      <c r="BQ133" s="2136"/>
      <c r="BR133" s="1734" t="s">
        <v>138</v>
      </c>
      <c r="BS133" s="1735"/>
      <c r="BT133" s="1735"/>
      <c r="BU133" s="1735"/>
      <c r="BV133" s="1735"/>
      <c r="BW133" s="1735"/>
      <c r="BX133" s="1735"/>
      <c r="BY133" s="1736"/>
      <c r="BZ133" s="312"/>
      <c r="CA133" s="312"/>
      <c r="CB133" s="312"/>
      <c r="CC133" s="312"/>
      <c r="CD133" s="312"/>
      <c r="CE133" s="312"/>
      <c r="CF133" s="312"/>
      <c r="CG133" s="312"/>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423" customFormat="true" ht="24" x14ac:dyDescent="0.2">
      <c r="A134" s="189" t="s">
        <v>70</v>
      </c>
      <c r="B134" s="246"/>
      <c r="C134" s="281" t="s">
        <v>0</v>
      </c>
      <c r="D134" s="282" t="s">
        <v>1</v>
      </c>
      <c r="E134" s="282" t="s">
        <v>2</v>
      </c>
      <c r="F134" s="282" t="s">
        <v>3</v>
      </c>
      <c r="G134" s="283" t="s">
        <v>4</v>
      </c>
      <c r="H134" s="1199" t="s">
        <v>0</v>
      </c>
      <c r="I134" s="1152" t="s">
        <v>1</v>
      </c>
      <c r="J134" s="1152" t="s">
        <v>2</v>
      </c>
      <c r="K134" s="1152" t="s">
        <v>3</v>
      </c>
      <c r="L134" s="1153" t="s">
        <v>4</v>
      </c>
      <c r="M134" s="1186" t="s">
        <v>0</v>
      </c>
      <c r="N134" s="1152" t="s">
        <v>1</v>
      </c>
      <c r="O134" s="1152" t="s">
        <v>2</v>
      </c>
      <c r="P134" s="1152" t="s">
        <v>3</v>
      </c>
      <c r="Q134" s="1215" t="s">
        <v>4</v>
      </c>
      <c r="R134" s="1199" t="s">
        <v>270</v>
      </c>
      <c r="S134" s="1152" t="s">
        <v>271</v>
      </c>
      <c r="T134" s="1152" t="s">
        <v>272</v>
      </c>
      <c r="U134" s="1152" t="s">
        <v>273</v>
      </c>
      <c r="V134" s="1152" t="s">
        <v>151</v>
      </c>
      <c r="W134" s="1152" t="s">
        <v>274</v>
      </c>
      <c r="X134" s="1152" t="s">
        <v>275</v>
      </c>
      <c r="Y134" s="1152" t="s">
        <v>276</v>
      </c>
      <c r="Z134" s="1152" t="s">
        <v>277</v>
      </c>
      <c r="AA134" s="1152" t="s">
        <v>278</v>
      </c>
      <c r="AB134" s="1152" t="s">
        <v>279</v>
      </c>
      <c r="AC134" s="1152" t="s">
        <v>280</v>
      </c>
      <c r="AD134" s="1152" t="s">
        <v>281</v>
      </c>
      <c r="AE134" s="1152" t="s">
        <v>282</v>
      </c>
      <c r="AF134" s="1152" t="s">
        <v>283</v>
      </c>
      <c r="AG134" s="1154" t="s">
        <v>284</v>
      </c>
      <c r="AH134" s="602"/>
      <c r="AI134" s="602"/>
      <c r="AJ134" s="602"/>
      <c r="AK134" s="602"/>
      <c r="AL134" s="602"/>
      <c r="AM134" s="602"/>
      <c r="AN134" s="602"/>
      <c r="AO134" s="602"/>
      <c r="AP134" s="602"/>
      <c r="AQ134" s="602"/>
      <c r="AR134" s="602"/>
      <c r="AS134" s="602"/>
      <c r="AT134" s="602"/>
      <c r="AU134" s="602"/>
      <c r="AV134" s="602"/>
      <c r="AW134" s="602"/>
      <c r="AX134" s="602"/>
      <c r="AY134" s="602"/>
      <c r="AZ134" s="216"/>
      <c r="BA134" s="200" t="s">
        <v>117</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270</v>
      </c>
      <c r="BS134" s="174" t="s">
        <v>271</v>
      </c>
      <c r="BT134" s="174" t="s">
        <v>272</v>
      </c>
      <c r="BU134" s="174" t="s">
        <v>273</v>
      </c>
      <c r="BV134" s="174" t="s">
        <v>151</v>
      </c>
      <c r="BW134" s="174" t="s">
        <v>274</v>
      </c>
      <c r="BX134" s="174" t="s">
        <v>275</v>
      </c>
      <c r="BY134" s="175" t="s">
        <v>276</v>
      </c>
      <c r="BZ134" s="175" t="s">
        <v>277</v>
      </c>
      <c r="CA134" s="175" t="s">
        <v>278</v>
      </c>
      <c r="CB134" s="175" t="s">
        <v>279</v>
      </c>
      <c r="CC134" s="175" t="s">
        <v>280</v>
      </c>
      <c r="CD134" s="175" t="s">
        <v>281</v>
      </c>
      <c r="CE134" s="175" t="s">
        <v>282</v>
      </c>
      <c r="CF134" s="175" t="s">
        <v>283</v>
      </c>
      <c r="CG134" s="175" t="s">
        <v>284</v>
      </c>
      <c r="CH134" s="1807"/>
      <c r="CI134" s="1807"/>
      <c r="CJ134" s="1807"/>
      <c r="CK134" s="1807"/>
      <c r="CL134" s="1807"/>
      <c r="CM134" s="1807"/>
      <c r="CN134" s="1807"/>
      <c r="CO134" s="1807"/>
      <c r="CP134" s="1807"/>
      <c r="CQ134" s="1807"/>
      <c r="CR134" s="1807"/>
      <c r="CS134" s="1807"/>
      <c r="CT134" s="1807"/>
      <c r="CU134" s="1807"/>
      <c r="CV134" s="1807"/>
      <c r="CW134" s="1807"/>
      <c r="CX134" s="1807"/>
      <c r="CY134" s="1807"/>
      <c r="CZ134" s="1807"/>
    </row>
    <row r="135" s="423" customFormat="true" ht="15" customHeight="true" x14ac:dyDescent="0.2">
      <c r="A135" s="2228" t="s">
        <v>46</v>
      </c>
      <c r="B135" s="1425" t="s">
        <v>45</v>
      </c>
      <c r="C135" s="1331">
        <v>5.6452862239761936</v>
      </c>
      <c r="D135" s="1332">
        <v>13.937856586216954</v>
      </c>
      <c r="E135" s="1332">
        <v>28.853571527983053</v>
      </c>
      <c r="F135" s="1332">
        <v>51.385047704332685</v>
      </c>
      <c r="G135" s="1333">
        <v>84.780333423519451</v>
      </c>
      <c r="H135" s="1334">
        <v>35.771520783492186</v>
      </c>
      <c r="I135" s="1332">
        <v>49.38839665625207</v>
      </c>
      <c r="J135" s="1332">
        <v>61.507817999693124</v>
      </c>
      <c r="K135" s="1332">
        <v>79.930647962075298</v>
      </c>
      <c r="L135" s="1335">
        <v>91.337400663619377</v>
      </c>
      <c r="M135" s="1336">
        <v>0.61838649046146921</v>
      </c>
      <c r="N135" s="1332">
        <v>1.3999663068293828</v>
      </c>
      <c r="O135" s="1332">
        <v>2.8763293504661012</v>
      </c>
      <c r="P135" s="1332">
        <v>6.9102226265432387</v>
      </c>
      <c r="Q135" s="1333">
        <v>18.583050302005301</v>
      </c>
      <c r="R135" s="1334">
        <v>32.459078823360713</v>
      </c>
      <c r="S135" s="1332">
        <v>39.876502898567118</v>
      </c>
      <c r="T135" s="1332">
        <v>16.540179679709212</v>
      </c>
      <c r="U135" s="1332">
        <v>73.769729218012827</v>
      </c>
      <c r="V135" s="1332">
        <v>75.304818490653986</v>
      </c>
      <c r="W135" s="1332">
        <v>33.028920066058816</v>
      </c>
      <c r="X135" s="1332">
        <v>40.888184324431514</v>
      </c>
      <c r="Y135" s="1332">
        <v>64.611280217104309</v>
      </c>
      <c r="Z135" s="1332">
        <v>46.75539433042595</v>
      </c>
      <c r="AA135" s="1332">
        <v>18.984702030845355</v>
      </c>
      <c r="AB135" s="1332">
        <v>48.508826298979059</v>
      </c>
      <c r="AC135" s="1332">
        <v>25.630554367423414</v>
      </c>
      <c r="AD135" s="1332">
        <v>66.200664944237417</v>
      </c>
      <c r="AE135" s="1332">
        <v>9.984235649633364</v>
      </c>
      <c r="AF135" s="1332">
        <v>32.29170190320783</v>
      </c>
      <c r="AG135" s="1857">
        <v>19.815404162668663</v>
      </c>
      <c r="AH135" s="602"/>
      <c r="AI135" s="602"/>
      <c r="AJ135" s="602"/>
      <c r="AK135" s="602"/>
      <c r="AL135" s="602"/>
      <c r="AM135" s="602"/>
      <c r="AN135" s="602"/>
      <c r="AO135" s="602"/>
      <c r="AP135" s="602"/>
      <c r="AQ135" s="602"/>
      <c r="AR135" s="602"/>
      <c r="AS135" s="602"/>
      <c r="AT135" s="602"/>
      <c r="AU135" s="602"/>
      <c r="AV135" s="602"/>
      <c r="AW135" s="602"/>
      <c r="AX135" s="602"/>
      <c r="AY135" s="602"/>
      <c r="AZ135" s="216"/>
      <c r="BA135" s="2137" t="s">
        <v>46</v>
      </c>
      <c r="BB135" s="158" t="s">
        <v>45</v>
      </c>
      <c r="BC135" s="1050" t="s">
        <v>36</v>
      </c>
      <c r="BD135" s="1069" t="s">
        <v>36</v>
      </c>
      <c r="BE135" s="1069" t="s">
        <v>36</v>
      </c>
      <c r="BF135" s="1069" t="s">
        <v>36</v>
      </c>
      <c r="BG135" s="1089" t="s">
        <v>36</v>
      </c>
      <c r="BH135" s="1109" t="s">
        <v>36</v>
      </c>
      <c r="BI135" s="1069" t="s">
        <v>36</v>
      </c>
      <c r="BJ135" s="1069" t="s">
        <v>36</v>
      </c>
      <c r="BK135" s="1069" t="s">
        <v>36</v>
      </c>
      <c r="BL135" s="1089" t="s">
        <v>36</v>
      </c>
      <c r="BM135" s="1109" t="s">
        <v>36</v>
      </c>
      <c r="BN135" s="1069" t="s">
        <v>36</v>
      </c>
      <c r="BO135" s="1069" t="s">
        <v>36</v>
      </c>
      <c r="BP135" s="1069" t="s">
        <v>36</v>
      </c>
      <c r="BQ135" s="1089" t="s">
        <v>36</v>
      </c>
      <c r="BR135" s="1109" t="s">
        <v>36</v>
      </c>
      <c r="BS135" s="1069" t="s">
        <v>36</v>
      </c>
      <c r="BT135" s="1069" t="s">
        <v>36</v>
      </c>
      <c r="BU135" s="1069" t="s">
        <v>36</v>
      </c>
      <c r="BV135" s="1069" t="s">
        <v>36</v>
      </c>
      <c r="BW135" s="1069" t="s">
        <v>36</v>
      </c>
      <c r="BX135" s="1069" t="s">
        <v>36</v>
      </c>
      <c r="BY135" s="1127" t="s">
        <v>36</v>
      </c>
      <c r="BZ135" s="1127" t="s">
        <v>36</v>
      </c>
      <c r="CA135" s="1127" t="s">
        <v>36</v>
      </c>
      <c r="CB135" s="1127" t="s">
        <v>36</v>
      </c>
      <c r="CC135" s="1127" t="s">
        <v>36</v>
      </c>
      <c r="CD135" s="1127" t="s">
        <v>36</v>
      </c>
      <c r="CE135" s="1127" t="s">
        <v>36</v>
      </c>
      <c r="CF135" s="1127" t="s">
        <v>36</v>
      </c>
      <c r="CG135" s="1127" t="s">
        <v>36</v>
      </c>
      <c r="CH135" s="1808"/>
      <c r="CI135" s="1808"/>
      <c r="CJ135" s="1808"/>
      <c r="CK135" s="1808"/>
      <c r="CL135" s="1808"/>
      <c r="CM135" s="1808"/>
      <c r="CN135" s="1808"/>
      <c r="CO135" s="1808"/>
      <c r="CP135" s="1808"/>
      <c r="CQ135" s="1808"/>
      <c r="CR135" s="1808"/>
      <c r="CS135" s="1808"/>
      <c r="CT135" s="1808"/>
      <c r="CU135" s="1808"/>
      <c r="CV135" s="1808"/>
      <c r="CW135" s="1808"/>
      <c r="CX135" s="1808"/>
      <c r="CY135" s="1808"/>
      <c r="CZ135" s="1808"/>
    </row>
    <row r="136" s="423" customFormat="true" ht="15" customHeight="true" x14ac:dyDescent="0.2">
      <c r="A136" s="2206"/>
      <c r="B136" s="1426" t="s">
        <v>44</v>
      </c>
      <c r="C136" s="1337">
        <v>0.84552129835904111</v>
      </c>
      <c r="D136" s="1338">
        <v>2.1737726441138796</v>
      </c>
      <c r="E136" s="1338">
        <v>5.2328456867834436</v>
      </c>
      <c r="F136" s="1338">
        <v>10.250940658027092</v>
      </c>
      <c r="G136" s="1339">
        <v>6.6245055150244276</v>
      </c>
      <c r="H136" s="1340">
        <v>2.3690630994151793</v>
      </c>
      <c r="I136" s="1338">
        <v>3.3966791715433731</v>
      </c>
      <c r="J136" s="1338">
        <v>8.3492740567837327</v>
      </c>
      <c r="K136" s="1338">
        <v>7.2568853367594999</v>
      </c>
      <c r="L136" s="1341">
        <v>4.5513895186987607</v>
      </c>
      <c r="M136" s="1342">
        <v>0.80866334671194107</v>
      </c>
      <c r="N136" s="1338">
        <v>0.64281844965321</v>
      </c>
      <c r="O136" s="1338">
        <v>2.0270460897058724</v>
      </c>
      <c r="P136" s="1338">
        <v>5.209119719006889</v>
      </c>
      <c r="Q136" s="1339">
        <v>15.544760723771676</v>
      </c>
      <c r="R136" s="1340">
        <v>10.105134796159119</v>
      </c>
      <c r="S136" s="1338">
        <v>4.4744412191288498</v>
      </c>
      <c r="T136" s="1338">
        <v>8.7233193605980706</v>
      </c>
      <c r="U136" s="1338">
        <v>5.5788597450503428</v>
      </c>
      <c r="V136" s="1338">
        <v>9.0399706497552987</v>
      </c>
      <c r="W136" s="1338">
        <v>4.3145578588244904</v>
      </c>
      <c r="X136" s="1338">
        <v>0.68877664995961818</v>
      </c>
      <c r="Y136" s="1338">
        <v>6.7909160540443336</v>
      </c>
      <c r="Z136" s="1338">
        <v>9.5387776730676368</v>
      </c>
      <c r="AA136" s="1338">
        <v>1.7815348664749036</v>
      </c>
      <c r="AB136" s="1338">
        <v>0.24787871496901537</v>
      </c>
      <c r="AC136" s="1338">
        <v>7.2055549752775452</v>
      </c>
      <c r="AD136" s="1338">
        <v>2.4552626168720235</v>
      </c>
      <c r="AE136" s="1338">
        <v>3.8760368316002469</v>
      </c>
      <c r="AF136" s="1338">
        <v>3.1890956672572175</v>
      </c>
      <c r="AG136" s="1858">
        <v>2.0059269766666983</v>
      </c>
      <c r="AH136" s="602"/>
      <c r="AI136" s="602"/>
      <c r="AJ136" s="602"/>
      <c r="AK136" s="602"/>
      <c r="AL136" s="602"/>
      <c r="AM136" s="602"/>
      <c r="AN136" s="602"/>
      <c r="AO136" s="602"/>
      <c r="AP136" s="602"/>
      <c r="AQ136" s="602"/>
      <c r="AR136" s="602"/>
      <c r="AS136" s="602"/>
      <c r="AT136" s="602"/>
      <c r="AU136" s="602"/>
      <c r="AV136" s="602"/>
      <c r="AW136" s="602"/>
      <c r="AX136" s="602"/>
      <c r="AY136" s="602"/>
      <c r="AZ136" s="216"/>
      <c r="BA136" s="2103"/>
      <c r="BB136" s="159" t="s">
        <v>44</v>
      </c>
      <c r="BC136" s="1051" t="s">
        <v>36</v>
      </c>
      <c r="BD136" s="1070" t="s">
        <v>36</v>
      </c>
      <c r="BE136" s="1070" t="s">
        <v>36</v>
      </c>
      <c r="BF136" s="1070" t="s">
        <v>36</v>
      </c>
      <c r="BG136" s="1090" t="s">
        <v>36</v>
      </c>
      <c r="BH136" s="1110" t="s">
        <v>36</v>
      </c>
      <c r="BI136" s="1070" t="s">
        <v>36</v>
      </c>
      <c r="BJ136" s="1070" t="s">
        <v>36</v>
      </c>
      <c r="BK136" s="1070" t="s">
        <v>36</v>
      </c>
      <c r="BL136" s="1090" t="s">
        <v>36</v>
      </c>
      <c r="BM136" s="1110" t="s">
        <v>36</v>
      </c>
      <c r="BN136" s="1070" t="s">
        <v>36</v>
      </c>
      <c r="BO136" s="1070" t="s">
        <v>36</v>
      </c>
      <c r="BP136" s="1070" t="s">
        <v>36</v>
      </c>
      <c r="BQ136" s="1090" t="s">
        <v>36</v>
      </c>
      <c r="BR136" s="1110" t="s">
        <v>36</v>
      </c>
      <c r="BS136" s="1070" t="s">
        <v>36</v>
      </c>
      <c r="BT136" s="1070" t="s">
        <v>36</v>
      </c>
      <c r="BU136" s="1070" t="s">
        <v>36</v>
      </c>
      <c r="BV136" s="1070" t="s">
        <v>36</v>
      </c>
      <c r="BW136" s="1070" t="s">
        <v>36</v>
      </c>
      <c r="BX136" s="1070" t="s">
        <v>36</v>
      </c>
      <c r="BY136" s="1128" t="s">
        <v>36</v>
      </c>
      <c r="BZ136" s="1128" t="s">
        <v>36</v>
      </c>
      <c r="CA136" s="1128" t="s">
        <v>36</v>
      </c>
      <c r="CB136" s="1128" t="s">
        <v>36</v>
      </c>
      <c r="CC136" s="1128" t="s">
        <v>36</v>
      </c>
      <c r="CD136" s="1128" t="s">
        <v>36</v>
      </c>
      <c r="CE136" s="1128" t="s">
        <v>36</v>
      </c>
      <c r="CF136" s="1128" t="s">
        <v>36</v>
      </c>
      <c r="CG136" s="1128" t="s">
        <v>36</v>
      </c>
      <c r="CH136" s="1809"/>
      <c r="CI136" s="1809"/>
      <c r="CJ136" s="1809"/>
      <c r="CK136" s="1809"/>
      <c r="CL136" s="1809"/>
      <c r="CM136" s="1809"/>
      <c r="CN136" s="1809"/>
      <c r="CO136" s="1809"/>
      <c r="CP136" s="1809"/>
      <c r="CQ136" s="1809"/>
      <c r="CR136" s="1809"/>
      <c r="CS136" s="1809"/>
      <c r="CT136" s="1809"/>
      <c r="CU136" s="1809"/>
      <c r="CV136" s="1809"/>
      <c r="CW136" s="1809"/>
      <c r="CX136" s="1809"/>
      <c r="CY136" s="1809"/>
      <c r="CZ136" s="1809"/>
    </row>
    <row r="137" s="423" customFormat="true" ht="15" customHeight="true" x14ac:dyDescent="0.2">
      <c r="A137" s="2206"/>
      <c r="B137" s="1426" t="s">
        <v>43</v>
      </c>
      <c r="C137" s="1337">
        <v>92.606491728466352</v>
      </c>
      <c r="D137" s="1338">
        <v>83.244139777892869</v>
      </c>
      <c r="E137" s="1338">
        <v>65.11788453013682</v>
      </c>
      <c r="F137" s="1338">
        <v>37.789361706802993</v>
      </c>
      <c r="G137" s="1339">
        <v>8.3241789871898799</v>
      </c>
      <c r="H137" s="1340">
        <v>61.579093689469332</v>
      </c>
      <c r="I137" s="1338">
        <v>47.029179933664025</v>
      </c>
      <c r="J137" s="1338">
        <v>29.991958630223063</v>
      </c>
      <c r="K137" s="1338">
        <v>12.592806156526548</v>
      </c>
      <c r="L137" s="1341">
        <v>4.0581275703859419</v>
      </c>
      <c r="M137" s="1342">
        <v>98.053814443521489</v>
      </c>
      <c r="N137" s="1338">
        <v>96.423664085336995</v>
      </c>
      <c r="O137" s="1338">
        <v>94.395074462219767</v>
      </c>
      <c r="P137" s="1338">
        <v>86.53584940591081</v>
      </c>
      <c r="Q137" s="1339">
        <v>64.12365169737528</v>
      </c>
      <c r="R137" s="1340">
        <v>57.043999645266588</v>
      </c>
      <c r="S137" s="1338">
        <v>54.843967464700349</v>
      </c>
      <c r="T137" s="1338">
        <v>74.706019520590317</v>
      </c>
      <c r="U137" s="1338">
        <v>20.48207028253379</v>
      </c>
      <c r="V137" s="1338">
        <v>14.725627623535411</v>
      </c>
      <c r="W137" s="1338">
        <v>62.656522075116627</v>
      </c>
      <c r="X137" s="1338">
        <v>58.423039025609114</v>
      </c>
      <c r="Y137" s="1338">
        <v>27.669383184202307</v>
      </c>
      <c r="Z137" s="1338">
        <v>43.622739500694003</v>
      </c>
      <c r="AA137" s="1338">
        <v>78.499308700068198</v>
      </c>
      <c r="AB137" s="1338">
        <v>39.1663536584512</v>
      </c>
      <c r="AC137" s="1338">
        <v>66.571378012007173</v>
      </c>
      <c r="AD137" s="1338">
        <v>31.284290120258301</v>
      </c>
      <c r="AE137" s="1338">
        <v>86.119768612904039</v>
      </c>
      <c r="AF137" s="1338">
        <v>64.519202429535198</v>
      </c>
      <c r="AG137" s="1858">
        <v>78.085619765447561</v>
      </c>
      <c r="AH137" s="602"/>
      <c r="AI137" s="602"/>
      <c r="AJ137" s="602"/>
      <c r="AK137" s="602"/>
      <c r="AL137" s="602"/>
      <c r="AM137" s="602"/>
      <c r="AN137" s="602"/>
      <c r="AO137" s="602"/>
      <c r="AP137" s="602"/>
      <c r="AQ137" s="602"/>
      <c r="AR137" s="602"/>
      <c r="AS137" s="602"/>
      <c r="AT137" s="602"/>
      <c r="AU137" s="602"/>
      <c r="AV137" s="602"/>
      <c r="AW137" s="602"/>
      <c r="AX137" s="602"/>
      <c r="AY137" s="602"/>
      <c r="AZ137" s="216"/>
      <c r="BA137" s="2103"/>
      <c r="BB137" s="159" t="s">
        <v>43</v>
      </c>
      <c r="BC137" s="1051" t="s">
        <v>36</v>
      </c>
      <c r="BD137" s="1070" t="s">
        <v>36</v>
      </c>
      <c r="BE137" s="1070" t="s">
        <v>36</v>
      </c>
      <c r="BF137" s="1070" t="s">
        <v>36</v>
      </c>
      <c r="BG137" s="1090" t="s">
        <v>36</v>
      </c>
      <c r="BH137" s="1110" t="s">
        <v>36</v>
      </c>
      <c r="BI137" s="1070" t="s">
        <v>36</v>
      </c>
      <c r="BJ137" s="1070" t="s">
        <v>36</v>
      </c>
      <c r="BK137" s="1070" t="s">
        <v>36</v>
      </c>
      <c r="BL137" s="1090" t="s">
        <v>36</v>
      </c>
      <c r="BM137" s="1110" t="s">
        <v>36</v>
      </c>
      <c r="BN137" s="1070" t="s">
        <v>36</v>
      </c>
      <c r="BO137" s="1070" t="s">
        <v>36</v>
      </c>
      <c r="BP137" s="1070" t="s">
        <v>36</v>
      </c>
      <c r="BQ137" s="1090" t="s">
        <v>36</v>
      </c>
      <c r="BR137" s="1110" t="s">
        <v>36</v>
      </c>
      <c r="BS137" s="1070" t="s">
        <v>36</v>
      </c>
      <c r="BT137" s="1070" t="s">
        <v>36</v>
      </c>
      <c r="BU137" s="1070" t="s">
        <v>36</v>
      </c>
      <c r="BV137" s="1070" t="s">
        <v>36</v>
      </c>
      <c r="BW137" s="1070" t="s">
        <v>36</v>
      </c>
      <c r="BX137" s="1070" t="s">
        <v>36</v>
      </c>
      <c r="BY137" s="1128" t="s">
        <v>36</v>
      </c>
      <c r="BZ137" s="1128" t="s">
        <v>36</v>
      </c>
      <c r="CA137" s="1128" t="s">
        <v>36</v>
      </c>
      <c r="CB137" s="1128" t="s">
        <v>36</v>
      </c>
      <c r="CC137" s="1128" t="s">
        <v>36</v>
      </c>
      <c r="CD137" s="1128" t="s">
        <v>36</v>
      </c>
      <c r="CE137" s="1128" t="s">
        <v>36</v>
      </c>
      <c r="CF137" s="1128" t="s">
        <v>36</v>
      </c>
      <c r="CG137" s="1128" t="s">
        <v>36</v>
      </c>
      <c r="CH137" s="1809"/>
      <c r="CI137" s="1809"/>
      <c r="CJ137" s="1809"/>
      <c r="CK137" s="1809"/>
      <c r="CL137" s="1809"/>
      <c r="CM137" s="1809"/>
      <c r="CN137" s="1809"/>
      <c r="CO137" s="1809"/>
      <c r="CP137" s="1809"/>
      <c r="CQ137" s="1809"/>
      <c r="CR137" s="1809"/>
      <c r="CS137" s="1809"/>
      <c r="CT137" s="1809"/>
      <c r="CU137" s="1809"/>
      <c r="CV137" s="1809"/>
      <c r="CW137" s="1809"/>
      <c r="CX137" s="1809"/>
      <c r="CY137" s="1809"/>
      <c r="CZ137" s="1809"/>
    </row>
    <row r="138" s="423" customFormat="true" ht="15" customHeight="true" x14ac:dyDescent="0.2">
      <c r="A138" s="2206"/>
      <c r="B138" s="1426" t="s">
        <v>42</v>
      </c>
      <c r="C138" s="1337">
        <v>0.84014217118856815</v>
      </c>
      <c r="D138" s="1338">
        <v>0.62780604941305984</v>
      </c>
      <c r="E138" s="1338">
        <v>0.75951431848603956</v>
      </c>
      <c r="F138" s="1338">
        <v>0.56504414503109857</v>
      </c>
      <c r="G138" s="1339">
        <v>0.27098207426590259</v>
      </c>
      <c r="H138" s="1340">
        <v>0.26580478602332497</v>
      </c>
      <c r="I138" s="1338">
        <v>0.18574423854037431</v>
      </c>
      <c r="J138" s="1338">
        <v>0.15094931329987529</v>
      </c>
      <c r="K138" s="1338">
        <v>0.21966054463881507</v>
      </c>
      <c r="L138" s="1341">
        <v>5.3082247295943942E-2</v>
      </c>
      <c r="M138" s="1342">
        <v>0.49361417311874456</v>
      </c>
      <c r="N138" s="1338">
        <v>1.4243016776951456</v>
      </c>
      <c r="O138" s="1338">
        <v>0.6661472655104731</v>
      </c>
      <c r="P138" s="1338">
        <v>1.2835449327315027</v>
      </c>
      <c r="Q138" s="1339">
        <v>1.7277846894026796</v>
      </c>
      <c r="R138" s="1340">
        <v>3.3914439647766775E-2</v>
      </c>
      <c r="S138" s="1338">
        <v>0.80508841760366601</v>
      </c>
      <c r="T138" s="1338">
        <v>0</v>
      </c>
      <c r="U138" s="1338">
        <v>0.16934075440285928</v>
      </c>
      <c r="V138" s="1338">
        <v>0.92958323605505688</v>
      </c>
      <c r="W138" s="1338">
        <v>0</v>
      </c>
      <c r="X138" s="1338">
        <v>0</v>
      </c>
      <c r="Y138" s="1338">
        <v>0.92842054464903556</v>
      </c>
      <c r="Z138" s="1338">
        <v>4.8802908321180533E-2</v>
      </c>
      <c r="AA138" s="1338">
        <v>0.71054756379573036</v>
      </c>
      <c r="AB138" s="1338">
        <v>12.076941327600807</v>
      </c>
      <c r="AC138" s="1338">
        <v>0.53241323468599844</v>
      </c>
      <c r="AD138" s="1338">
        <v>5.9782318632324104E-2</v>
      </c>
      <c r="AE138" s="1338">
        <v>1.9958905862543837E-2</v>
      </c>
      <c r="AF138" s="1338">
        <v>0</v>
      </c>
      <c r="AG138" s="1858">
        <v>9.3049095217178843E-2</v>
      </c>
      <c r="AH138" s="602"/>
      <c r="AI138" s="602"/>
      <c r="AJ138" s="602"/>
      <c r="AK138" s="602"/>
      <c r="AL138" s="602"/>
      <c r="AM138" s="602"/>
      <c r="AN138" s="602"/>
      <c r="AO138" s="602"/>
      <c r="AP138" s="602"/>
      <c r="AQ138" s="602"/>
      <c r="AR138" s="602"/>
      <c r="AS138" s="602"/>
      <c r="AT138" s="602"/>
      <c r="AU138" s="602"/>
      <c r="AV138" s="602"/>
      <c r="AW138" s="602"/>
      <c r="AX138" s="602"/>
      <c r="AY138" s="602"/>
      <c r="AZ138" s="216"/>
      <c r="BA138" s="2103"/>
      <c r="BB138" s="159" t="s">
        <v>42</v>
      </c>
      <c r="BC138" s="1051" t="s">
        <v>36</v>
      </c>
      <c r="BD138" s="1070" t="s">
        <v>36</v>
      </c>
      <c r="BE138" s="1070" t="s">
        <v>36</v>
      </c>
      <c r="BF138" s="1070" t="s">
        <v>36</v>
      </c>
      <c r="BG138" s="1090" t="s">
        <v>36</v>
      </c>
      <c r="BH138" s="1110" t="s">
        <v>36</v>
      </c>
      <c r="BI138" s="1070" t="s">
        <v>36</v>
      </c>
      <c r="BJ138" s="1070" t="s">
        <v>36</v>
      </c>
      <c r="BK138" s="1070" t="s">
        <v>36</v>
      </c>
      <c r="BL138" s="1090" t="s">
        <v>36</v>
      </c>
      <c r="BM138" s="1110" t="s">
        <v>36</v>
      </c>
      <c r="BN138" s="1070" t="s">
        <v>36</v>
      </c>
      <c r="BO138" s="1070" t="s">
        <v>36</v>
      </c>
      <c r="BP138" s="1070" t="s">
        <v>36</v>
      </c>
      <c r="BQ138" s="1090" t="s">
        <v>36</v>
      </c>
      <c r="BR138" s="1110" t="s">
        <v>36</v>
      </c>
      <c r="BS138" s="1070" t="s">
        <v>36</v>
      </c>
      <c r="BT138" s="1070" t="s">
        <v>36</v>
      </c>
      <c r="BU138" s="1070" t="s">
        <v>36</v>
      </c>
      <c r="BV138" s="1070" t="s">
        <v>36</v>
      </c>
      <c r="BW138" s="1070" t="s">
        <v>36</v>
      </c>
      <c r="BX138" s="1070" t="s">
        <v>36</v>
      </c>
      <c r="BY138" s="1128" t="s">
        <v>36</v>
      </c>
      <c r="BZ138" s="1128" t="s">
        <v>36</v>
      </c>
      <c r="CA138" s="1128" t="s">
        <v>36</v>
      </c>
      <c r="CB138" s="1128" t="s">
        <v>36</v>
      </c>
      <c r="CC138" s="1128" t="s">
        <v>36</v>
      </c>
      <c r="CD138" s="1128" t="s">
        <v>36</v>
      </c>
      <c r="CE138" s="1128" t="s">
        <v>36</v>
      </c>
      <c r="CF138" s="1128" t="s">
        <v>36</v>
      </c>
      <c r="CG138" s="1128" t="s">
        <v>36</v>
      </c>
      <c r="CH138" s="1809"/>
      <c r="CI138" s="1809"/>
      <c r="CJ138" s="1809"/>
      <c r="CK138" s="1809"/>
      <c r="CL138" s="1809"/>
      <c r="CM138" s="1809"/>
      <c r="CN138" s="1809"/>
      <c r="CO138" s="1809"/>
      <c r="CP138" s="1809"/>
      <c r="CQ138" s="1809"/>
      <c r="CR138" s="1809"/>
      <c r="CS138" s="1809"/>
      <c r="CT138" s="1809"/>
      <c r="CU138" s="1809"/>
      <c r="CV138" s="1809"/>
      <c r="CW138" s="1809"/>
      <c r="CX138" s="1809"/>
      <c r="CY138" s="1809"/>
      <c r="CZ138" s="1809"/>
    </row>
    <row r="139" s="423" customFormat="true" ht="15" customHeight="true" x14ac:dyDescent="0.2">
      <c r="A139" s="2206"/>
      <c r="B139" s="1426" t="s">
        <v>19</v>
      </c>
      <c r="C139" s="1337">
        <v>6.2558578009893451E-2</v>
      </c>
      <c r="D139" s="1338">
        <v>1.6424942363015442E-2</v>
      </c>
      <c r="E139" s="1338">
        <v>3.618393661029691E-2</v>
      </c>
      <c r="F139" s="1338">
        <v>9.605785806133367E-3</v>
      </c>
      <c r="G139" s="1339">
        <v>0</v>
      </c>
      <c r="H139" s="1340">
        <v>1.4517641600131349E-2</v>
      </c>
      <c r="I139" s="1338">
        <v>0</v>
      </c>
      <c r="J139" s="1338">
        <v>0</v>
      </c>
      <c r="K139" s="1338">
        <v>0</v>
      </c>
      <c r="L139" s="1341">
        <v>0</v>
      </c>
      <c r="M139" s="1342">
        <v>2.5521546186327494E-2</v>
      </c>
      <c r="N139" s="1338">
        <v>0.10924948048525016</v>
      </c>
      <c r="O139" s="1338">
        <v>3.5402832097810144E-2</v>
      </c>
      <c r="P139" s="1338">
        <v>6.1263315807895832E-2</v>
      </c>
      <c r="Q139" s="1339">
        <v>2.0752587445185586E-2</v>
      </c>
      <c r="R139" s="1340">
        <v>0.35787229556607364</v>
      </c>
      <c r="S139" s="1338">
        <v>0</v>
      </c>
      <c r="T139" s="1338">
        <v>3.0481439102092774E-2</v>
      </c>
      <c r="U139" s="1338">
        <v>0</v>
      </c>
      <c r="V139" s="1338">
        <v>0</v>
      </c>
      <c r="W139" s="1338">
        <v>0</v>
      </c>
      <c r="X139" s="1338">
        <v>0</v>
      </c>
      <c r="Y139" s="1338">
        <v>0</v>
      </c>
      <c r="Z139" s="1338">
        <v>3.4285587491462273E-2</v>
      </c>
      <c r="AA139" s="1338">
        <v>2.3906838815955157E-2</v>
      </c>
      <c r="AB139" s="1338">
        <v>0</v>
      </c>
      <c r="AC139" s="1338">
        <v>6.0099410605990021E-2</v>
      </c>
      <c r="AD139" s="1338">
        <v>0</v>
      </c>
      <c r="AE139" s="1338">
        <v>0</v>
      </c>
      <c r="AF139" s="1338">
        <v>0</v>
      </c>
      <c r="AG139" s="1858">
        <v>0</v>
      </c>
      <c r="AH139" s="602"/>
      <c r="AI139" s="602"/>
      <c r="AJ139" s="602"/>
      <c r="AK139" s="602"/>
      <c r="AL139" s="602"/>
      <c r="AM139" s="602"/>
      <c r="AN139" s="602"/>
      <c r="AO139" s="602"/>
      <c r="AP139" s="602"/>
      <c r="AQ139" s="602"/>
      <c r="AR139" s="602"/>
      <c r="AS139" s="602"/>
      <c r="AT139" s="602"/>
      <c r="AU139" s="602"/>
      <c r="AV139" s="602"/>
      <c r="AW139" s="602"/>
      <c r="AX139" s="602"/>
      <c r="AY139" s="602"/>
      <c r="AZ139" s="216"/>
      <c r="BA139" s="2103"/>
      <c r="BB139" s="159" t="s">
        <v>19</v>
      </c>
      <c r="BC139" s="1051" t="s">
        <v>36</v>
      </c>
      <c r="BD139" s="1070" t="s">
        <v>36</v>
      </c>
      <c r="BE139" s="1070" t="s">
        <v>36</v>
      </c>
      <c r="BF139" s="1070" t="s">
        <v>36</v>
      </c>
      <c r="BG139" s="1090" t="s">
        <v>36</v>
      </c>
      <c r="BH139" s="1110" t="s">
        <v>36</v>
      </c>
      <c r="BI139" s="1070" t="s">
        <v>36</v>
      </c>
      <c r="BJ139" s="1070" t="s">
        <v>36</v>
      </c>
      <c r="BK139" s="1070" t="s">
        <v>36</v>
      </c>
      <c r="BL139" s="1090" t="s">
        <v>36</v>
      </c>
      <c r="BM139" s="1110" t="s">
        <v>36</v>
      </c>
      <c r="BN139" s="1070" t="s">
        <v>36</v>
      </c>
      <c r="BO139" s="1070" t="s">
        <v>36</v>
      </c>
      <c r="BP139" s="1070" t="s">
        <v>36</v>
      </c>
      <c r="BQ139" s="1090" t="s">
        <v>36</v>
      </c>
      <c r="BR139" s="1110" t="s">
        <v>36</v>
      </c>
      <c r="BS139" s="1070" t="s">
        <v>36</v>
      </c>
      <c r="BT139" s="1070" t="s">
        <v>36</v>
      </c>
      <c r="BU139" s="1070" t="s">
        <v>36</v>
      </c>
      <c r="BV139" s="1070" t="s">
        <v>36</v>
      </c>
      <c r="BW139" s="1070" t="s">
        <v>36</v>
      </c>
      <c r="BX139" s="1070" t="s">
        <v>36</v>
      </c>
      <c r="BY139" s="1128" t="s">
        <v>36</v>
      </c>
      <c r="BZ139" s="1128" t="s">
        <v>36</v>
      </c>
      <c r="CA139" s="1128" t="s">
        <v>36</v>
      </c>
      <c r="CB139" s="1128" t="s">
        <v>36</v>
      </c>
      <c r="CC139" s="1128" t="s">
        <v>36</v>
      </c>
      <c r="CD139" s="1128" t="s">
        <v>36</v>
      </c>
      <c r="CE139" s="1128" t="s">
        <v>36</v>
      </c>
      <c r="CF139" s="1128" t="s">
        <v>36</v>
      </c>
      <c r="CG139" s="1128" t="s">
        <v>36</v>
      </c>
      <c r="CH139" s="1809"/>
      <c r="CI139" s="1809"/>
      <c r="CJ139" s="1809"/>
      <c r="CK139" s="1809"/>
      <c r="CL139" s="1809"/>
      <c r="CM139" s="1809"/>
      <c r="CN139" s="1809"/>
      <c r="CO139" s="1809"/>
      <c r="CP139" s="1809"/>
      <c r="CQ139" s="1809"/>
      <c r="CR139" s="1809"/>
      <c r="CS139" s="1809"/>
      <c r="CT139" s="1809"/>
      <c r="CU139" s="1809"/>
      <c r="CV139" s="1809"/>
      <c r="CW139" s="1809"/>
      <c r="CX139" s="1809"/>
      <c r="CY139" s="1809"/>
      <c r="CZ139" s="1809"/>
    </row>
    <row r="140" s="130" customFormat="true" ht="15" customHeight="true" x14ac:dyDescent="0.2">
      <c r="A140" s="2068" t="s">
        <v>107</v>
      </c>
      <c r="B140" s="252" t="s">
        <v>65</v>
      </c>
      <c r="C140" s="1005" t="s">
        <v>36</v>
      </c>
      <c r="D140" s="1012" t="s">
        <v>36</v>
      </c>
      <c r="E140" s="1012" t="s">
        <v>36</v>
      </c>
      <c r="F140" s="1012" t="s">
        <v>36</v>
      </c>
      <c r="G140" s="1019" t="s">
        <v>36</v>
      </c>
      <c r="H140" s="1026" t="s">
        <v>36</v>
      </c>
      <c r="I140" s="1012" t="s">
        <v>36</v>
      </c>
      <c r="J140" s="1012" t="s">
        <v>36</v>
      </c>
      <c r="K140" s="1012" t="s">
        <v>36</v>
      </c>
      <c r="L140" s="1033" t="s">
        <v>36</v>
      </c>
      <c r="M140" s="1039" t="s">
        <v>36</v>
      </c>
      <c r="N140" s="1012" t="s">
        <v>36</v>
      </c>
      <c r="O140" s="1012" t="s">
        <v>36</v>
      </c>
      <c r="P140" s="1012" t="s">
        <v>36</v>
      </c>
      <c r="Q140" s="1019" t="s">
        <v>36</v>
      </c>
      <c r="R140" s="1026" t="s">
        <v>36</v>
      </c>
      <c r="S140" s="1012" t="s">
        <v>36</v>
      </c>
      <c r="T140" s="1012" t="s">
        <v>36</v>
      </c>
      <c r="U140" s="1012" t="s">
        <v>36</v>
      </c>
      <c r="V140" s="1012" t="s">
        <v>36</v>
      </c>
      <c r="W140" s="1012" t="s">
        <v>36</v>
      </c>
      <c r="X140" s="1012" t="s">
        <v>36</v>
      </c>
      <c r="Y140" s="1041" t="s">
        <v>36</v>
      </c>
      <c r="Z140" s="1041" t="s">
        <v>36</v>
      </c>
      <c r="AA140" s="1041" t="s">
        <v>36</v>
      </c>
      <c r="AB140" s="1041" t="s">
        <v>36</v>
      </c>
      <c r="AC140" s="1041" t="s">
        <v>36</v>
      </c>
      <c r="AD140" s="1041" t="s">
        <v>36</v>
      </c>
      <c r="AE140" s="1041" t="s">
        <v>36</v>
      </c>
      <c r="AF140" s="1041" t="s">
        <v>36</v>
      </c>
      <c r="AG140" s="1774" t="s">
        <v>36</v>
      </c>
      <c r="AH140" s="1787"/>
      <c r="AI140" s="1787"/>
      <c r="AJ140" s="1787"/>
      <c r="AK140" s="1787"/>
      <c r="AL140" s="1787"/>
      <c r="AM140" s="1787"/>
      <c r="AN140" s="1787"/>
      <c r="AO140" s="1787"/>
      <c r="AP140" s="1787"/>
      <c r="AQ140" s="1787"/>
      <c r="AR140" s="1787"/>
      <c r="AS140" s="1787"/>
      <c r="AT140" s="1787"/>
      <c r="AU140" s="1787"/>
      <c r="AV140" s="1787"/>
      <c r="AW140" s="1787"/>
      <c r="AX140" s="1787"/>
      <c r="AY140" s="1787"/>
      <c r="AZ140" s="215"/>
      <c r="BA140" s="2103" t="s">
        <v>107</v>
      </c>
      <c r="BB140" s="159" t="s">
        <v>65</v>
      </c>
      <c r="BC140" s="1051" t="s">
        <v>36</v>
      </c>
      <c r="BD140" s="1070" t="s">
        <v>36</v>
      </c>
      <c r="BE140" s="1070" t="s">
        <v>36</v>
      </c>
      <c r="BF140" s="1070" t="s">
        <v>36</v>
      </c>
      <c r="BG140" s="1090" t="s">
        <v>36</v>
      </c>
      <c r="BH140" s="1110" t="s">
        <v>36</v>
      </c>
      <c r="BI140" s="1070" t="s">
        <v>36</v>
      </c>
      <c r="BJ140" s="1070" t="s">
        <v>36</v>
      </c>
      <c r="BK140" s="1070" t="s">
        <v>36</v>
      </c>
      <c r="BL140" s="1090" t="s">
        <v>36</v>
      </c>
      <c r="BM140" s="1110" t="s">
        <v>36</v>
      </c>
      <c r="BN140" s="1070" t="s">
        <v>36</v>
      </c>
      <c r="BO140" s="1070" t="s">
        <v>36</v>
      </c>
      <c r="BP140" s="1070" t="s">
        <v>36</v>
      </c>
      <c r="BQ140" s="1090" t="s">
        <v>36</v>
      </c>
      <c r="BR140" s="1110" t="s">
        <v>36</v>
      </c>
      <c r="BS140" s="1070" t="s">
        <v>36</v>
      </c>
      <c r="BT140" s="1070" t="s">
        <v>36</v>
      </c>
      <c r="BU140" s="1070" t="s">
        <v>36</v>
      </c>
      <c r="BV140" s="1070" t="s">
        <v>36</v>
      </c>
      <c r="BW140" s="1070" t="s">
        <v>36</v>
      </c>
      <c r="BX140" s="1070" t="s">
        <v>36</v>
      </c>
      <c r="BY140" s="1128" t="s">
        <v>36</v>
      </c>
      <c r="BZ140" s="1128" t="s">
        <v>36</v>
      </c>
      <c r="CA140" s="1128" t="s">
        <v>36</v>
      </c>
      <c r="CB140" s="1128" t="s">
        <v>36</v>
      </c>
      <c r="CC140" s="1128" t="s">
        <v>36</v>
      </c>
      <c r="CD140" s="1128" t="s">
        <v>36</v>
      </c>
      <c r="CE140" s="1128" t="s">
        <v>36</v>
      </c>
      <c r="CF140" s="1128" t="s">
        <v>36</v>
      </c>
      <c r="CG140" s="1128" t="s">
        <v>36</v>
      </c>
      <c r="CH140" s="1809"/>
      <c r="CI140" s="1809"/>
      <c r="CJ140" s="1809"/>
      <c r="CK140" s="1809"/>
      <c r="CL140" s="1809"/>
      <c r="CM140" s="1809"/>
      <c r="CN140" s="1809"/>
      <c r="CO140" s="1809"/>
      <c r="CP140" s="1809"/>
      <c r="CQ140" s="1809"/>
      <c r="CR140" s="1809"/>
      <c r="CS140" s="1809"/>
      <c r="CT140" s="1809"/>
      <c r="CU140" s="1809"/>
      <c r="CV140" s="1809"/>
      <c r="CW140" s="1809"/>
      <c r="CX140" s="1809"/>
      <c r="CY140" s="1809"/>
      <c r="CZ140" s="1809"/>
    </row>
    <row r="141" s="130" customFormat="true" ht="15" customHeight="true" x14ac:dyDescent="0.2">
      <c r="A141" s="2068"/>
      <c r="B141" s="252" t="s">
        <v>66</v>
      </c>
      <c r="C141" s="1005" t="s">
        <v>36</v>
      </c>
      <c r="D141" s="1012" t="s">
        <v>36</v>
      </c>
      <c r="E141" s="1012" t="s">
        <v>36</v>
      </c>
      <c r="F141" s="1012" t="s">
        <v>36</v>
      </c>
      <c r="G141" s="1019" t="s">
        <v>36</v>
      </c>
      <c r="H141" s="1026" t="s">
        <v>36</v>
      </c>
      <c r="I141" s="1012" t="s">
        <v>36</v>
      </c>
      <c r="J141" s="1012" t="s">
        <v>36</v>
      </c>
      <c r="K141" s="1012" t="s">
        <v>36</v>
      </c>
      <c r="L141" s="1033" t="s">
        <v>36</v>
      </c>
      <c r="M141" s="1039" t="s">
        <v>36</v>
      </c>
      <c r="N141" s="1012" t="s">
        <v>36</v>
      </c>
      <c r="O141" s="1012" t="s">
        <v>36</v>
      </c>
      <c r="P141" s="1012" t="s">
        <v>36</v>
      </c>
      <c r="Q141" s="1019" t="s">
        <v>36</v>
      </c>
      <c r="R141" s="1026" t="s">
        <v>36</v>
      </c>
      <c r="S141" s="1012" t="s">
        <v>36</v>
      </c>
      <c r="T141" s="1012" t="s">
        <v>36</v>
      </c>
      <c r="U141" s="1012" t="s">
        <v>36</v>
      </c>
      <c r="V141" s="1012" t="s">
        <v>36</v>
      </c>
      <c r="W141" s="1012" t="s">
        <v>36</v>
      </c>
      <c r="X141" s="1012" t="s">
        <v>36</v>
      </c>
      <c r="Y141" s="1041" t="s">
        <v>36</v>
      </c>
      <c r="Z141" s="1041" t="s">
        <v>36</v>
      </c>
      <c r="AA141" s="1041" t="s">
        <v>36</v>
      </c>
      <c r="AB141" s="1041" t="s">
        <v>36</v>
      </c>
      <c r="AC141" s="1041" t="s">
        <v>36</v>
      </c>
      <c r="AD141" s="1041" t="s">
        <v>36</v>
      </c>
      <c r="AE141" s="1041" t="s">
        <v>36</v>
      </c>
      <c r="AF141" s="1041" t="s">
        <v>36</v>
      </c>
      <c r="AG141" s="1774" t="s">
        <v>36</v>
      </c>
      <c r="AH141" s="1787"/>
      <c r="AI141" s="1787"/>
      <c r="AJ141" s="1787"/>
      <c r="AK141" s="1787"/>
      <c r="AL141" s="1787"/>
      <c r="AM141" s="1787"/>
      <c r="AN141" s="1787"/>
      <c r="AO141" s="1787"/>
      <c r="AP141" s="1787"/>
      <c r="AQ141" s="1787"/>
      <c r="AR141" s="1787"/>
      <c r="AS141" s="1787"/>
      <c r="AT141" s="1787"/>
      <c r="AU141" s="1787"/>
      <c r="AV141" s="1787"/>
      <c r="AW141" s="1787"/>
      <c r="AX141" s="1787"/>
      <c r="AY141" s="1787"/>
      <c r="AZ141" s="215"/>
      <c r="BA141" s="2103"/>
      <c r="BB141" s="159" t="s">
        <v>66</v>
      </c>
      <c r="BC141" s="1051" t="s">
        <v>36</v>
      </c>
      <c r="BD141" s="1070" t="s">
        <v>36</v>
      </c>
      <c r="BE141" s="1070" t="s">
        <v>36</v>
      </c>
      <c r="BF141" s="1070" t="s">
        <v>36</v>
      </c>
      <c r="BG141" s="1090" t="s">
        <v>36</v>
      </c>
      <c r="BH141" s="1110" t="s">
        <v>36</v>
      </c>
      <c r="BI141" s="1070" t="s">
        <v>36</v>
      </c>
      <c r="BJ141" s="1070" t="s">
        <v>36</v>
      </c>
      <c r="BK141" s="1070" t="s">
        <v>36</v>
      </c>
      <c r="BL141" s="1090" t="s">
        <v>36</v>
      </c>
      <c r="BM141" s="1110" t="s">
        <v>36</v>
      </c>
      <c r="BN141" s="1070" t="s">
        <v>36</v>
      </c>
      <c r="BO141" s="1070" t="s">
        <v>36</v>
      </c>
      <c r="BP141" s="1070" t="s">
        <v>36</v>
      </c>
      <c r="BQ141" s="1090" t="s">
        <v>36</v>
      </c>
      <c r="BR141" s="1110" t="s">
        <v>36</v>
      </c>
      <c r="BS141" s="1070" t="s">
        <v>36</v>
      </c>
      <c r="BT141" s="1070" t="s">
        <v>36</v>
      </c>
      <c r="BU141" s="1070" t="s">
        <v>36</v>
      </c>
      <c r="BV141" s="1070" t="s">
        <v>36</v>
      </c>
      <c r="BW141" s="1070" t="s">
        <v>36</v>
      </c>
      <c r="BX141" s="1070" t="s">
        <v>36</v>
      </c>
      <c r="BY141" s="1128" t="s">
        <v>36</v>
      </c>
      <c r="BZ141" s="1128" t="s">
        <v>36</v>
      </c>
      <c r="CA141" s="1128" t="s">
        <v>36</v>
      </c>
      <c r="CB141" s="1128" t="s">
        <v>36</v>
      </c>
      <c r="CC141" s="1128" t="s">
        <v>36</v>
      </c>
      <c r="CD141" s="1128" t="s">
        <v>36</v>
      </c>
      <c r="CE141" s="1128" t="s">
        <v>36</v>
      </c>
      <c r="CF141" s="1128" t="s">
        <v>36</v>
      </c>
      <c r="CG141" s="1128" t="s">
        <v>36</v>
      </c>
      <c r="CH141" s="1809"/>
      <c r="CI141" s="1809"/>
      <c r="CJ141" s="1809"/>
      <c r="CK141" s="1809"/>
      <c r="CL141" s="1809"/>
      <c r="CM141" s="1809"/>
      <c r="CN141" s="1809"/>
      <c r="CO141" s="1809"/>
      <c r="CP141" s="1809"/>
      <c r="CQ141" s="1809"/>
      <c r="CR141" s="1809"/>
      <c r="CS141" s="1809"/>
      <c r="CT141" s="1809"/>
      <c r="CU141" s="1809"/>
      <c r="CV141" s="1809"/>
      <c r="CW141" s="1809"/>
      <c r="CX141" s="1809"/>
      <c r="CY141" s="1809"/>
      <c r="CZ141" s="1809"/>
    </row>
    <row r="142" s="130" customFormat="true" ht="15" customHeight="true" x14ac:dyDescent="0.2">
      <c r="A142" s="2068"/>
      <c r="B142" s="252" t="s">
        <v>67</v>
      </c>
      <c r="C142" s="1005" t="s">
        <v>36</v>
      </c>
      <c r="D142" s="1012" t="s">
        <v>36</v>
      </c>
      <c r="E142" s="1012" t="s">
        <v>36</v>
      </c>
      <c r="F142" s="1012" t="s">
        <v>36</v>
      </c>
      <c r="G142" s="1019" t="s">
        <v>36</v>
      </c>
      <c r="H142" s="1026" t="s">
        <v>36</v>
      </c>
      <c r="I142" s="1012" t="s">
        <v>36</v>
      </c>
      <c r="J142" s="1012" t="s">
        <v>36</v>
      </c>
      <c r="K142" s="1012" t="s">
        <v>36</v>
      </c>
      <c r="L142" s="1033" t="s">
        <v>36</v>
      </c>
      <c r="M142" s="1039" t="s">
        <v>36</v>
      </c>
      <c r="N142" s="1012" t="s">
        <v>36</v>
      </c>
      <c r="O142" s="1012" t="s">
        <v>36</v>
      </c>
      <c r="P142" s="1012" t="s">
        <v>36</v>
      </c>
      <c r="Q142" s="1019" t="s">
        <v>36</v>
      </c>
      <c r="R142" s="1026" t="s">
        <v>36</v>
      </c>
      <c r="S142" s="1012" t="s">
        <v>36</v>
      </c>
      <c r="T142" s="1012" t="s">
        <v>36</v>
      </c>
      <c r="U142" s="1012" t="s">
        <v>36</v>
      </c>
      <c r="V142" s="1012" t="s">
        <v>36</v>
      </c>
      <c r="W142" s="1012" t="s">
        <v>36</v>
      </c>
      <c r="X142" s="1012" t="s">
        <v>36</v>
      </c>
      <c r="Y142" s="1041" t="s">
        <v>36</v>
      </c>
      <c r="Z142" s="1041" t="s">
        <v>36</v>
      </c>
      <c r="AA142" s="1041" t="s">
        <v>36</v>
      </c>
      <c r="AB142" s="1041" t="s">
        <v>36</v>
      </c>
      <c r="AC142" s="1041" t="s">
        <v>36</v>
      </c>
      <c r="AD142" s="1041" t="s">
        <v>36</v>
      </c>
      <c r="AE142" s="1041" t="s">
        <v>36</v>
      </c>
      <c r="AF142" s="1041" t="s">
        <v>36</v>
      </c>
      <c r="AG142" s="1774" t="s">
        <v>36</v>
      </c>
      <c r="AH142" s="1787"/>
      <c r="AI142" s="1787"/>
      <c r="AJ142" s="1787"/>
      <c r="AK142" s="1787"/>
      <c r="AL142" s="1787"/>
      <c r="AM142" s="1787"/>
      <c r="AN142" s="1787"/>
      <c r="AO142" s="1787"/>
      <c r="AP142" s="1787"/>
      <c r="AQ142" s="1787"/>
      <c r="AR142" s="1787"/>
      <c r="AS142" s="1787"/>
      <c r="AT142" s="1787"/>
      <c r="AU142" s="1787"/>
      <c r="AV142" s="1787"/>
      <c r="AW142" s="1787"/>
      <c r="AX142" s="1787"/>
      <c r="AY142" s="1787"/>
      <c r="AZ142" s="215"/>
      <c r="BA142" s="2103"/>
      <c r="BB142" s="159" t="s">
        <v>67</v>
      </c>
      <c r="BC142" s="1051" t="s">
        <v>36</v>
      </c>
      <c r="BD142" s="1070" t="s">
        <v>36</v>
      </c>
      <c r="BE142" s="1070" t="s">
        <v>36</v>
      </c>
      <c r="BF142" s="1070" t="s">
        <v>36</v>
      </c>
      <c r="BG142" s="1090" t="s">
        <v>36</v>
      </c>
      <c r="BH142" s="1110" t="s">
        <v>36</v>
      </c>
      <c r="BI142" s="1070" t="s">
        <v>36</v>
      </c>
      <c r="BJ142" s="1070" t="s">
        <v>36</v>
      </c>
      <c r="BK142" s="1070" t="s">
        <v>36</v>
      </c>
      <c r="BL142" s="1090" t="s">
        <v>36</v>
      </c>
      <c r="BM142" s="1110" t="s">
        <v>36</v>
      </c>
      <c r="BN142" s="1070" t="s">
        <v>36</v>
      </c>
      <c r="BO142" s="1070" t="s">
        <v>36</v>
      </c>
      <c r="BP142" s="1070" t="s">
        <v>36</v>
      </c>
      <c r="BQ142" s="1090" t="s">
        <v>36</v>
      </c>
      <c r="BR142" s="1110" t="s">
        <v>36</v>
      </c>
      <c r="BS142" s="1070" t="s">
        <v>36</v>
      </c>
      <c r="BT142" s="1070" t="s">
        <v>36</v>
      </c>
      <c r="BU142" s="1070" t="s">
        <v>36</v>
      </c>
      <c r="BV142" s="1070" t="s">
        <v>36</v>
      </c>
      <c r="BW142" s="1070" t="s">
        <v>36</v>
      </c>
      <c r="BX142" s="1070" t="s">
        <v>36</v>
      </c>
      <c r="BY142" s="1128" t="s">
        <v>36</v>
      </c>
      <c r="BZ142" s="1128" t="s">
        <v>36</v>
      </c>
      <c r="CA142" s="1128" t="s">
        <v>36</v>
      </c>
      <c r="CB142" s="1128" t="s">
        <v>36</v>
      </c>
      <c r="CC142" s="1128" t="s">
        <v>36</v>
      </c>
      <c r="CD142" s="1128" t="s">
        <v>36</v>
      </c>
      <c r="CE142" s="1128" t="s">
        <v>36</v>
      </c>
      <c r="CF142" s="1128" t="s">
        <v>36</v>
      </c>
      <c r="CG142" s="1128" t="s">
        <v>36</v>
      </c>
      <c r="CH142" s="1809"/>
      <c r="CI142" s="1809"/>
      <c r="CJ142" s="1809"/>
      <c r="CK142" s="1809"/>
      <c r="CL142" s="1809"/>
      <c r="CM142" s="1809"/>
      <c r="CN142" s="1809"/>
      <c r="CO142" s="1809"/>
      <c r="CP142" s="1809"/>
      <c r="CQ142" s="1809"/>
      <c r="CR142" s="1809"/>
      <c r="CS142" s="1809"/>
      <c r="CT142" s="1809"/>
      <c r="CU142" s="1809"/>
      <c r="CV142" s="1809"/>
      <c r="CW142" s="1809"/>
      <c r="CX142" s="1809"/>
      <c r="CY142" s="1809"/>
      <c r="CZ142" s="1809"/>
    </row>
    <row r="143" s="130" customFormat="true" ht="15" customHeight="true" x14ac:dyDescent="0.2">
      <c r="A143" s="2068"/>
      <c r="B143" s="252" t="s">
        <v>68</v>
      </c>
      <c r="C143" s="1005" t="s">
        <v>36</v>
      </c>
      <c r="D143" s="1012" t="s">
        <v>36</v>
      </c>
      <c r="E143" s="1012" t="s">
        <v>36</v>
      </c>
      <c r="F143" s="1012" t="s">
        <v>36</v>
      </c>
      <c r="G143" s="1019" t="s">
        <v>36</v>
      </c>
      <c r="H143" s="1026" t="s">
        <v>36</v>
      </c>
      <c r="I143" s="1012" t="s">
        <v>36</v>
      </c>
      <c r="J143" s="1012" t="s">
        <v>36</v>
      </c>
      <c r="K143" s="1012" t="s">
        <v>36</v>
      </c>
      <c r="L143" s="1033" t="s">
        <v>36</v>
      </c>
      <c r="M143" s="1039" t="s">
        <v>36</v>
      </c>
      <c r="N143" s="1012" t="s">
        <v>36</v>
      </c>
      <c r="O143" s="1012" t="s">
        <v>36</v>
      </c>
      <c r="P143" s="1012" t="s">
        <v>36</v>
      </c>
      <c r="Q143" s="1019" t="s">
        <v>36</v>
      </c>
      <c r="R143" s="1026" t="s">
        <v>36</v>
      </c>
      <c r="S143" s="1012" t="s">
        <v>36</v>
      </c>
      <c r="T143" s="1012" t="s">
        <v>36</v>
      </c>
      <c r="U143" s="1012" t="s">
        <v>36</v>
      </c>
      <c r="V143" s="1012" t="s">
        <v>36</v>
      </c>
      <c r="W143" s="1012" t="s">
        <v>36</v>
      </c>
      <c r="X143" s="1012" t="s">
        <v>36</v>
      </c>
      <c r="Y143" s="1041" t="s">
        <v>36</v>
      </c>
      <c r="Z143" s="1041" t="s">
        <v>36</v>
      </c>
      <c r="AA143" s="1041" t="s">
        <v>36</v>
      </c>
      <c r="AB143" s="1041" t="s">
        <v>36</v>
      </c>
      <c r="AC143" s="1041" t="s">
        <v>36</v>
      </c>
      <c r="AD143" s="1041" t="s">
        <v>36</v>
      </c>
      <c r="AE143" s="1041" t="s">
        <v>36</v>
      </c>
      <c r="AF143" s="1041" t="s">
        <v>36</v>
      </c>
      <c r="AG143" s="1774" t="s">
        <v>36</v>
      </c>
      <c r="AH143" s="1787"/>
      <c r="AI143" s="1787"/>
      <c r="AJ143" s="1787"/>
      <c r="AK143" s="1787"/>
      <c r="AL143" s="1787"/>
      <c r="AM143" s="1787"/>
      <c r="AN143" s="1787"/>
      <c r="AO143" s="1787"/>
      <c r="AP143" s="1787"/>
      <c r="AQ143" s="1787"/>
      <c r="AR143" s="1787"/>
      <c r="AS143" s="1787"/>
      <c r="AT143" s="1787"/>
      <c r="AU143" s="1787"/>
      <c r="AV143" s="1787"/>
      <c r="AW143" s="1787"/>
      <c r="AX143" s="1787"/>
      <c r="AY143" s="1787"/>
      <c r="AZ143" s="215"/>
      <c r="BA143" s="2103"/>
      <c r="BB143" s="159" t="s">
        <v>68</v>
      </c>
      <c r="BC143" s="1051" t="s">
        <v>36</v>
      </c>
      <c r="BD143" s="1070" t="s">
        <v>36</v>
      </c>
      <c r="BE143" s="1070" t="s">
        <v>36</v>
      </c>
      <c r="BF143" s="1070" t="s">
        <v>36</v>
      </c>
      <c r="BG143" s="1090" t="s">
        <v>36</v>
      </c>
      <c r="BH143" s="1110" t="s">
        <v>36</v>
      </c>
      <c r="BI143" s="1070" t="s">
        <v>36</v>
      </c>
      <c r="BJ143" s="1070" t="s">
        <v>36</v>
      </c>
      <c r="BK143" s="1070" t="s">
        <v>36</v>
      </c>
      <c r="BL143" s="1090" t="s">
        <v>36</v>
      </c>
      <c r="BM143" s="1110" t="s">
        <v>36</v>
      </c>
      <c r="BN143" s="1070" t="s">
        <v>36</v>
      </c>
      <c r="BO143" s="1070" t="s">
        <v>36</v>
      </c>
      <c r="BP143" s="1070" t="s">
        <v>36</v>
      </c>
      <c r="BQ143" s="1090" t="s">
        <v>36</v>
      </c>
      <c r="BR143" s="1110" t="s">
        <v>36</v>
      </c>
      <c r="BS143" s="1070" t="s">
        <v>36</v>
      </c>
      <c r="BT143" s="1070" t="s">
        <v>36</v>
      </c>
      <c r="BU143" s="1070" t="s">
        <v>36</v>
      </c>
      <c r="BV143" s="1070" t="s">
        <v>36</v>
      </c>
      <c r="BW143" s="1070" t="s">
        <v>36</v>
      </c>
      <c r="BX143" s="1070" t="s">
        <v>36</v>
      </c>
      <c r="BY143" s="1128" t="s">
        <v>36</v>
      </c>
      <c r="BZ143" s="1128" t="s">
        <v>36</v>
      </c>
      <c r="CA143" s="1128" t="s">
        <v>36</v>
      </c>
      <c r="CB143" s="1128" t="s">
        <v>36</v>
      </c>
      <c r="CC143" s="1128" t="s">
        <v>36</v>
      </c>
      <c r="CD143" s="1128" t="s">
        <v>36</v>
      </c>
      <c r="CE143" s="1128" t="s">
        <v>36</v>
      </c>
      <c r="CF143" s="1128" t="s">
        <v>36</v>
      </c>
      <c r="CG143" s="1128" t="s">
        <v>36</v>
      </c>
      <c r="CH143" s="1809"/>
      <c r="CI143" s="1809"/>
      <c r="CJ143" s="1809"/>
      <c r="CK143" s="1809"/>
      <c r="CL143" s="1809"/>
      <c r="CM143" s="1809"/>
      <c r="CN143" s="1809"/>
      <c r="CO143" s="1809"/>
      <c r="CP143" s="1809"/>
      <c r="CQ143" s="1809"/>
      <c r="CR143" s="1809"/>
      <c r="CS143" s="1809"/>
      <c r="CT143" s="1809"/>
      <c r="CU143" s="1809"/>
      <c r="CV143" s="1809"/>
      <c r="CW143" s="1809"/>
      <c r="CX143" s="1809"/>
      <c r="CY143" s="1809"/>
      <c r="CZ143" s="1809"/>
    </row>
    <row r="144" s="130" customFormat="true" ht="15" customHeight="true" x14ac:dyDescent="0.2">
      <c r="A144" s="2068" t="s">
        <v>108</v>
      </c>
      <c r="B144" s="252" t="s">
        <v>65</v>
      </c>
      <c r="C144" s="1005" t="s">
        <v>36</v>
      </c>
      <c r="D144" s="1012" t="s">
        <v>36</v>
      </c>
      <c r="E144" s="1012" t="s">
        <v>36</v>
      </c>
      <c r="F144" s="1012" t="s">
        <v>36</v>
      </c>
      <c r="G144" s="1019" t="s">
        <v>36</v>
      </c>
      <c r="H144" s="1026" t="s">
        <v>36</v>
      </c>
      <c r="I144" s="1012" t="s">
        <v>36</v>
      </c>
      <c r="J144" s="1012" t="s">
        <v>36</v>
      </c>
      <c r="K144" s="1012" t="s">
        <v>36</v>
      </c>
      <c r="L144" s="1033" t="s">
        <v>36</v>
      </c>
      <c r="M144" s="1039" t="s">
        <v>36</v>
      </c>
      <c r="N144" s="1012" t="s">
        <v>36</v>
      </c>
      <c r="O144" s="1012" t="s">
        <v>36</v>
      </c>
      <c r="P144" s="1012" t="s">
        <v>36</v>
      </c>
      <c r="Q144" s="1019" t="s">
        <v>36</v>
      </c>
      <c r="R144" s="1026" t="s">
        <v>36</v>
      </c>
      <c r="S144" s="1012" t="s">
        <v>36</v>
      </c>
      <c r="T144" s="1012" t="s">
        <v>36</v>
      </c>
      <c r="U144" s="1012" t="s">
        <v>36</v>
      </c>
      <c r="V144" s="1012" t="s">
        <v>36</v>
      </c>
      <c r="W144" s="1012" t="s">
        <v>36</v>
      </c>
      <c r="X144" s="1012" t="s">
        <v>36</v>
      </c>
      <c r="Y144" s="1041" t="s">
        <v>36</v>
      </c>
      <c r="Z144" s="1041" t="s">
        <v>36</v>
      </c>
      <c r="AA144" s="1041" t="s">
        <v>36</v>
      </c>
      <c r="AB144" s="1041" t="s">
        <v>36</v>
      </c>
      <c r="AC144" s="1041" t="s">
        <v>36</v>
      </c>
      <c r="AD144" s="1041" t="s">
        <v>36</v>
      </c>
      <c r="AE144" s="1041" t="s">
        <v>36</v>
      </c>
      <c r="AF144" s="1041" t="s">
        <v>36</v>
      </c>
      <c r="AG144" s="1774" t="s">
        <v>36</v>
      </c>
      <c r="AH144" s="1787"/>
      <c r="AI144" s="1787"/>
      <c r="AJ144" s="1787"/>
      <c r="AK144" s="1787"/>
      <c r="AL144" s="1787"/>
      <c r="AM144" s="1787"/>
      <c r="AN144" s="1787"/>
      <c r="AO144" s="1787"/>
      <c r="AP144" s="1787"/>
      <c r="AQ144" s="1787"/>
      <c r="AR144" s="1787"/>
      <c r="AS144" s="1787"/>
      <c r="AT144" s="1787"/>
      <c r="AU144" s="1787"/>
      <c r="AV144" s="1787"/>
      <c r="AW144" s="1787"/>
      <c r="AX144" s="1787"/>
      <c r="AY144" s="1787"/>
      <c r="AZ144" s="215"/>
      <c r="BA144" s="2103" t="s">
        <v>108</v>
      </c>
      <c r="BB144" s="159" t="s">
        <v>65</v>
      </c>
      <c r="BC144" s="1051" t="s">
        <v>36</v>
      </c>
      <c r="BD144" s="1070" t="s">
        <v>36</v>
      </c>
      <c r="BE144" s="1070" t="s">
        <v>36</v>
      </c>
      <c r="BF144" s="1070" t="s">
        <v>36</v>
      </c>
      <c r="BG144" s="1090" t="s">
        <v>36</v>
      </c>
      <c r="BH144" s="1110" t="s">
        <v>36</v>
      </c>
      <c r="BI144" s="1070" t="s">
        <v>36</v>
      </c>
      <c r="BJ144" s="1070" t="s">
        <v>36</v>
      </c>
      <c r="BK144" s="1070" t="s">
        <v>36</v>
      </c>
      <c r="BL144" s="1090" t="s">
        <v>36</v>
      </c>
      <c r="BM144" s="1110" t="s">
        <v>36</v>
      </c>
      <c r="BN144" s="1070" t="s">
        <v>36</v>
      </c>
      <c r="BO144" s="1070" t="s">
        <v>36</v>
      </c>
      <c r="BP144" s="1070" t="s">
        <v>36</v>
      </c>
      <c r="BQ144" s="1090" t="s">
        <v>36</v>
      </c>
      <c r="BR144" s="1110" t="s">
        <v>36</v>
      </c>
      <c r="BS144" s="1070" t="s">
        <v>36</v>
      </c>
      <c r="BT144" s="1070" t="s">
        <v>36</v>
      </c>
      <c r="BU144" s="1070" t="s">
        <v>36</v>
      </c>
      <c r="BV144" s="1070" t="s">
        <v>36</v>
      </c>
      <c r="BW144" s="1070" t="s">
        <v>36</v>
      </c>
      <c r="BX144" s="1070" t="s">
        <v>36</v>
      </c>
      <c r="BY144" s="1128" t="s">
        <v>36</v>
      </c>
      <c r="BZ144" s="1128" t="s">
        <v>36</v>
      </c>
      <c r="CA144" s="1128" t="s">
        <v>36</v>
      </c>
      <c r="CB144" s="1128" t="s">
        <v>36</v>
      </c>
      <c r="CC144" s="1128" t="s">
        <v>36</v>
      </c>
      <c r="CD144" s="1128" t="s">
        <v>36</v>
      </c>
      <c r="CE144" s="1128" t="s">
        <v>36</v>
      </c>
      <c r="CF144" s="1128" t="s">
        <v>36</v>
      </c>
      <c r="CG144" s="1128" t="s">
        <v>36</v>
      </c>
      <c r="CH144" s="1809"/>
      <c r="CI144" s="1809"/>
      <c r="CJ144" s="1809"/>
      <c r="CK144" s="1809"/>
      <c r="CL144" s="1809"/>
      <c r="CM144" s="1809"/>
      <c r="CN144" s="1809"/>
      <c r="CO144" s="1809"/>
      <c r="CP144" s="1809"/>
      <c r="CQ144" s="1809"/>
      <c r="CR144" s="1809"/>
      <c r="CS144" s="1809"/>
      <c r="CT144" s="1809"/>
      <c r="CU144" s="1809"/>
      <c r="CV144" s="1809"/>
      <c r="CW144" s="1809"/>
      <c r="CX144" s="1809"/>
      <c r="CY144" s="1809"/>
      <c r="CZ144" s="1809"/>
    </row>
    <row r="145" s="130" customFormat="true" ht="15" customHeight="true" x14ac:dyDescent="0.2">
      <c r="A145" s="2068"/>
      <c r="B145" s="252" t="s">
        <v>66</v>
      </c>
      <c r="C145" s="1005" t="s">
        <v>36</v>
      </c>
      <c r="D145" s="1012" t="s">
        <v>36</v>
      </c>
      <c r="E145" s="1012" t="s">
        <v>36</v>
      </c>
      <c r="F145" s="1012" t="s">
        <v>36</v>
      </c>
      <c r="G145" s="1019" t="s">
        <v>36</v>
      </c>
      <c r="H145" s="1026" t="s">
        <v>36</v>
      </c>
      <c r="I145" s="1012" t="s">
        <v>36</v>
      </c>
      <c r="J145" s="1012" t="s">
        <v>36</v>
      </c>
      <c r="K145" s="1012" t="s">
        <v>36</v>
      </c>
      <c r="L145" s="1033" t="s">
        <v>36</v>
      </c>
      <c r="M145" s="1039" t="s">
        <v>36</v>
      </c>
      <c r="N145" s="1012" t="s">
        <v>36</v>
      </c>
      <c r="O145" s="1012" t="s">
        <v>36</v>
      </c>
      <c r="P145" s="1012" t="s">
        <v>36</v>
      </c>
      <c r="Q145" s="1019" t="s">
        <v>36</v>
      </c>
      <c r="R145" s="1026" t="s">
        <v>36</v>
      </c>
      <c r="S145" s="1012" t="s">
        <v>36</v>
      </c>
      <c r="T145" s="1012" t="s">
        <v>36</v>
      </c>
      <c r="U145" s="1012" t="s">
        <v>36</v>
      </c>
      <c r="V145" s="1012" t="s">
        <v>36</v>
      </c>
      <c r="W145" s="1012" t="s">
        <v>36</v>
      </c>
      <c r="X145" s="1012" t="s">
        <v>36</v>
      </c>
      <c r="Y145" s="1041" t="s">
        <v>36</v>
      </c>
      <c r="Z145" s="1041" t="s">
        <v>36</v>
      </c>
      <c r="AA145" s="1041" t="s">
        <v>36</v>
      </c>
      <c r="AB145" s="1041" t="s">
        <v>36</v>
      </c>
      <c r="AC145" s="1041" t="s">
        <v>36</v>
      </c>
      <c r="AD145" s="1041" t="s">
        <v>36</v>
      </c>
      <c r="AE145" s="1041" t="s">
        <v>36</v>
      </c>
      <c r="AF145" s="1041" t="s">
        <v>36</v>
      </c>
      <c r="AG145" s="1774" t="s">
        <v>36</v>
      </c>
      <c r="AH145" s="1787"/>
      <c r="AI145" s="1787"/>
      <c r="AJ145" s="1787"/>
      <c r="AK145" s="1787"/>
      <c r="AL145" s="1787"/>
      <c r="AM145" s="1787"/>
      <c r="AN145" s="1787"/>
      <c r="AO145" s="1787"/>
      <c r="AP145" s="1787"/>
      <c r="AQ145" s="1787"/>
      <c r="AR145" s="1787"/>
      <c r="AS145" s="1787"/>
      <c r="AT145" s="1787"/>
      <c r="AU145" s="1787"/>
      <c r="AV145" s="1787"/>
      <c r="AW145" s="1787"/>
      <c r="AX145" s="1787"/>
      <c r="AY145" s="1787"/>
      <c r="AZ145" s="215"/>
      <c r="BA145" s="2103"/>
      <c r="BB145" s="159" t="s">
        <v>66</v>
      </c>
      <c r="BC145" s="1051" t="s">
        <v>36</v>
      </c>
      <c r="BD145" s="1070" t="s">
        <v>36</v>
      </c>
      <c r="BE145" s="1070" t="s">
        <v>36</v>
      </c>
      <c r="BF145" s="1070" t="s">
        <v>36</v>
      </c>
      <c r="BG145" s="1090" t="s">
        <v>36</v>
      </c>
      <c r="BH145" s="1110" t="s">
        <v>36</v>
      </c>
      <c r="BI145" s="1070" t="s">
        <v>36</v>
      </c>
      <c r="BJ145" s="1070" t="s">
        <v>36</v>
      </c>
      <c r="BK145" s="1070" t="s">
        <v>36</v>
      </c>
      <c r="BL145" s="1090" t="s">
        <v>36</v>
      </c>
      <c r="BM145" s="1110" t="s">
        <v>36</v>
      </c>
      <c r="BN145" s="1070" t="s">
        <v>36</v>
      </c>
      <c r="BO145" s="1070" t="s">
        <v>36</v>
      </c>
      <c r="BP145" s="1070" t="s">
        <v>36</v>
      </c>
      <c r="BQ145" s="1090" t="s">
        <v>36</v>
      </c>
      <c r="BR145" s="1110" t="s">
        <v>36</v>
      </c>
      <c r="BS145" s="1070" t="s">
        <v>36</v>
      </c>
      <c r="BT145" s="1070" t="s">
        <v>36</v>
      </c>
      <c r="BU145" s="1070" t="s">
        <v>36</v>
      </c>
      <c r="BV145" s="1070" t="s">
        <v>36</v>
      </c>
      <c r="BW145" s="1070" t="s">
        <v>36</v>
      </c>
      <c r="BX145" s="1070" t="s">
        <v>36</v>
      </c>
      <c r="BY145" s="1128" t="s">
        <v>36</v>
      </c>
      <c r="BZ145" s="1128" t="s">
        <v>36</v>
      </c>
      <c r="CA145" s="1128" t="s">
        <v>36</v>
      </c>
      <c r="CB145" s="1128" t="s">
        <v>36</v>
      </c>
      <c r="CC145" s="1128" t="s">
        <v>36</v>
      </c>
      <c r="CD145" s="1128" t="s">
        <v>36</v>
      </c>
      <c r="CE145" s="1128" t="s">
        <v>36</v>
      </c>
      <c r="CF145" s="1128" t="s">
        <v>36</v>
      </c>
      <c r="CG145" s="1128" t="s">
        <v>36</v>
      </c>
      <c r="CH145" s="1809"/>
      <c r="CI145" s="1809"/>
      <c r="CJ145" s="1809"/>
      <c r="CK145" s="1809"/>
      <c r="CL145" s="1809"/>
      <c r="CM145" s="1809"/>
      <c r="CN145" s="1809"/>
      <c r="CO145" s="1809"/>
      <c r="CP145" s="1809"/>
      <c r="CQ145" s="1809"/>
      <c r="CR145" s="1809"/>
      <c r="CS145" s="1809"/>
      <c r="CT145" s="1809"/>
      <c r="CU145" s="1809"/>
      <c r="CV145" s="1809"/>
      <c r="CW145" s="1809"/>
      <c r="CX145" s="1809"/>
      <c r="CY145" s="1809"/>
      <c r="CZ145" s="1809"/>
    </row>
    <row r="146" s="130" customFormat="true" ht="15" customHeight="true" x14ac:dyDescent="0.2">
      <c r="A146" s="2068"/>
      <c r="B146" s="252" t="s">
        <v>67</v>
      </c>
      <c r="C146" s="1005" t="s">
        <v>36</v>
      </c>
      <c r="D146" s="1012" t="s">
        <v>36</v>
      </c>
      <c r="E146" s="1012" t="s">
        <v>36</v>
      </c>
      <c r="F146" s="1012" t="s">
        <v>36</v>
      </c>
      <c r="G146" s="1019" t="s">
        <v>36</v>
      </c>
      <c r="H146" s="1026" t="s">
        <v>36</v>
      </c>
      <c r="I146" s="1012" t="s">
        <v>36</v>
      </c>
      <c r="J146" s="1012" t="s">
        <v>36</v>
      </c>
      <c r="K146" s="1012" t="s">
        <v>36</v>
      </c>
      <c r="L146" s="1033" t="s">
        <v>36</v>
      </c>
      <c r="M146" s="1039" t="s">
        <v>36</v>
      </c>
      <c r="N146" s="1012" t="s">
        <v>36</v>
      </c>
      <c r="O146" s="1012" t="s">
        <v>36</v>
      </c>
      <c r="P146" s="1012" t="s">
        <v>36</v>
      </c>
      <c r="Q146" s="1019" t="s">
        <v>36</v>
      </c>
      <c r="R146" s="1026" t="s">
        <v>36</v>
      </c>
      <c r="S146" s="1012" t="s">
        <v>36</v>
      </c>
      <c r="T146" s="1012" t="s">
        <v>36</v>
      </c>
      <c r="U146" s="1012" t="s">
        <v>36</v>
      </c>
      <c r="V146" s="1012" t="s">
        <v>36</v>
      </c>
      <c r="W146" s="1012" t="s">
        <v>36</v>
      </c>
      <c r="X146" s="1012" t="s">
        <v>36</v>
      </c>
      <c r="Y146" s="1041" t="s">
        <v>36</v>
      </c>
      <c r="Z146" s="1041" t="s">
        <v>36</v>
      </c>
      <c r="AA146" s="1041" t="s">
        <v>36</v>
      </c>
      <c r="AB146" s="1041" t="s">
        <v>36</v>
      </c>
      <c r="AC146" s="1041" t="s">
        <v>36</v>
      </c>
      <c r="AD146" s="1041" t="s">
        <v>36</v>
      </c>
      <c r="AE146" s="1041" t="s">
        <v>36</v>
      </c>
      <c r="AF146" s="1041" t="s">
        <v>36</v>
      </c>
      <c r="AG146" s="1774" t="s">
        <v>36</v>
      </c>
      <c r="AH146" s="1787"/>
      <c r="AI146" s="1787"/>
      <c r="AJ146" s="1787"/>
      <c r="AK146" s="1787"/>
      <c r="AL146" s="1787"/>
      <c r="AM146" s="1787"/>
      <c r="AN146" s="1787"/>
      <c r="AO146" s="1787"/>
      <c r="AP146" s="1787"/>
      <c r="AQ146" s="1787"/>
      <c r="AR146" s="1787"/>
      <c r="AS146" s="1787"/>
      <c r="AT146" s="1787"/>
      <c r="AU146" s="1787"/>
      <c r="AV146" s="1787"/>
      <c r="AW146" s="1787"/>
      <c r="AX146" s="1787"/>
      <c r="AY146" s="1787"/>
      <c r="AZ146" s="215"/>
      <c r="BA146" s="2103"/>
      <c r="BB146" s="159" t="s">
        <v>67</v>
      </c>
      <c r="BC146" s="1051" t="s">
        <v>36</v>
      </c>
      <c r="BD146" s="1070" t="s">
        <v>36</v>
      </c>
      <c r="BE146" s="1070" t="s">
        <v>36</v>
      </c>
      <c r="BF146" s="1070" t="s">
        <v>36</v>
      </c>
      <c r="BG146" s="1090" t="s">
        <v>36</v>
      </c>
      <c r="BH146" s="1110" t="s">
        <v>36</v>
      </c>
      <c r="BI146" s="1070" t="s">
        <v>36</v>
      </c>
      <c r="BJ146" s="1070" t="s">
        <v>36</v>
      </c>
      <c r="BK146" s="1070" t="s">
        <v>36</v>
      </c>
      <c r="BL146" s="1090" t="s">
        <v>36</v>
      </c>
      <c r="BM146" s="1110" t="s">
        <v>36</v>
      </c>
      <c r="BN146" s="1070" t="s">
        <v>36</v>
      </c>
      <c r="BO146" s="1070" t="s">
        <v>36</v>
      </c>
      <c r="BP146" s="1070" t="s">
        <v>36</v>
      </c>
      <c r="BQ146" s="1090" t="s">
        <v>36</v>
      </c>
      <c r="BR146" s="1110" t="s">
        <v>36</v>
      </c>
      <c r="BS146" s="1070" t="s">
        <v>36</v>
      </c>
      <c r="BT146" s="1070" t="s">
        <v>36</v>
      </c>
      <c r="BU146" s="1070" t="s">
        <v>36</v>
      </c>
      <c r="BV146" s="1070" t="s">
        <v>36</v>
      </c>
      <c r="BW146" s="1070" t="s">
        <v>36</v>
      </c>
      <c r="BX146" s="1070" t="s">
        <v>36</v>
      </c>
      <c r="BY146" s="1128" t="s">
        <v>36</v>
      </c>
      <c r="BZ146" s="1128" t="s">
        <v>36</v>
      </c>
      <c r="CA146" s="1128" t="s">
        <v>36</v>
      </c>
      <c r="CB146" s="1128" t="s">
        <v>36</v>
      </c>
      <c r="CC146" s="1128" t="s">
        <v>36</v>
      </c>
      <c r="CD146" s="1128" t="s">
        <v>36</v>
      </c>
      <c r="CE146" s="1128" t="s">
        <v>36</v>
      </c>
      <c r="CF146" s="1128" t="s">
        <v>36</v>
      </c>
      <c r="CG146" s="1128" t="s">
        <v>36</v>
      </c>
      <c r="CH146" s="1809"/>
      <c r="CI146" s="1809"/>
      <c r="CJ146" s="1809"/>
      <c r="CK146" s="1809"/>
      <c r="CL146" s="1809"/>
      <c r="CM146" s="1809"/>
      <c r="CN146" s="1809"/>
      <c r="CO146" s="1809"/>
      <c r="CP146" s="1809"/>
      <c r="CQ146" s="1809"/>
      <c r="CR146" s="1809"/>
      <c r="CS146" s="1809"/>
      <c r="CT146" s="1809"/>
      <c r="CU146" s="1809"/>
      <c r="CV146" s="1809"/>
      <c r="CW146" s="1809"/>
      <c r="CX146" s="1809"/>
      <c r="CY146" s="1809"/>
      <c r="CZ146" s="1809"/>
    </row>
    <row r="147" s="130" customFormat="true" ht="15" customHeight="true" x14ac:dyDescent="0.2">
      <c r="A147" s="2068"/>
      <c r="B147" s="252" t="s">
        <v>68</v>
      </c>
      <c r="C147" s="1005" t="s">
        <v>36</v>
      </c>
      <c r="D147" s="1012" t="s">
        <v>36</v>
      </c>
      <c r="E147" s="1012" t="s">
        <v>36</v>
      </c>
      <c r="F147" s="1012" t="s">
        <v>36</v>
      </c>
      <c r="G147" s="1019" t="s">
        <v>36</v>
      </c>
      <c r="H147" s="1026" t="s">
        <v>36</v>
      </c>
      <c r="I147" s="1012" t="s">
        <v>36</v>
      </c>
      <c r="J147" s="1012" t="s">
        <v>36</v>
      </c>
      <c r="K147" s="1012" t="s">
        <v>36</v>
      </c>
      <c r="L147" s="1033" t="s">
        <v>36</v>
      </c>
      <c r="M147" s="1039" t="s">
        <v>36</v>
      </c>
      <c r="N147" s="1012" t="s">
        <v>36</v>
      </c>
      <c r="O147" s="1012" t="s">
        <v>36</v>
      </c>
      <c r="P147" s="1012" t="s">
        <v>36</v>
      </c>
      <c r="Q147" s="1019" t="s">
        <v>36</v>
      </c>
      <c r="R147" s="1026" t="s">
        <v>36</v>
      </c>
      <c r="S147" s="1012" t="s">
        <v>36</v>
      </c>
      <c r="T147" s="1012" t="s">
        <v>36</v>
      </c>
      <c r="U147" s="1012" t="s">
        <v>36</v>
      </c>
      <c r="V147" s="1012" t="s">
        <v>36</v>
      </c>
      <c r="W147" s="1012" t="s">
        <v>36</v>
      </c>
      <c r="X147" s="1012" t="s">
        <v>36</v>
      </c>
      <c r="Y147" s="1041" t="s">
        <v>36</v>
      </c>
      <c r="Z147" s="1041" t="s">
        <v>36</v>
      </c>
      <c r="AA147" s="1041" t="s">
        <v>36</v>
      </c>
      <c r="AB147" s="1041" t="s">
        <v>36</v>
      </c>
      <c r="AC147" s="1041" t="s">
        <v>36</v>
      </c>
      <c r="AD147" s="1041" t="s">
        <v>36</v>
      </c>
      <c r="AE147" s="1041" t="s">
        <v>36</v>
      </c>
      <c r="AF147" s="1041" t="s">
        <v>36</v>
      </c>
      <c r="AG147" s="1774" t="s">
        <v>36</v>
      </c>
      <c r="AH147" s="1787"/>
      <c r="AI147" s="1787"/>
      <c r="AJ147" s="1787"/>
      <c r="AK147" s="1787"/>
      <c r="AL147" s="1787"/>
      <c r="AM147" s="1787"/>
      <c r="AN147" s="1787"/>
      <c r="AO147" s="1787"/>
      <c r="AP147" s="1787"/>
      <c r="AQ147" s="1787"/>
      <c r="AR147" s="1787"/>
      <c r="AS147" s="1787"/>
      <c r="AT147" s="1787"/>
      <c r="AU147" s="1787"/>
      <c r="AV147" s="1787"/>
      <c r="AW147" s="1787"/>
      <c r="AX147" s="1787"/>
      <c r="AY147" s="1787"/>
      <c r="AZ147" s="215"/>
      <c r="BA147" s="2103"/>
      <c r="BB147" s="159" t="s">
        <v>68</v>
      </c>
      <c r="BC147" s="1051" t="s">
        <v>36</v>
      </c>
      <c r="BD147" s="1070" t="s">
        <v>36</v>
      </c>
      <c r="BE147" s="1070" t="s">
        <v>36</v>
      </c>
      <c r="BF147" s="1070" t="s">
        <v>36</v>
      </c>
      <c r="BG147" s="1090" t="s">
        <v>36</v>
      </c>
      <c r="BH147" s="1110" t="s">
        <v>36</v>
      </c>
      <c r="BI147" s="1070" t="s">
        <v>36</v>
      </c>
      <c r="BJ147" s="1070" t="s">
        <v>36</v>
      </c>
      <c r="BK147" s="1070" t="s">
        <v>36</v>
      </c>
      <c r="BL147" s="1090" t="s">
        <v>36</v>
      </c>
      <c r="BM147" s="1110" t="s">
        <v>36</v>
      </c>
      <c r="BN147" s="1070" t="s">
        <v>36</v>
      </c>
      <c r="BO147" s="1070" t="s">
        <v>36</v>
      </c>
      <c r="BP147" s="1070" t="s">
        <v>36</v>
      </c>
      <c r="BQ147" s="1090" t="s">
        <v>36</v>
      </c>
      <c r="BR147" s="1110" t="s">
        <v>36</v>
      </c>
      <c r="BS147" s="1070" t="s">
        <v>36</v>
      </c>
      <c r="BT147" s="1070" t="s">
        <v>36</v>
      </c>
      <c r="BU147" s="1070" t="s">
        <v>36</v>
      </c>
      <c r="BV147" s="1070" t="s">
        <v>36</v>
      </c>
      <c r="BW147" s="1070" t="s">
        <v>36</v>
      </c>
      <c r="BX147" s="1070" t="s">
        <v>36</v>
      </c>
      <c r="BY147" s="1128" t="s">
        <v>36</v>
      </c>
      <c r="BZ147" s="1128" t="s">
        <v>36</v>
      </c>
      <c r="CA147" s="1128" t="s">
        <v>36</v>
      </c>
      <c r="CB147" s="1128" t="s">
        <v>36</v>
      </c>
      <c r="CC147" s="1128" t="s">
        <v>36</v>
      </c>
      <c r="CD147" s="1128" t="s">
        <v>36</v>
      </c>
      <c r="CE147" s="1128" t="s">
        <v>36</v>
      </c>
      <c r="CF147" s="1128" t="s">
        <v>36</v>
      </c>
      <c r="CG147" s="1128" t="s">
        <v>36</v>
      </c>
      <c r="CH147" s="1809"/>
      <c r="CI147" s="1809"/>
      <c r="CJ147" s="1809"/>
      <c r="CK147" s="1809"/>
      <c r="CL147" s="1809"/>
      <c r="CM147" s="1809"/>
      <c r="CN147" s="1809"/>
      <c r="CO147" s="1809"/>
      <c r="CP147" s="1809"/>
      <c r="CQ147" s="1809"/>
      <c r="CR147" s="1809"/>
      <c r="CS147" s="1809"/>
      <c r="CT147" s="1809"/>
      <c r="CU147" s="1809"/>
      <c r="CV147" s="1809"/>
      <c r="CW147" s="1809"/>
      <c r="CX147" s="1809"/>
      <c r="CY147" s="1809"/>
      <c r="CZ147" s="1809"/>
    </row>
    <row r="148" s="130" customFormat="true" ht="15" customHeight="true" x14ac:dyDescent="0.2">
      <c r="A148" s="2068" t="s">
        <v>109</v>
      </c>
      <c r="B148" s="252" t="s">
        <v>50</v>
      </c>
      <c r="C148" s="699">
        <v>3.123372101698533</v>
      </c>
      <c r="D148" s="700">
        <v>2.3893136272311892</v>
      </c>
      <c r="E148" s="700">
        <v>2.4003200369587017</v>
      </c>
      <c r="F148" s="700">
        <v>1.6904611072296714</v>
      </c>
      <c r="G148" s="751">
        <v>0.72582980113361639</v>
      </c>
      <c r="H148" s="739">
        <v>7.4440770932830667</v>
      </c>
      <c r="I148" s="700">
        <v>4.1450991513839828</v>
      </c>
      <c r="J148" s="700">
        <v>1.5965767276858462</v>
      </c>
      <c r="K148" s="700">
        <v>0.67044807557679587</v>
      </c>
      <c r="L148" s="715">
        <v>0.80817720225259182</v>
      </c>
      <c r="M148" s="726">
        <v>1.1681228347268213</v>
      </c>
      <c r="N148" s="700">
        <v>1.575557808049908</v>
      </c>
      <c r="O148" s="700">
        <v>1.2543235905213008</v>
      </c>
      <c r="P148" s="700">
        <v>0.56026462360332885</v>
      </c>
      <c r="Q148" s="751">
        <v>0.7545024996503531</v>
      </c>
      <c r="R148" s="739">
        <v>3.2785757650678313</v>
      </c>
      <c r="S148" s="700">
        <v>1.3620227684038766</v>
      </c>
      <c r="T148" s="700">
        <v>0.65003149237241686</v>
      </c>
      <c r="U148" s="700">
        <v>3.8936132012339355</v>
      </c>
      <c r="V148" s="700">
        <v>8.2966852329198897</v>
      </c>
      <c r="W148" s="700">
        <v>3.9556679802740247</v>
      </c>
      <c r="X148" s="700">
        <v>4.0006629537221805</v>
      </c>
      <c r="Y148" s="701">
        <v>0.80417721136896803</v>
      </c>
      <c r="Z148" s="701">
        <v>2.8038270252010324</v>
      </c>
      <c r="AA148" s="701">
        <v>1.0705559807236353</v>
      </c>
      <c r="AB148" s="701">
        <v>0.61185030790601092</v>
      </c>
      <c r="AC148" s="701">
        <v>1.3933544303220198</v>
      </c>
      <c r="AD148" s="701">
        <v>0.74864992916201056</v>
      </c>
      <c r="AE148" s="701">
        <v>0.83870675799695216</v>
      </c>
      <c r="AF148" s="701">
        <v>4.0178311896050261</v>
      </c>
      <c r="AG148" s="1775">
        <v>1.2201976932253096</v>
      </c>
      <c r="AH148" s="1788"/>
      <c r="AI148" s="1788"/>
      <c r="AJ148" s="1788"/>
      <c r="AK148" s="1788"/>
      <c r="AL148" s="1788"/>
      <c r="AM148" s="1788"/>
      <c r="AN148" s="1788"/>
      <c r="AO148" s="1788"/>
      <c r="AP148" s="1788"/>
      <c r="AQ148" s="1788"/>
      <c r="AR148" s="1788"/>
      <c r="AS148" s="1788"/>
      <c r="AT148" s="1788"/>
      <c r="AU148" s="1788"/>
      <c r="AV148" s="1788"/>
      <c r="AW148" s="1788"/>
      <c r="AX148" s="1788"/>
      <c r="AY148" s="1788"/>
      <c r="AZ148" s="215"/>
      <c r="BA148" s="2103" t="s">
        <v>109</v>
      </c>
      <c r="BB148" s="159" t="s">
        <v>50</v>
      </c>
      <c r="BC148" s="1051" t="s">
        <v>36</v>
      </c>
      <c r="BD148" s="1070" t="s">
        <v>36</v>
      </c>
      <c r="BE148" s="1070" t="s">
        <v>36</v>
      </c>
      <c r="BF148" s="1070" t="s">
        <v>36</v>
      </c>
      <c r="BG148" s="1090" t="s">
        <v>36</v>
      </c>
      <c r="BH148" s="1110" t="s">
        <v>36</v>
      </c>
      <c r="BI148" s="1070" t="s">
        <v>36</v>
      </c>
      <c r="BJ148" s="1070" t="s">
        <v>36</v>
      </c>
      <c r="BK148" s="1070" t="s">
        <v>36</v>
      </c>
      <c r="BL148" s="1090" t="s">
        <v>36</v>
      </c>
      <c r="BM148" s="1110" t="s">
        <v>36</v>
      </c>
      <c r="BN148" s="1070" t="s">
        <v>36</v>
      </c>
      <c r="BO148" s="1070" t="s">
        <v>36</v>
      </c>
      <c r="BP148" s="1070" t="s">
        <v>36</v>
      </c>
      <c r="BQ148" s="1090" t="s">
        <v>36</v>
      </c>
      <c r="BR148" s="1110" t="s">
        <v>36</v>
      </c>
      <c r="BS148" s="1070" t="s">
        <v>36</v>
      </c>
      <c r="BT148" s="1070" t="s">
        <v>36</v>
      </c>
      <c r="BU148" s="1070" t="s">
        <v>36</v>
      </c>
      <c r="BV148" s="1070" t="s">
        <v>36</v>
      </c>
      <c r="BW148" s="1070" t="s">
        <v>36</v>
      </c>
      <c r="BX148" s="1070" t="s">
        <v>36</v>
      </c>
      <c r="BY148" s="1128" t="s">
        <v>36</v>
      </c>
      <c r="BZ148" s="1128" t="s">
        <v>36</v>
      </c>
      <c r="CA148" s="1128" t="s">
        <v>36</v>
      </c>
      <c r="CB148" s="1128" t="s">
        <v>36</v>
      </c>
      <c r="CC148" s="1128" t="s">
        <v>36</v>
      </c>
      <c r="CD148" s="1128" t="s">
        <v>36</v>
      </c>
      <c r="CE148" s="1128" t="s">
        <v>36</v>
      </c>
      <c r="CF148" s="1128" t="s">
        <v>36</v>
      </c>
      <c r="CG148" s="1128" t="s">
        <v>36</v>
      </c>
      <c r="CH148" s="1809"/>
      <c r="CI148" s="1809"/>
      <c r="CJ148" s="1809"/>
      <c r="CK148" s="1809"/>
      <c r="CL148" s="1809"/>
      <c r="CM148" s="1809"/>
      <c r="CN148" s="1809"/>
      <c r="CO148" s="1809"/>
      <c r="CP148" s="1809"/>
      <c r="CQ148" s="1809"/>
      <c r="CR148" s="1809"/>
      <c r="CS148" s="1809"/>
      <c r="CT148" s="1809"/>
      <c r="CU148" s="1809"/>
      <c r="CV148" s="1809"/>
      <c r="CW148" s="1809"/>
      <c r="CX148" s="1809"/>
      <c r="CY148" s="1809"/>
      <c r="CZ148" s="1809"/>
    </row>
    <row r="149" s="130" customFormat="true" ht="15" customHeight="true" x14ac:dyDescent="0.2">
      <c r="A149" s="2068"/>
      <c r="B149" s="252" t="s">
        <v>49</v>
      </c>
      <c r="C149" s="699">
        <v>95.973927149103076</v>
      </c>
      <c r="D149" s="700">
        <v>96.96645538099277</v>
      </c>
      <c r="E149" s="700">
        <v>96.803981707945013</v>
      </c>
      <c r="F149" s="700">
        <v>97.73488896193318</v>
      </c>
      <c r="G149" s="751">
        <v>99.003188124600427</v>
      </c>
      <c r="H149" s="739">
        <v>92.275600479093413</v>
      </c>
      <c r="I149" s="700">
        <v>95.669156610075675</v>
      </c>
      <c r="J149" s="700">
        <v>98.252473959014239</v>
      </c>
      <c r="K149" s="700">
        <v>99.109891379784457</v>
      </c>
      <c r="L149" s="715">
        <v>99.138740550451459</v>
      </c>
      <c r="M149" s="726">
        <v>98.312741445968101</v>
      </c>
      <c r="N149" s="700">
        <v>96.890891033769648</v>
      </c>
      <c r="O149" s="700">
        <v>98.044126311870443</v>
      </c>
      <c r="P149" s="700">
        <v>98.094927127857417</v>
      </c>
      <c r="Q149" s="751">
        <v>97.496960223501787</v>
      </c>
      <c r="R149" s="739">
        <v>96.329637499718388</v>
      </c>
      <c r="S149" s="700">
        <v>97.832888813992497</v>
      </c>
      <c r="T149" s="700">
        <v>99.319487068525461</v>
      </c>
      <c r="U149" s="700">
        <v>95.9370460443632</v>
      </c>
      <c r="V149" s="700">
        <v>90.773731531025021</v>
      </c>
      <c r="W149" s="700">
        <v>96.044332019725999</v>
      </c>
      <c r="X149" s="700">
        <v>95.99933704627783</v>
      </c>
      <c r="Y149" s="701">
        <v>98.267402243981991</v>
      </c>
      <c r="Z149" s="701">
        <v>97.11308447898638</v>
      </c>
      <c r="AA149" s="701">
        <v>98.194989616664685</v>
      </c>
      <c r="AB149" s="701">
        <v>87.311208364493183</v>
      </c>
      <c r="AC149" s="701">
        <v>98.014132924386061</v>
      </c>
      <c r="AD149" s="701">
        <v>99.191567752205685</v>
      </c>
      <c r="AE149" s="701">
        <v>99.141334336140545</v>
      </c>
      <c r="AF149" s="701">
        <v>95.982168810394981</v>
      </c>
      <c r="AG149" s="1775">
        <v>98.686753211557516</v>
      </c>
      <c r="AH149" s="1788"/>
      <c r="AI149" s="1788"/>
      <c r="AJ149" s="1788"/>
      <c r="AK149" s="1788"/>
      <c r="AL149" s="1788"/>
      <c r="AM149" s="1788"/>
      <c r="AN149" s="1788"/>
      <c r="AO149" s="1788"/>
      <c r="AP149" s="1788"/>
      <c r="AQ149" s="1788"/>
      <c r="AR149" s="1788"/>
      <c r="AS149" s="1788"/>
      <c r="AT149" s="1788"/>
      <c r="AU149" s="1788"/>
      <c r="AV149" s="1788"/>
      <c r="AW149" s="1788"/>
      <c r="AX149" s="1788"/>
      <c r="AY149" s="1788"/>
      <c r="AZ149" s="215"/>
      <c r="BA149" s="2103"/>
      <c r="BB149" s="159" t="s">
        <v>49</v>
      </c>
      <c r="BC149" s="1051" t="s">
        <v>36</v>
      </c>
      <c r="BD149" s="1070" t="s">
        <v>36</v>
      </c>
      <c r="BE149" s="1070" t="s">
        <v>36</v>
      </c>
      <c r="BF149" s="1070" t="s">
        <v>36</v>
      </c>
      <c r="BG149" s="1090" t="s">
        <v>36</v>
      </c>
      <c r="BH149" s="1110" t="s">
        <v>36</v>
      </c>
      <c r="BI149" s="1070" t="s">
        <v>36</v>
      </c>
      <c r="BJ149" s="1070" t="s">
        <v>36</v>
      </c>
      <c r="BK149" s="1070" t="s">
        <v>36</v>
      </c>
      <c r="BL149" s="1090" t="s">
        <v>36</v>
      </c>
      <c r="BM149" s="1110" t="s">
        <v>36</v>
      </c>
      <c r="BN149" s="1070" t="s">
        <v>36</v>
      </c>
      <c r="BO149" s="1070" t="s">
        <v>36</v>
      </c>
      <c r="BP149" s="1070" t="s">
        <v>36</v>
      </c>
      <c r="BQ149" s="1090" t="s">
        <v>36</v>
      </c>
      <c r="BR149" s="1110" t="s">
        <v>36</v>
      </c>
      <c r="BS149" s="1070" t="s">
        <v>36</v>
      </c>
      <c r="BT149" s="1070" t="s">
        <v>36</v>
      </c>
      <c r="BU149" s="1070" t="s">
        <v>36</v>
      </c>
      <c r="BV149" s="1070" t="s">
        <v>36</v>
      </c>
      <c r="BW149" s="1070" t="s">
        <v>36</v>
      </c>
      <c r="BX149" s="1070" t="s">
        <v>36</v>
      </c>
      <c r="BY149" s="1128" t="s">
        <v>36</v>
      </c>
      <c r="BZ149" s="1128" t="s">
        <v>36</v>
      </c>
      <c r="CA149" s="1128" t="s">
        <v>36</v>
      </c>
      <c r="CB149" s="1128" t="s">
        <v>36</v>
      </c>
      <c r="CC149" s="1128" t="s">
        <v>36</v>
      </c>
      <c r="CD149" s="1128" t="s">
        <v>36</v>
      </c>
      <c r="CE149" s="1128" t="s">
        <v>36</v>
      </c>
      <c r="CF149" s="1128" t="s">
        <v>36</v>
      </c>
      <c r="CG149" s="1128" t="s">
        <v>36</v>
      </c>
      <c r="CH149" s="1809"/>
      <c r="CI149" s="1809"/>
      <c r="CJ149" s="1809"/>
      <c r="CK149" s="1809"/>
      <c r="CL149" s="1809"/>
      <c r="CM149" s="1809"/>
      <c r="CN149" s="1809"/>
      <c r="CO149" s="1809"/>
      <c r="CP149" s="1809"/>
      <c r="CQ149" s="1809"/>
      <c r="CR149" s="1809"/>
      <c r="CS149" s="1809"/>
      <c r="CT149" s="1809"/>
      <c r="CU149" s="1809"/>
      <c r="CV149" s="1809"/>
      <c r="CW149" s="1809"/>
      <c r="CX149" s="1809"/>
      <c r="CY149" s="1809"/>
      <c r="CZ149" s="1809"/>
    </row>
    <row r="150" s="130" customFormat="true" ht="15" customHeight="true" x14ac:dyDescent="0.2">
      <c r="A150" s="2068"/>
      <c r="B150" s="252" t="s">
        <v>111</v>
      </c>
      <c r="C150" s="699">
        <v>0.90270074919846166</v>
      </c>
      <c r="D150" s="700">
        <v>0.64423099177607523</v>
      </c>
      <c r="E150" s="700">
        <v>0.79569825509633663</v>
      </c>
      <c r="F150" s="700">
        <v>0.57464993083723204</v>
      </c>
      <c r="G150" s="751">
        <v>0.27098207426590259</v>
      </c>
      <c r="H150" s="739">
        <v>0.28032242762345633</v>
      </c>
      <c r="I150" s="700">
        <v>0.18574423854037431</v>
      </c>
      <c r="J150" s="700">
        <v>0.15094931329987529</v>
      </c>
      <c r="K150" s="700">
        <v>0.21966054463881507</v>
      </c>
      <c r="L150" s="715">
        <v>5.3082247295943942E-2</v>
      </c>
      <c r="M150" s="726">
        <v>0.51913571930507196</v>
      </c>
      <c r="N150" s="700">
        <v>1.533551158180396</v>
      </c>
      <c r="O150" s="700">
        <v>0.70155009760828324</v>
      </c>
      <c r="P150" s="700">
        <v>1.3448082485393984</v>
      </c>
      <c r="Q150" s="751">
        <v>1.7485372768478651</v>
      </c>
      <c r="R150" s="739">
        <v>0.39178673521384044</v>
      </c>
      <c r="S150" s="700">
        <v>0.80508841760366601</v>
      </c>
      <c r="T150" s="700">
        <v>3.0481439102092774E-2</v>
      </c>
      <c r="U150" s="700">
        <v>0.16934075440285928</v>
      </c>
      <c r="V150" s="700">
        <v>0.92958323605505688</v>
      </c>
      <c r="W150" s="700">
        <v>0</v>
      </c>
      <c r="X150" s="700">
        <v>0</v>
      </c>
      <c r="Y150" s="701">
        <v>0.92842054464903556</v>
      </c>
      <c r="Z150" s="701">
        <v>8.3088495812642812E-2</v>
      </c>
      <c r="AA150" s="701">
        <v>0.73445440261168549</v>
      </c>
      <c r="AB150" s="701">
        <v>12.076941327600807</v>
      </c>
      <c r="AC150" s="701">
        <v>0.59251264529198844</v>
      </c>
      <c r="AD150" s="701">
        <v>5.9782318632324104E-2</v>
      </c>
      <c r="AE150" s="701">
        <v>1.9958905862543837E-2</v>
      </c>
      <c r="AF150" s="701">
        <v>0</v>
      </c>
      <c r="AG150" s="1775">
        <v>9.3049095217178843E-2</v>
      </c>
      <c r="AH150" s="1788"/>
      <c r="AI150" s="1788"/>
      <c r="AJ150" s="1788"/>
      <c r="AK150" s="1788"/>
      <c r="AL150" s="1788"/>
      <c r="AM150" s="1788"/>
      <c r="AN150" s="1788"/>
      <c r="AO150" s="1788"/>
      <c r="AP150" s="1788"/>
      <c r="AQ150" s="1788"/>
      <c r="AR150" s="1788"/>
      <c r="AS150" s="1788"/>
      <c r="AT150" s="1788"/>
      <c r="AU150" s="1788"/>
      <c r="AV150" s="1788"/>
      <c r="AW150" s="1788"/>
      <c r="AX150" s="1788"/>
      <c r="AY150" s="1788"/>
      <c r="AZ150" s="215"/>
      <c r="BA150" s="2103"/>
      <c r="BB150" s="159" t="s">
        <v>111</v>
      </c>
      <c r="BC150" s="1051" t="s">
        <v>36</v>
      </c>
      <c r="BD150" s="1070" t="s">
        <v>36</v>
      </c>
      <c r="BE150" s="1070" t="s">
        <v>36</v>
      </c>
      <c r="BF150" s="1070" t="s">
        <v>36</v>
      </c>
      <c r="BG150" s="1090" t="s">
        <v>36</v>
      </c>
      <c r="BH150" s="1110" t="s">
        <v>36</v>
      </c>
      <c r="BI150" s="1070" t="s">
        <v>36</v>
      </c>
      <c r="BJ150" s="1070" t="s">
        <v>36</v>
      </c>
      <c r="BK150" s="1070" t="s">
        <v>36</v>
      </c>
      <c r="BL150" s="1090" t="s">
        <v>36</v>
      </c>
      <c r="BM150" s="1110" t="s">
        <v>36</v>
      </c>
      <c r="BN150" s="1070" t="s">
        <v>36</v>
      </c>
      <c r="BO150" s="1070" t="s">
        <v>36</v>
      </c>
      <c r="BP150" s="1070" t="s">
        <v>36</v>
      </c>
      <c r="BQ150" s="1090" t="s">
        <v>36</v>
      </c>
      <c r="BR150" s="1110" t="s">
        <v>36</v>
      </c>
      <c r="BS150" s="1070" t="s">
        <v>36</v>
      </c>
      <c r="BT150" s="1070" t="s">
        <v>36</v>
      </c>
      <c r="BU150" s="1070" t="s">
        <v>36</v>
      </c>
      <c r="BV150" s="1070" t="s">
        <v>36</v>
      </c>
      <c r="BW150" s="1070" t="s">
        <v>36</v>
      </c>
      <c r="BX150" s="1070" t="s">
        <v>36</v>
      </c>
      <c r="BY150" s="1128" t="s">
        <v>36</v>
      </c>
      <c r="BZ150" s="1128" t="s">
        <v>36</v>
      </c>
      <c r="CA150" s="1128" t="s">
        <v>36</v>
      </c>
      <c r="CB150" s="1128" t="s">
        <v>36</v>
      </c>
      <c r="CC150" s="1128" t="s">
        <v>36</v>
      </c>
      <c r="CD150" s="1128" t="s">
        <v>36</v>
      </c>
      <c r="CE150" s="1128" t="s">
        <v>36</v>
      </c>
      <c r="CF150" s="1128" t="s">
        <v>36</v>
      </c>
      <c r="CG150" s="1128" t="s">
        <v>36</v>
      </c>
      <c r="CH150" s="1809"/>
      <c r="CI150" s="1809"/>
      <c r="CJ150" s="1809"/>
      <c r="CK150" s="1809"/>
      <c r="CL150" s="1809"/>
      <c r="CM150" s="1809"/>
      <c r="CN150" s="1809"/>
      <c r="CO150" s="1809"/>
      <c r="CP150" s="1809"/>
      <c r="CQ150" s="1809"/>
      <c r="CR150" s="1809"/>
      <c r="CS150" s="1809"/>
      <c r="CT150" s="1809"/>
      <c r="CU150" s="1809"/>
      <c r="CV150" s="1809"/>
      <c r="CW150" s="1809"/>
      <c r="CX150" s="1809"/>
      <c r="CY150" s="1809"/>
      <c r="CZ150" s="1809"/>
    </row>
    <row r="151" s="130" customFormat="true" ht="15" customHeight="true" x14ac:dyDescent="0.2">
      <c r="A151" s="2068" t="s">
        <v>110</v>
      </c>
      <c r="B151" s="252" t="s">
        <v>50</v>
      </c>
      <c r="C151" s="699">
        <v>3.2789650628837821</v>
      </c>
      <c r="D151" s="700">
        <v>2.4477124230932521</v>
      </c>
      <c r="E151" s="700">
        <v>2.401188881621521</v>
      </c>
      <c r="F151" s="700">
        <v>1.7660018412354268</v>
      </c>
      <c r="G151" s="751">
        <v>0.72582980113361639</v>
      </c>
      <c r="H151" s="739">
        <v>7.5182356015068255</v>
      </c>
      <c r="I151" s="700">
        <v>4.1450991513839828</v>
      </c>
      <c r="J151" s="700">
        <v>1.7055498239049438</v>
      </c>
      <c r="K151" s="700">
        <v>0.67044807557679587</v>
      </c>
      <c r="L151" s="715">
        <v>0.80817720225259182</v>
      </c>
      <c r="M151" s="726">
        <v>1.308076080862989</v>
      </c>
      <c r="N151" s="700">
        <v>1.7239972896290066</v>
      </c>
      <c r="O151" s="700">
        <v>1.3400598324684039</v>
      </c>
      <c r="P151" s="700">
        <v>0.56060807069612384</v>
      </c>
      <c r="Q151" s="751">
        <v>0.79127399381261643</v>
      </c>
      <c r="R151" s="739">
        <v>3.2903510197945525</v>
      </c>
      <c r="S151" s="700">
        <v>1.3620227684038766</v>
      </c>
      <c r="T151" s="700">
        <v>0.65022969173992839</v>
      </c>
      <c r="U151" s="700">
        <v>3.8936132012339355</v>
      </c>
      <c r="V151" s="700">
        <v>8.9199014670357357</v>
      </c>
      <c r="W151" s="700">
        <v>3.9556679802740247</v>
      </c>
      <c r="X151" s="700">
        <v>4.0006629537221805</v>
      </c>
      <c r="Y151" s="701">
        <v>0.95011168223901099</v>
      </c>
      <c r="Z151" s="701">
        <v>2.8047886634721979</v>
      </c>
      <c r="AA151" s="701">
        <v>1.070811978017242</v>
      </c>
      <c r="AB151" s="701">
        <v>1.4009308838907102</v>
      </c>
      <c r="AC151" s="701">
        <v>1.3941923316960829</v>
      </c>
      <c r="AD151" s="701">
        <v>0.74864992916201056</v>
      </c>
      <c r="AE151" s="701">
        <v>0.83870675799695216</v>
      </c>
      <c r="AF151" s="701">
        <v>4.0178311896050261</v>
      </c>
      <c r="AG151" s="1775">
        <v>1.2201976932253096</v>
      </c>
      <c r="AH151" s="1788"/>
      <c r="AI151" s="1788"/>
      <c r="AJ151" s="1788"/>
      <c r="AK151" s="1788"/>
      <c r="AL151" s="1788"/>
      <c r="AM151" s="1788"/>
      <c r="AN151" s="1788"/>
      <c r="AO151" s="1788"/>
      <c r="AP151" s="1788"/>
      <c r="AQ151" s="1788"/>
      <c r="AR151" s="1788"/>
      <c r="AS151" s="1788"/>
      <c r="AT151" s="1788"/>
      <c r="AU151" s="1788"/>
      <c r="AV151" s="1788"/>
      <c r="AW151" s="1788"/>
      <c r="AX151" s="1788"/>
      <c r="AY151" s="1788"/>
      <c r="AZ151" s="215"/>
      <c r="BA151" s="2103" t="s">
        <v>110</v>
      </c>
      <c r="BB151" s="159" t="s">
        <v>50</v>
      </c>
      <c r="BC151" s="1051" t="s">
        <v>36</v>
      </c>
      <c r="BD151" s="1070" t="s">
        <v>36</v>
      </c>
      <c r="BE151" s="1070" t="s">
        <v>36</v>
      </c>
      <c r="BF151" s="1070" t="s">
        <v>36</v>
      </c>
      <c r="BG151" s="1090" t="s">
        <v>36</v>
      </c>
      <c r="BH151" s="1110" t="s">
        <v>36</v>
      </c>
      <c r="BI151" s="1070" t="s">
        <v>36</v>
      </c>
      <c r="BJ151" s="1070" t="s">
        <v>36</v>
      </c>
      <c r="BK151" s="1070" t="s">
        <v>36</v>
      </c>
      <c r="BL151" s="1090" t="s">
        <v>36</v>
      </c>
      <c r="BM151" s="1110" t="s">
        <v>36</v>
      </c>
      <c r="BN151" s="1070" t="s">
        <v>36</v>
      </c>
      <c r="BO151" s="1070" t="s">
        <v>36</v>
      </c>
      <c r="BP151" s="1070" t="s">
        <v>36</v>
      </c>
      <c r="BQ151" s="1090" t="s">
        <v>36</v>
      </c>
      <c r="BR151" s="1110" t="s">
        <v>36</v>
      </c>
      <c r="BS151" s="1070" t="s">
        <v>36</v>
      </c>
      <c r="BT151" s="1070" t="s">
        <v>36</v>
      </c>
      <c r="BU151" s="1070" t="s">
        <v>36</v>
      </c>
      <c r="BV151" s="1070" t="s">
        <v>36</v>
      </c>
      <c r="BW151" s="1070" t="s">
        <v>36</v>
      </c>
      <c r="BX151" s="1070" t="s">
        <v>36</v>
      </c>
      <c r="BY151" s="1128" t="s">
        <v>36</v>
      </c>
      <c r="BZ151" s="1128" t="s">
        <v>36</v>
      </c>
      <c r="CA151" s="1128" t="s">
        <v>36</v>
      </c>
      <c r="CB151" s="1128" t="s">
        <v>36</v>
      </c>
      <c r="CC151" s="1128" t="s">
        <v>36</v>
      </c>
      <c r="CD151" s="1128" t="s">
        <v>36</v>
      </c>
      <c r="CE151" s="1128" t="s">
        <v>36</v>
      </c>
      <c r="CF151" s="1128" t="s">
        <v>36</v>
      </c>
      <c r="CG151" s="1128" t="s">
        <v>36</v>
      </c>
      <c r="CH151" s="1809"/>
      <c r="CI151" s="1809"/>
      <c r="CJ151" s="1809"/>
      <c r="CK151" s="1809"/>
      <c r="CL151" s="1809"/>
      <c r="CM151" s="1809"/>
      <c r="CN151" s="1809"/>
      <c r="CO151" s="1809"/>
      <c r="CP151" s="1809"/>
      <c r="CQ151" s="1809"/>
      <c r="CR151" s="1809"/>
      <c r="CS151" s="1809"/>
      <c r="CT151" s="1809"/>
      <c r="CU151" s="1809"/>
      <c r="CV151" s="1809"/>
      <c r="CW151" s="1809"/>
      <c r="CX151" s="1809"/>
      <c r="CY151" s="1809"/>
      <c r="CZ151" s="1809"/>
    </row>
    <row r="152" s="130" customFormat="true" ht="15" customHeight="true" x14ac:dyDescent="0.2">
      <c r="A152" s="2104"/>
      <c r="B152" s="786" t="s">
        <v>49</v>
      </c>
      <c r="C152" s="702">
        <v>96.721034937116272</v>
      </c>
      <c r="D152" s="703">
        <v>97.552287576906792</v>
      </c>
      <c r="E152" s="703">
        <v>97.598811118378521</v>
      </c>
      <c r="F152" s="703">
        <v>98.233998158764607</v>
      </c>
      <c r="G152" s="752">
        <v>99.274170198866358</v>
      </c>
      <c r="H152" s="740">
        <v>92.481764398493127</v>
      </c>
      <c r="I152" s="703">
        <v>95.85490084861604</v>
      </c>
      <c r="J152" s="703">
        <v>98.294450176095012</v>
      </c>
      <c r="K152" s="703">
        <v>99.329551924423271</v>
      </c>
      <c r="L152" s="716">
        <v>99.191822797747392</v>
      </c>
      <c r="M152" s="727">
        <v>98.691923919136997</v>
      </c>
      <c r="N152" s="703">
        <v>98.276002710370975</v>
      </c>
      <c r="O152" s="703">
        <v>98.659940167531616</v>
      </c>
      <c r="P152" s="703">
        <v>99.439391929303909</v>
      </c>
      <c r="Q152" s="752">
        <v>99.208726006187391</v>
      </c>
      <c r="R152" s="740">
        <v>96.709648980205529</v>
      </c>
      <c r="S152" s="703">
        <v>98.637977231596167</v>
      </c>
      <c r="T152" s="703">
        <v>99.349770308260048</v>
      </c>
      <c r="U152" s="703">
        <v>96.106386798766053</v>
      </c>
      <c r="V152" s="703">
        <v>91.080098532964229</v>
      </c>
      <c r="W152" s="703">
        <v>96.044332019725999</v>
      </c>
      <c r="X152" s="703">
        <v>95.99933704627783</v>
      </c>
      <c r="Y152" s="704">
        <v>99.049888317760988</v>
      </c>
      <c r="Z152" s="704">
        <v>97.195211336527862</v>
      </c>
      <c r="AA152" s="704">
        <v>98.929188021982753</v>
      </c>
      <c r="AB152" s="704">
        <v>98.599069116109277</v>
      </c>
      <c r="AC152" s="704">
        <v>98.605807668303996</v>
      </c>
      <c r="AD152" s="704">
        <v>99.251350070838001</v>
      </c>
      <c r="AE152" s="704">
        <v>99.161293242003097</v>
      </c>
      <c r="AF152" s="704">
        <v>95.982168810394981</v>
      </c>
      <c r="AG152" s="1776">
        <v>98.779802306774684</v>
      </c>
      <c r="AH152" s="1789"/>
      <c r="AI152" s="1789"/>
      <c r="AJ152" s="1789"/>
      <c r="AK152" s="1789"/>
      <c r="AL152" s="1789"/>
      <c r="AM152" s="1789"/>
      <c r="AN152" s="1789"/>
      <c r="AO152" s="1789"/>
      <c r="AP152" s="1789"/>
      <c r="AQ152" s="1789"/>
      <c r="AR152" s="1789"/>
      <c r="AS152" s="1789"/>
      <c r="AT152" s="1789"/>
      <c r="AU152" s="1789"/>
      <c r="AV152" s="1789"/>
      <c r="AW152" s="1789"/>
      <c r="AX152" s="1789"/>
      <c r="AY152" s="1789"/>
      <c r="AZ152" s="215"/>
      <c r="BA152" s="2105"/>
      <c r="BB152" s="235" t="s">
        <v>49</v>
      </c>
      <c r="BC152" s="1052" t="s">
        <v>36</v>
      </c>
      <c r="BD152" s="1071" t="s">
        <v>36</v>
      </c>
      <c r="BE152" s="1071" t="s">
        <v>36</v>
      </c>
      <c r="BF152" s="1071" t="s">
        <v>36</v>
      </c>
      <c r="BG152" s="1091" t="s">
        <v>36</v>
      </c>
      <c r="BH152" s="1111" t="s">
        <v>36</v>
      </c>
      <c r="BI152" s="1071" t="s">
        <v>36</v>
      </c>
      <c r="BJ152" s="1071" t="s">
        <v>36</v>
      </c>
      <c r="BK152" s="1071" t="s">
        <v>36</v>
      </c>
      <c r="BL152" s="1091" t="s">
        <v>36</v>
      </c>
      <c r="BM152" s="1111" t="s">
        <v>36</v>
      </c>
      <c r="BN152" s="1071" t="s">
        <v>36</v>
      </c>
      <c r="BO152" s="1071" t="s">
        <v>36</v>
      </c>
      <c r="BP152" s="1071" t="s">
        <v>36</v>
      </c>
      <c r="BQ152" s="1091" t="s">
        <v>36</v>
      </c>
      <c r="BR152" s="1111" t="s">
        <v>36</v>
      </c>
      <c r="BS152" s="1071" t="s">
        <v>36</v>
      </c>
      <c r="BT152" s="1071" t="s">
        <v>36</v>
      </c>
      <c r="BU152" s="1071" t="s">
        <v>36</v>
      </c>
      <c r="BV152" s="1071" t="s">
        <v>36</v>
      </c>
      <c r="BW152" s="1071" t="s">
        <v>36</v>
      </c>
      <c r="BX152" s="1071" t="s">
        <v>36</v>
      </c>
      <c r="BY152" s="1129" t="s">
        <v>36</v>
      </c>
      <c r="BZ152" s="1129" t="s">
        <v>36</v>
      </c>
      <c r="CA152" s="1129" t="s">
        <v>36</v>
      </c>
      <c r="CB152" s="1129" t="s">
        <v>36</v>
      </c>
      <c r="CC152" s="1129" t="s">
        <v>36</v>
      </c>
      <c r="CD152" s="1129" t="s">
        <v>36</v>
      </c>
      <c r="CE152" s="1129" t="s">
        <v>36</v>
      </c>
      <c r="CF152" s="1129" t="s">
        <v>36</v>
      </c>
      <c r="CG152" s="1129" t="s">
        <v>36</v>
      </c>
      <c r="CH152" s="1810"/>
      <c r="CI152" s="1810"/>
      <c r="CJ152" s="1810"/>
      <c r="CK152" s="1810"/>
      <c r="CL152" s="1810"/>
      <c r="CM152" s="1810"/>
      <c r="CN152" s="1810"/>
      <c r="CO152" s="1810"/>
      <c r="CP152" s="1810"/>
      <c r="CQ152" s="1810"/>
      <c r="CR152" s="1810"/>
      <c r="CS152" s="1810"/>
      <c r="CT152" s="1810"/>
      <c r="CU152" s="1810"/>
      <c r="CV152" s="1810"/>
      <c r="CW152" s="1810"/>
      <c r="CX152" s="1810"/>
      <c r="CY152" s="1810"/>
      <c r="CZ152" s="1810"/>
    </row>
    <row r="153" s="423" customFormat="true" ht="15" customHeight="true" x14ac:dyDescent="0.2">
      <c r="A153" s="2205" t="s">
        <v>63</v>
      </c>
      <c r="B153" s="1427" t="s">
        <v>178</v>
      </c>
      <c r="C153" s="1337">
        <v>5.6452862239761936</v>
      </c>
      <c r="D153" s="1338">
        <v>13.937856586216954</v>
      </c>
      <c r="E153" s="1338">
        <v>28.853571527983053</v>
      </c>
      <c r="F153" s="1338">
        <v>51.385047704332685</v>
      </c>
      <c r="G153" s="1339">
        <v>84.780333423519451</v>
      </c>
      <c r="H153" s="1340">
        <v>35.771520783492186</v>
      </c>
      <c r="I153" s="1338">
        <v>49.38839665625207</v>
      </c>
      <c r="J153" s="1338">
        <v>61.507817999693124</v>
      </c>
      <c r="K153" s="1338">
        <v>79.930647962075298</v>
      </c>
      <c r="L153" s="1341">
        <v>91.337400663619377</v>
      </c>
      <c r="M153" s="1342">
        <v>0.61838649046146921</v>
      </c>
      <c r="N153" s="1338">
        <v>1.3999663068293828</v>
      </c>
      <c r="O153" s="1338">
        <v>2.8763293504661012</v>
      </c>
      <c r="P153" s="1338">
        <v>6.9102226265432387</v>
      </c>
      <c r="Q153" s="1339">
        <v>18.583050302005301</v>
      </c>
      <c r="R153" s="1340">
        <v>32.459078823360713</v>
      </c>
      <c r="S153" s="1338">
        <v>39.876502898567118</v>
      </c>
      <c r="T153" s="1338">
        <v>16.540179679709212</v>
      </c>
      <c r="U153" s="1338">
        <v>73.769729218012827</v>
      </c>
      <c r="V153" s="1338">
        <v>75.304818490653986</v>
      </c>
      <c r="W153" s="1338">
        <v>33.028920066058816</v>
      </c>
      <c r="X153" s="1338">
        <v>40.888184324431514</v>
      </c>
      <c r="Y153" s="1338">
        <v>64.611280217104309</v>
      </c>
      <c r="Z153" s="1338">
        <v>46.75539433042595</v>
      </c>
      <c r="AA153" s="1338">
        <v>18.984702030845355</v>
      </c>
      <c r="AB153" s="1338">
        <v>48.508826298979059</v>
      </c>
      <c r="AC153" s="1338">
        <v>25.630554367423414</v>
      </c>
      <c r="AD153" s="1338">
        <v>66.200664944237417</v>
      </c>
      <c r="AE153" s="1338">
        <v>9.984235649633364</v>
      </c>
      <c r="AF153" s="1338">
        <v>32.29170190320783</v>
      </c>
      <c r="AG153" s="1858">
        <v>19.815404162668663</v>
      </c>
      <c r="AH153" s="602"/>
      <c r="AI153" s="602"/>
      <c r="AJ153" s="602"/>
      <c r="AK153" s="602"/>
      <c r="AL153" s="602"/>
      <c r="AM153" s="602"/>
      <c r="AN153" s="602"/>
      <c r="AO153" s="602"/>
      <c r="AP153" s="602"/>
      <c r="AQ153" s="602"/>
      <c r="AR153" s="602"/>
      <c r="AS153" s="602"/>
      <c r="AT153" s="602"/>
      <c r="AU153" s="602"/>
      <c r="AV153" s="602"/>
      <c r="AW153" s="602"/>
      <c r="AX153" s="602"/>
      <c r="AY153" s="602"/>
      <c r="AZ153" s="216"/>
      <c r="BA153" s="2254" t="s">
        <v>63</v>
      </c>
      <c r="BB153" s="234" t="s">
        <v>178</v>
      </c>
      <c r="BC153" s="338">
        <v>615.76449589751769</v>
      </c>
      <c r="BD153" s="304">
        <v>1520.6953205035229</v>
      </c>
      <c r="BE153" s="304">
        <v>3147.362264181872</v>
      </c>
      <c r="BF153" s="304">
        <v>5609.1686816227129</v>
      </c>
      <c r="BG153" s="339">
        <v>9246.7477699952797</v>
      </c>
      <c r="BH153" s="350">
        <v>2093.5625319291316</v>
      </c>
      <c r="BI153" s="304">
        <v>2888.7611435076924</v>
      </c>
      <c r="BJ153" s="304">
        <v>3599.8426866163668</v>
      </c>
      <c r="BK153" s="304">
        <v>4675.3697397333917</v>
      </c>
      <c r="BL153" s="339">
        <v>5346.1261840482621</v>
      </c>
      <c r="BM153" s="350">
        <v>31.273611381974845</v>
      </c>
      <c r="BN153" s="304">
        <v>70.901192614943085</v>
      </c>
      <c r="BO153" s="304">
        <v>145.59641440255965</v>
      </c>
      <c r="BP153" s="304">
        <v>349.36169023992761</v>
      </c>
      <c r="BQ153" s="339">
        <v>938.94333772666846</v>
      </c>
      <c r="BR153" s="350">
        <v>801.59515319601542</v>
      </c>
      <c r="BS153" s="304">
        <v>1034.8525790247816</v>
      </c>
      <c r="BT153" s="304">
        <v>972.42211724730214</v>
      </c>
      <c r="BU153" s="304">
        <v>3046.0361956917468</v>
      </c>
      <c r="BV153" s="304">
        <v>1287.3673270441573</v>
      </c>
      <c r="BW153" s="304">
        <v>509.34863036765358</v>
      </c>
      <c r="BX153" s="304">
        <v>1955.1360642066456</v>
      </c>
      <c r="BY153" s="305">
        <v>3126.1821787659269</v>
      </c>
      <c r="BZ153" s="305">
        <v>1429.9299524808716</v>
      </c>
      <c r="CA153" s="305">
        <v>435.15613773024319</v>
      </c>
      <c r="CB153" s="305">
        <v>835.31316821354267</v>
      </c>
      <c r="CC153" s="305">
        <v>590.55677347877543</v>
      </c>
      <c r="CD153" s="305">
        <v>1833.6445424941871</v>
      </c>
      <c r="CE153" s="305">
        <v>871.48101217914359</v>
      </c>
      <c r="CF153" s="305">
        <v>712.96727186356566</v>
      </c>
      <c r="CG153" s="305">
        <v>697.74942821635159</v>
      </c>
      <c r="CH153" s="1811"/>
      <c r="CI153" s="1811"/>
      <c r="CJ153" s="1811"/>
      <c r="CK153" s="1811"/>
      <c r="CL153" s="1811"/>
      <c r="CM153" s="1811"/>
      <c r="CN153" s="1811"/>
      <c r="CO153" s="1811"/>
      <c r="CP153" s="1811"/>
      <c r="CQ153" s="1811"/>
      <c r="CR153" s="1811"/>
      <c r="CS153" s="1811"/>
      <c r="CT153" s="1811"/>
      <c r="CU153" s="1811"/>
      <c r="CV153" s="1811"/>
      <c r="CW153" s="1811"/>
      <c r="CX153" s="1811"/>
      <c r="CY153" s="1811"/>
      <c r="CZ153" s="1811"/>
    </row>
    <row r="154" s="423" customFormat="true" ht="15" customHeight="true" x14ac:dyDescent="0.2">
      <c r="A154" s="2206"/>
      <c r="B154" s="1426" t="s">
        <v>179</v>
      </c>
      <c r="C154" s="1337">
        <v>0.84552129835904111</v>
      </c>
      <c r="D154" s="1338">
        <v>2.1737726441138796</v>
      </c>
      <c r="E154" s="1338">
        <v>5.2328456867834436</v>
      </c>
      <c r="F154" s="1338">
        <v>10.250940658027092</v>
      </c>
      <c r="G154" s="1339">
        <v>6.6245055150244276</v>
      </c>
      <c r="H154" s="1340">
        <v>2.3690630994151793</v>
      </c>
      <c r="I154" s="1338">
        <v>3.3966791715433731</v>
      </c>
      <c r="J154" s="1338">
        <v>8.3492740567837327</v>
      </c>
      <c r="K154" s="1338">
        <v>7.2568853367594999</v>
      </c>
      <c r="L154" s="1341">
        <v>4.5513895186987607</v>
      </c>
      <c r="M154" s="1342">
        <v>0.80866334671194107</v>
      </c>
      <c r="N154" s="1338">
        <v>0.64281844965321</v>
      </c>
      <c r="O154" s="1338">
        <v>2.0270460897058724</v>
      </c>
      <c r="P154" s="1338">
        <v>5.209119719006889</v>
      </c>
      <c r="Q154" s="1339">
        <v>15.544760723771676</v>
      </c>
      <c r="R154" s="1340">
        <v>10.105134796159119</v>
      </c>
      <c r="S154" s="1338">
        <v>4.4744412191288498</v>
      </c>
      <c r="T154" s="1338">
        <v>8.7233193605980706</v>
      </c>
      <c r="U154" s="1338">
        <v>5.5788597450503428</v>
      </c>
      <c r="V154" s="1338">
        <v>9.0399706497552987</v>
      </c>
      <c r="W154" s="1338">
        <v>4.3145578588244904</v>
      </c>
      <c r="X154" s="1338">
        <v>0.68877664995961818</v>
      </c>
      <c r="Y154" s="1338">
        <v>6.7909160540443336</v>
      </c>
      <c r="Z154" s="1338">
        <v>9.5387776730676368</v>
      </c>
      <c r="AA154" s="1338">
        <v>1.7815348664749036</v>
      </c>
      <c r="AB154" s="1338">
        <v>0.24787871496901537</v>
      </c>
      <c r="AC154" s="1338">
        <v>7.2055549752775452</v>
      </c>
      <c r="AD154" s="1338">
        <v>2.4552626168720235</v>
      </c>
      <c r="AE154" s="1338">
        <v>3.8760368316002469</v>
      </c>
      <c r="AF154" s="1338">
        <v>3.1890956672572175</v>
      </c>
      <c r="AG154" s="1858">
        <v>2.0059269766666983</v>
      </c>
      <c r="AH154" s="602"/>
      <c r="AI154" s="602"/>
      <c r="AJ154" s="602"/>
      <c r="AK154" s="602"/>
      <c r="AL154" s="602"/>
      <c r="AM154" s="602"/>
      <c r="AN154" s="602"/>
      <c r="AO154" s="602"/>
      <c r="AP154" s="602"/>
      <c r="AQ154" s="602"/>
      <c r="AR154" s="602"/>
      <c r="AS154" s="602"/>
      <c r="AT154" s="602"/>
      <c r="AU154" s="602"/>
      <c r="AV154" s="602"/>
      <c r="AW154" s="602"/>
      <c r="AX154" s="602"/>
      <c r="AY154" s="602"/>
      <c r="AZ154" s="216"/>
      <c r="BA154" s="2254"/>
      <c r="BB154" s="159" t="s">
        <v>179</v>
      </c>
      <c r="BC154" s="340">
        <v>92.225969667125455</v>
      </c>
      <c r="BD154" s="306">
        <v>237.17031864221332</v>
      </c>
      <c r="BE154" s="306">
        <v>570.80147020608229</v>
      </c>
      <c r="BF154" s="306">
        <v>1118.9880688060598</v>
      </c>
      <c r="BG154" s="341">
        <v>722.51581380759683</v>
      </c>
      <c r="BH154" s="351">
        <v>138.65168804901231</v>
      </c>
      <c r="BI154" s="306">
        <v>198.67409092079265</v>
      </c>
      <c r="BJ154" s="306">
        <v>488.65451790240132</v>
      </c>
      <c r="BK154" s="306">
        <v>424.47575458538068</v>
      </c>
      <c r="BL154" s="341">
        <v>266.40020958479136</v>
      </c>
      <c r="BM154" s="351">
        <v>40.896467878921428</v>
      </c>
      <c r="BN154" s="306">
        <v>32.555494009368232</v>
      </c>
      <c r="BO154" s="306">
        <v>102.60669295123634</v>
      </c>
      <c r="BP154" s="306">
        <v>263.35864530673615</v>
      </c>
      <c r="BQ154" s="341">
        <v>785.4280799404379</v>
      </c>
      <c r="BR154" s="351">
        <v>249.55197031543122</v>
      </c>
      <c r="BS154" s="306">
        <v>116.11818235637361</v>
      </c>
      <c r="BT154" s="306">
        <v>512.85710592753912</v>
      </c>
      <c r="BU154" s="306">
        <v>230.3574771691257</v>
      </c>
      <c r="BV154" s="306">
        <v>154.54207426816211</v>
      </c>
      <c r="BW154" s="306">
        <v>66.536057843821609</v>
      </c>
      <c r="BX154" s="306">
        <v>32.934993098112074</v>
      </c>
      <c r="BY154" s="307">
        <v>328.57483514200328</v>
      </c>
      <c r="BZ154" s="307">
        <v>291.72642216171306</v>
      </c>
      <c r="CA154" s="307">
        <v>40.835290986785282</v>
      </c>
      <c r="CB154" s="307">
        <v>4.2684263984723074</v>
      </c>
      <c r="CC154" s="307">
        <v>166.0240834561246</v>
      </c>
      <c r="CD154" s="307">
        <v>68.006551015909025</v>
      </c>
      <c r="CE154" s="307">
        <v>338.32259371508974</v>
      </c>
      <c r="CF154" s="307">
        <v>70.411923298797291</v>
      </c>
      <c r="CG154" s="307">
        <v>70.633653975617221</v>
      </c>
      <c r="CH154" s="1811"/>
      <c r="CI154" s="1811"/>
      <c r="CJ154" s="1811"/>
      <c r="CK154" s="1811"/>
      <c r="CL154" s="1811"/>
      <c r="CM154" s="1811"/>
      <c r="CN154" s="1811"/>
      <c r="CO154" s="1811"/>
      <c r="CP154" s="1811"/>
      <c r="CQ154" s="1811"/>
      <c r="CR154" s="1811"/>
      <c r="CS154" s="1811"/>
      <c r="CT154" s="1811"/>
      <c r="CU154" s="1811"/>
      <c r="CV154" s="1811"/>
      <c r="CW154" s="1811"/>
      <c r="CX154" s="1811"/>
      <c r="CY154" s="1811"/>
      <c r="CZ154" s="1811"/>
    </row>
    <row r="155" s="423" customFormat="true" ht="15" customHeight="true" x14ac:dyDescent="0.2">
      <c r="A155" s="2206"/>
      <c r="B155" s="1426" t="s">
        <v>180</v>
      </c>
      <c r="C155" s="1337">
        <v>1.6974388830437059</v>
      </c>
      <c r="D155" s="1338">
        <v>1.5472888071774544</v>
      </c>
      <c r="E155" s="1338">
        <v>2.4602700592328284</v>
      </c>
      <c r="F155" s="1338">
        <v>3.4877045719368125</v>
      </c>
      <c r="G155" s="1339">
        <v>1.3007226034163935</v>
      </c>
      <c r="H155" s="1340">
        <v>1.9362187330372871</v>
      </c>
      <c r="I155" s="1338">
        <v>3.6949354819942326</v>
      </c>
      <c r="J155" s="1338">
        <v>4.0823553507699311</v>
      </c>
      <c r="K155" s="1338">
        <v>2.3747311315439839</v>
      </c>
      <c r="L155" s="1341">
        <v>0.70097216498028292</v>
      </c>
      <c r="M155" s="1342">
        <v>1.8422947766326061</v>
      </c>
      <c r="N155" s="1338">
        <v>1.7241152658338161</v>
      </c>
      <c r="O155" s="1338">
        <v>1.5318685725482017</v>
      </c>
      <c r="P155" s="1338">
        <v>0.74359658519268346</v>
      </c>
      <c r="Q155" s="1339">
        <v>1.9988388040820946</v>
      </c>
      <c r="R155" s="1340">
        <v>0</v>
      </c>
      <c r="S155" s="1338">
        <v>1.6241640812396023</v>
      </c>
      <c r="T155" s="1338">
        <v>1.403576629866407</v>
      </c>
      <c r="U155" s="1338">
        <v>12.049716813292619</v>
      </c>
      <c r="V155" s="1338">
        <v>0.70040356586413821</v>
      </c>
      <c r="W155" s="1338">
        <v>0</v>
      </c>
      <c r="X155" s="1338">
        <v>2.4423719583787631</v>
      </c>
      <c r="Y155" s="1338">
        <v>0.75737551049687968</v>
      </c>
      <c r="Z155" s="1338">
        <v>0</v>
      </c>
      <c r="AA155" s="1338">
        <v>0</v>
      </c>
      <c r="AB155" s="1338">
        <v>0.7160940654660447</v>
      </c>
      <c r="AC155" s="1338">
        <v>0.57516979278887759</v>
      </c>
      <c r="AD155" s="1338">
        <v>2.4539308347195217</v>
      </c>
      <c r="AE155" s="1338">
        <v>2.9292491118875201</v>
      </c>
      <c r="AF155" s="1338">
        <v>8.6640308103600933E-2</v>
      </c>
      <c r="AG155" s="1858">
        <v>0.1746550188596333</v>
      </c>
      <c r="AH155" s="602"/>
      <c r="AI155" s="602"/>
      <c r="AJ155" s="602"/>
      <c r="AK155" s="602"/>
      <c r="AL155" s="602"/>
      <c r="AM155" s="602"/>
      <c r="AN155" s="602"/>
      <c r="AO155" s="602"/>
      <c r="AP155" s="602"/>
      <c r="AQ155" s="602"/>
      <c r="AR155" s="602"/>
      <c r="AS155" s="602"/>
      <c r="AT155" s="602"/>
      <c r="AU155" s="602"/>
      <c r="AV155" s="602"/>
      <c r="AW155" s="602"/>
      <c r="AX155" s="602"/>
      <c r="AY155" s="602"/>
      <c r="AZ155" s="216"/>
      <c r="BA155" s="2254"/>
      <c r="BB155" s="159" t="s">
        <v>180</v>
      </c>
      <c r="BC155" s="340">
        <v>185.14961981822464</v>
      </c>
      <c r="BD155" s="306">
        <v>168.81755340122047</v>
      </c>
      <c r="BE155" s="306">
        <v>268.36750994989166</v>
      </c>
      <c r="BF155" s="306">
        <v>380.71626143514879</v>
      </c>
      <c r="BG155" s="341">
        <v>141.86608316860404</v>
      </c>
      <c r="BH155" s="351">
        <v>113.31905673344501</v>
      </c>
      <c r="BI155" s="306">
        <v>216.11930677651614</v>
      </c>
      <c r="BJ155" s="306">
        <v>238.92632727943058</v>
      </c>
      <c r="BK155" s="306">
        <v>138.90474249241041</v>
      </c>
      <c r="BL155" s="341">
        <v>41.029037593170202</v>
      </c>
      <c r="BM155" s="351">
        <v>93.170228949301716</v>
      </c>
      <c r="BN155" s="306">
        <v>87.317693259417211</v>
      </c>
      <c r="BO155" s="306">
        <v>77.541388458468205</v>
      </c>
      <c r="BP155" s="306">
        <v>37.594180954703674</v>
      </c>
      <c r="BQ155" s="341">
        <v>100.9950652762264</v>
      </c>
      <c r="BR155" s="351">
        <v>0</v>
      </c>
      <c r="BS155" s="306">
        <v>42.149392902019308</v>
      </c>
      <c r="BT155" s="306">
        <v>82.518387621138558</v>
      </c>
      <c r="BU155" s="306">
        <v>497.54654043331516</v>
      </c>
      <c r="BV155" s="306">
        <v>11.973691518167836</v>
      </c>
      <c r="BW155" s="306">
        <v>0</v>
      </c>
      <c r="BX155" s="306">
        <v>116.78604899998143</v>
      </c>
      <c r="BY155" s="307">
        <v>36.645208322652934</v>
      </c>
      <c r="BZ155" s="307">
        <v>0</v>
      </c>
      <c r="CA155" s="307">
        <v>0</v>
      </c>
      <c r="CB155" s="307">
        <v>12.331009595586671</v>
      </c>
      <c r="CC155" s="307">
        <v>13.252558339650214</v>
      </c>
      <c r="CD155" s="307">
        <v>67.969662941177702</v>
      </c>
      <c r="CE155" s="307">
        <v>255.68156347014261</v>
      </c>
      <c r="CF155" s="307">
        <v>1.9129281041674298</v>
      </c>
      <c r="CG155" s="307">
        <v>6.1500355250898329</v>
      </c>
      <c r="CH155" s="1811"/>
      <c r="CI155" s="1811"/>
      <c r="CJ155" s="1811"/>
      <c r="CK155" s="1811"/>
      <c r="CL155" s="1811"/>
      <c r="CM155" s="1811"/>
      <c r="CN155" s="1811"/>
      <c r="CO155" s="1811"/>
      <c r="CP155" s="1811"/>
      <c r="CQ155" s="1811"/>
      <c r="CR155" s="1811"/>
      <c r="CS155" s="1811"/>
      <c r="CT155" s="1811"/>
      <c r="CU155" s="1811"/>
      <c r="CV155" s="1811"/>
      <c r="CW155" s="1811"/>
      <c r="CX155" s="1811"/>
      <c r="CY155" s="1811"/>
      <c r="CZ155" s="1811"/>
    </row>
    <row r="156" s="423" customFormat="true" ht="15" customHeight="true" x14ac:dyDescent="0.2">
      <c r="A156" s="2206"/>
      <c r="B156" s="1426" t="s">
        <v>292</v>
      </c>
      <c r="C156" s="1337">
        <v>0</v>
      </c>
      <c r="D156" s="1338">
        <v>0</v>
      </c>
      <c r="E156" s="1338">
        <v>6.5811612240198394E-3</v>
      </c>
      <c r="F156" s="1338">
        <v>6.4354815806499793E-2</v>
      </c>
      <c r="G156" s="1339">
        <v>0</v>
      </c>
      <c r="H156" s="1340">
        <v>0</v>
      </c>
      <c r="I156" s="1338">
        <v>1.2273346039075698E-2</v>
      </c>
      <c r="J156" s="1338">
        <v>5.872827293695497E-2</v>
      </c>
      <c r="K156" s="1338">
        <v>6.1337045577436626E-2</v>
      </c>
      <c r="L156" s="1341">
        <v>0</v>
      </c>
      <c r="M156" s="1342">
        <v>0</v>
      </c>
      <c r="N156" s="1338">
        <v>0</v>
      </c>
      <c r="O156" s="1338">
        <v>0</v>
      </c>
      <c r="P156" s="1338">
        <v>0</v>
      </c>
      <c r="Q156" s="1339">
        <v>0</v>
      </c>
      <c r="R156" s="1340">
        <v>0</v>
      </c>
      <c r="S156" s="1338">
        <v>2.766229850248177E-2</v>
      </c>
      <c r="T156" s="1338">
        <v>0</v>
      </c>
      <c r="U156" s="1338">
        <v>8.3242202164297091E-2</v>
      </c>
      <c r="V156" s="1338">
        <v>0</v>
      </c>
      <c r="W156" s="1338">
        <v>0</v>
      </c>
      <c r="X156" s="1338">
        <v>0</v>
      </c>
      <c r="Y156" s="1338">
        <v>0</v>
      </c>
      <c r="Z156" s="1338">
        <v>0</v>
      </c>
      <c r="AA156" s="1338">
        <v>0</v>
      </c>
      <c r="AB156" s="1338">
        <v>0</v>
      </c>
      <c r="AC156" s="1338">
        <v>0</v>
      </c>
      <c r="AD156" s="1338">
        <v>0</v>
      </c>
      <c r="AE156" s="1338">
        <v>0</v>
      </c>
      <c r="AF156" s="1338">
        <v>0.16249755163053894</v>
      </c>
      <c r="AG156" s="1858">
        <v>0</v>
      </c>
      <c r="AH156" s="602"/>
      <c r="AI156" s="602"/>
      <c r="AJ156" s="602"/>
      <c r="AK156" s="602"/>
      <c r="AL156" s="602"/>
      <c r="AM156" s="602"/>
      <c r="AN156" s="602"/>
      <c r="AO156" s="602"/>
      <c r="AP156" s="602"/>
      <c r="AQ156" s="602"/>
      <c r="AR156" s="602"/>
      <c r="AS156" s="602"/>
      <c r="AT156" s="602"/>
      <c r="AU156" s="602"/>
      <c r="AV156" s="602"/>
      <c r="AW156" s="602"/>
      <c r="AX156" s="602"/>
      <c r="AY156" s="602"/>
      <c r="AZ156" s="216"/>
      <c r="BA156" s="2254"/>
      <c r="BB156" s="159" t="s">
        <v>292</v>
      </c>
      <c r="BC156" s="340">
        <v>0</v>
      </c>
      <c r="BD156" s="306">
        <v>0</v>
      </c>
      <c r="BE156" s="306">
        <v>0.71787641508742339</v>
      </c>
      <c r="BF156" s="306">
        <v>7.0249427306258987</v>
      </c>
      <c r="BG156" s="341">
        <v>0</v>
      </c>
      <c r="BH156" s="351">
        <v>0</v>
      </c>
      <c r="BI156" s="306">
        <v>0.71787641508742339</v>
      </c>
      <c r="BJ156" s="306">
        <v>3.4371653995393241</v>
      </c>
      <c r="BK156" s="306">
        <v>3.5877773310865746</v>
      </c>
      <c r="BL156" s="341">
        <v>0</v>
      </c>
      <c r="BM156" s="351">
        <v>0</v>
      </c>
      <c r="BN156" s="306">
        <v>0</v>
      </c>
      <c r="BO156" s="306">
        <v>0</v>
      </c>
      <c r="BP156" s="306">
        <v>0</v>
      </c>
      <c r="BQ156" s="341">
        <v>0</v>
      </c>
      <c r="BR156" s="351">
        <v>0</v>
      </c>
      <c r="BS156" s="306">
        <v>0.71787641508742339</v>
      </c>
      <c r="BT156" s="306">
        <v>0</v>
      </c>
      <c r="BU156" s="306">
        <v>3.4371653995393241</v>
      </c>
      <c r="BV156" s="306">
        <v>0</v>
      </c>
      <c r="BW156" s="306">
        <v>0</v>
      </c>
      <c r="BX156" s="306">
        <v>0</v>
      </c>
      <c r="BY156" s="307">
        <v>0</v>
      </c>
      <c r="BZ156" s="307">
        <v>0</v>
      </c>
      <c r="CA156" s="307">
        <v>0</v>
      </c>
      <c r="CB156" s="307">
        <v>0</v>
      </c>
      <c r="CC156" s="307">
        <v>0</v>
      </c>
      <c r="CD156" s="307">
        <v>0</v>
      </c>
      <c r="CE156" s="307">
        <v>0</v>
      </c>
      <c r="CF156" s="307">
        <v>3.5877773310865746</v>
      </c>
      <c r="CG156" s="307">
        <v>0</v>
      </c>
      <c r="CH156" s="1811"/>
      <c r="CI156" s="1811"/>
      <c r="CJ156" s="1811"/>
      <c r="CK156" s="1811"/>
      <c r="CL156" s="1811"/>
      <c r="CM156" s="1811"/>
      <c r="CN156" s="1811"/>
      <c r="CO156" s="1811"/>
      <c r="CP156" s="1811"/>
      <c r="CQ156" s="1811"/>
      <c r="CR156" s="1811"/>
      <c r="CS156" s="1811"/>
      <c r="CT156" s="1811"/>
      <c r="CU156" s="1811"/>
      <c r="CV156" s="1811"/>
      <c r="CW156" s="1811"/>
      <c r="CX156" s="1811"/>
      <c r="CY156" s="1811"/>
      <c r="CZ156" s="1811"/>
    </row>
    <row r="157" s="423" customFormat="true" ht="15" customHeight="true" x14ac:dyDescent="0.2">
      <c r="A157" s="2206"/>
      <c r="B157" s="1426" t="s">
        <v>181</v>
      </c>
      <c r="C157" s="1337">
        <v>1.8305737646734572</v>
      </c>
      <c r="D157" s="1338">
        <v>1.6495525331299665</v>
      </c>
      <c r="E157" s="1338">
        <v>1.0134365487056511</v>
      </c>
      <c r="F157" s="1338">
        <v>0.70137001873495064</v>
      </c>
      <c r="G157" s="1339">
        <v>1.2358517015001414E-2</v>
      </c>
      <c r="H157" s="1340">
        <v>2.6269835368833614</v>
      </c>
      <c r="I157" s="1338">
        <v>1.9347761681952087</v>
      </c>
      <c r="J157" s="1338">
        <v>0.84900927760622058</v>
      </c>
      <c r="K157" s="1338">
        <v>2.3043987067634279E-2</v>
      </c>
      <c r="L157" s="1341">
        <v>0</v>
      </c>
      <c r="M157" s="1342">
        <v>1.6820949427761724</v>
      </c>
      <c r="N157" s="1338">
        <v>1.9939380592826159</v>
      </c>
      <c r="O157" s="1338">
        <v>0.70473243530598662</v>
      </c>
      <c r="P157" s="1338">
        <v>0.28029905402365374</v>
      </c>
      <c r="Q157" s="1339">
        <v>0.28214704822866044</v>
      </c>
      <c r="R157" s="1340">
        <v>0</v>
      </c>
      <c r="S157" s="1338">
        <v>0</v>
      </c>
      <c r="T157" s="1338">
        <v>0</v>
      </c>
      <c r="U157" s="1338">
        <v>0.64308681672025603</v>
      </c>
      <c r="V157" s="1338">
        <v>6.8610961554038036E-2</v>
      </c>
      <c r="W157" s="1338">
        <v>0</v>
      </c>
      <c r="X157" s="1338">
        <v>0.76564208417626467</v>
      </c>
      <c r="Y157" s="1338">
        <v>0</v>
      </c>
      <c r="Z157" s="1338">
        <v>0</v>
      </c>
      <c r="AA157" s="1338">
        <v>1.6178029642411211</v>
      </c>
      <c r="AB157" s="1338">
        <v>0.30356027158818394</v>
      </c>
      <c r="AC157" s="1338">
        <v>5.479302321100759E-2</v>
      </c>
      <c r="AD157" s="1338">
        <v>0.11956463726464821</v>
      </c>
      <c r="AE157" s="1338">
        <v>5.2210307066408879</v>
      </c>
      <c r="AF157" s="1338">
        <v>0</v>
      </c>
      <c r="AG157" s="1858">
        <v>3.2929347426732272E-2</v>
      </c>
      <c r="AH157" s="602"/>
      <c r="AI157" s="602"/>
      <c r="AJ157" s="602"/>
      <c r="AK157" s="602"/>
      <c r="AL157" s="602"/>
      <c r="AM157" s="602"/>
      <c r="AN157" s="602"/>
      <c r="AO157" s="602"/>
      <c r="AP157" s="602"/>
      <c r="AQ157" s="602"/>
      <c r="AR157" s="602"/>
      <c r="AS157" s="602"/>
      <c r="AT157" s="602"/>
      <c r="AU157" s="602"/>
      <c r="AV157" s="602"/>
      <c r="AW157" s="602"/>
      <c r="AX157" s="602"/>
      <c r="AY157" s="602"/>
      <c r="AZ157" s="216"/>
      <c r="BA157" s="2254"/>
      <c r="BB157" s="159" t="s">
        <v>181</v>
      </c>
      <c r="BC157" s="340">
        <v>199.67142261450127</v>
      </c>
      <c r="BD157" s="306">
        <v>179.97507741154959</v>
      </c>
      <c r="BE157" s="306">
        <v>110.54617441190808</v>
      </c>
      <c r="BF157" s="306">
        <v>76.561235594328437</v>
      </c>
      <c r="BG157" s="341">
        <v>1.3479079998193426</v>
      </c>
      <c r="BH157" s="351">
        <v>153.74672880420835</v>
      </c>
      <c r="BI157" s="306">
        <v>113.16638308726101</v>
      </c>
      <c r="BJ157" s="306">
        <v>49.689615698535206</v>
      </c>
      <c r="BK157" s="306">
        <v>1.3479079998193426</v>
      </c>
      <c r="BL157" s="341">
        <v>0</v>
      </c>
      <c r="BM157" s="351">
        <v>85.068455342080256</v>
      </c>
      <c r="BN157" s="306">
        <v>100.98284916844928</v>
      </c>
      <c r="BO157" s="306">
        <v>35.672728394997044</v>
      </c>
      <c r="BP157" s="306">
        <v>14.17114275163993</v>
      </c>
      <c r="BQ157" s="341">
        <v>14.256006785116334</v>
      </c>
      <c r="BR157" s="351">
        <v>0</v>
      </c>
      <c r="BS157" s="306">
        <v>0</v>
      </c>
      <c r="BT157" s="306">
        <v>0</v>
      </c>
      <c r="BU157" s="306">
        <v>26.553787596441055</v>
      </c>
      <c r="BV157" s="306">
        <v>1.1729330466776657</v>
      </c>
      <c r="BW157" s="306">
        <v>0</v>
      </c>
      <c r="BX157" s="306">
        <v>36.610440785772596</v>
      </c>
      <c r="BY157" s="307">
        <v>0</v>
      </c>
      <c r="BZ157" s="307">
        <v>0</v>
      </c>
      <c r="CA157" s="307">
        <v>37.082324936355995</v>
      </c>
      <c r="CB157" s="307">
        <v>5.2272526785383411</v>
      </c>
      <c r="CC157" s="307">
        <v>1.2624928252729484</v>
      </c>
      <c r="CD157" s="307">
        <v>3.3117347806142159</v>
      </c>
      <c r="CE157" s="307">
        <v>455.72132755188659</v>
      </c>
      <c r="CF157" s="307">
        <v>0</v>
      </c>
      <c r="CG157" s="307">
        <v>1.159523830547277</v>
      </c>
      <c r="CH157" s="1811"/>
      <c r="CI157" s="1811"/>
      <c r="CJ157" s="1811"/>
      <c r="CK157" s="1811"/>
      <c r="CL157" s="1811"/>
      <c r="CM157" s="1811"/>
      <c r="CN157" s="1811"/>
      <c r="CO157" s="1811"/>
      <c r="CP157" s="1811"/>
      <c r="CQ157" s="1811"/>
      <c r="CR157" s="1811"/>
      <c r="CS157" s="1811"/>
      <c r="CT157" s="1811"/>
      <c r="CU157" s="1811"/>
      <c r="CV157" s="1811"/>
      <c r="CW157" s="1811"/>
      <c r="CX157" s="1811"/>
      <c r="CY157" s="1811"/>
      <c r="CZ157" s="1811"/>
    </row>
    <row r="158" s="423" customFormat="true" ht="15" customHeight="true" x14ac:dyDescent="0.2">
      <c r="A158" s="2206"/>
      <c r="B158" s="1426" t="s">
        <v>182</v>
      </c>
      <c r="C158" s="1337">
        <v>89.019651781112842</v>
      </c>
      <c r="D158" s="1338">
        <v>80.032998598269387</v>
      </c>
      <c r="E158" s="1338">
        <v>61.637596760974354</v>
      </c>
      <c r="F158" s="1338">
        <v>33.53593230032471</v>
      </c>
      <c r="G158" s="1339">
        <v>7.0110978667584867</v>
      </c>
      <c r="H158" s="1340">
        <v>57.015891419548701</v>
      </c>
      <c r="I158" s="1338">
        <v>41.387194937435453</v>
      </c>
      <c r="J158" s="1338">
        <v>25.001865728909952</v>
      </c>
      <c r="K158" s="1338">
        <v>10.133693992337497</v>
      </c>
      <c r="L158" s="1341">
        <v>3.3571554054056598</v>
      </c>
      <c r="M158" s="1342">
        <v>94.402545781770783</v>
      </c>
      <c r="N158" s="1338">
        <v>92.705610760220523</v>
      </c>
      <c r="O158" s="1338">
        <v>92.127651135532105</v>
      </c>
      <c r="P158" s="1338">
        <v>85.511953766694447</v>
      </c>
      <c r="Q158" s="1339">
        <v>61.842665845064502</v>
      </c>
      <c r="R158" s="1340">
        <v>57.043999645266588</v>
      </c>
      <c r="S158" s="1338">
        <v>52.944885466068733</v>
      </c>
      <c r="T158" s="1338">
        <v>73.302442890723896</v>
      </c>
      <c r="U158" s="1338">
        <v>7.7060244503566206</v>
      </c>
      <c r="V158" s="1338">
        <v>13.956613096117238</v>
      </c>
      <c r="W158" s="1338">
        <v>62.656522075116627</v>
      </c>
      <c r="X158" s="1338">
        <v>55.215024983054015</v>
      </c>
      <c r="Y158" s="1338">
        <v>26.912007673705425</v>
      </c>
      <c r="Z158" s="1338">
        <v>43.622739500694003</v>
      </c>
      <c r="AA158" s="1338">
        <v>76.881505735827062</v>
      </c>
      <c r="AB158" s="1338">
        <v>38.146699321396952</v>
      </c>
      <c r="AC158" s="1338">
        <v>65.941415196007284</v>
      </c>
      <c r="AD158" s="1338">
        <v>28.710794648274135</v>
      </c>
      <c r="AE158" s="1338">
        <v>77.969488794375636</v>
      </c>
      <c r="AF158" s="1338">
        <v>64.199400488723654</v>
      </c>
      <c r="AG158" s="1858">
        <v>77.878035399161178</v>
      </c>
      <c r="AH158" s="602"/>
      <c r="AI158" s="602"/>
      <c r="AJ158" s="602"/>
      <c r="AK158" s="602"/>
      <c r="AL158" s="602"/>
      <c r="AM158" s="602"/>
      <c r="AN158" s="602"/>
      <c r="AO158" s="602"/>
      <c r="AP158" s="602"/>
      <c r="AQ158" s="602"/>
      <c r="AR158" s="602"/>
      <c r="AS158" s="602"/>
      <c r="AT158" s="602"/>
      <c r="AU158" s="602"/>
      <c r="AV158" s="602"/>
      <c r="AW158" s="602"/>
      <c r="AX158" s="602"/>
      <c r="AY158" s="602"/>
      <c r="AZ158" s="216"/>
      <c r="BA158" s="2254"/>
      <c r="BB158" s="159" t="s">
        <v>182</v>
      </c>
      <c r="BC158" s="340">
        <v>9709.8958014144919</v>
      </c>
      <c r="BD158" s="306">
        <v>8732.0317655303807</v>
      </c>
      <c r="BE158" s="306">
        <v>6723.4604184860273</v>
      </c>
      <c r="BF158" s="306">
        <v>3660.7672770952772</v>
      </c>
      <c r="BG158" s="341">
        <v>764.68033265227575</v>
      </c>
      <c r="BH158" s="351">
        <v>3336.9096808316831</v>
      </c>
      <c r="BI158" s="306">
        <v>2420.7653754418252</v>
      </c>
      <c r="BJ158" s="306">
        <v>1463.2738800200959</v>
      </c>
      <c r="BK158" s="306">
        <v>592.74843194030655</v>
      </c>
      <c r="BL158" s="341">
        <v>196.49975022671231</v>
      </c>
      <c r="BM158" s="351">
        <v>4774.2125285515795</v>
      </c>
      <c r="BN158" s="306">
        <v>4695.0689691115513</v>
      </c>
      <c r="BO158" s="306">
        <v>4663.3935263671265</v>
      </c>
      <c r="BP158" s="306">
        <v>4323.2472118767828</v>
      </c>
      <c r="BQ158" s="341">
        <v>3124.7162408107943</v>
      </c>
      <c r="BR158" s="351">
        <v>1408.7335590575017</v>
      </c>
      <c r="BS158" s="306">
        <v>1373.9958945271921</v>
      </c>
      <c r="BT158" s="306">
        <v>4309.5612076476755</v>
      </c>
      <c r="BU158" s="306">
        <v>318.19053220735361</v>
      </c>
      <c r="BV158" s="306">
        <v>238.59413057834851</v>
      </c>
      <c r="BW158" s="306">
        <v>966.24454080643056</v>
      </c>
      <c r="BX158" s="306">
        <v>2640.1976124416906</v>
      </c>
      <c r="BY158" s="307">
        <v>1302.123073581784</v>
      </c>
      <c r="BZ158" s="307">
        <v>1334.1233180600263</v>
      </c>
      <c r="CA158" s="307">
        <v>1762.23250933996</v>
      </c>
      <c r="CB158" s="307">
        <v>656.87922586814113</v>
      </c>
      <c r="CC158" s="307">
        <v>1519.3643039681599</v>
      </c>
      <c r="CD158" s="307">
        <v>795.23962428207926</v>
      </c>
      <c r="CE158" s="307">
        <v>6805.6215215741686</v>
      </c>
      <c r="CF158" s="307">
        <v>1417.4561489177754</v>
      </c>
      <c r="CG158" s="307">
        <v>2742.2783923201737</v>
      </c>
      <c r="CH158" s="1811"/>
      <c r="CI158" s="1811"/>
      <c r="CJ158" s="1811"/>
      <c r="CK158" s="1811"/>
      <c r="CL158" s="1811"/>
      <c r="CM158" s="1811"/>
      <c r="CN158" s="1811"/>
      <c r="CO158" s="1811"/>
      <c r="CP158" s="1811"/>
      <c r="CQ158" s="1811"/>
      <c r="CR158" s="1811"/>
      <c r="CS158" s="1811"/>
      <c r="CT158" s="1811"/>
      <c r="CU158" s="1811"/>
      <c r="CV158" s="1811"/>
      <c r="CW158" s="1811"/>
      <c r="CX158" s="1811"/>
      <c r="CY158" s="1811"/>
      <c r="CZ158" s="1811"/>
    </row>
    <row r="159" s="423" customFormat="true" ht="15" customHeight="true" x14ac:dyDescent="0.2">
      <c r="A159" s="2206"/>
      <c r="B159" s="1426" t="s">
        <v>293</v>
      </c>
      <c r="C159" s="1337">
        <v>0.52374400004296073</v>
      </c>
      <c r="D159" s="1338">
        <v>0.4928856540104366</v>
      </c>
      <c r="E159" s="1338">
        <v>0.60838176965024604</v>
      </c>
      <c r="F159" s="1338">
        <v>0.50661752597518783</v>
      </c>
      <c r="G159" s="1339">
        <v>0.25275962852812184</v>
      </c>
      <c r="H159" s="1340">
        <v>0.13464976369757853</v>
      </c>
      <c r="I159" s="1338">
        <v>0.15190424296281835</v>
      </c>
      <c r="J159" s="1338">
        <v>4.1976217080777728E-2</v>
      </c>
      <c r="K159" s="1338">
        <v>0.21966054463881507</v>
      </c>
      <c r="L159" s="1341">
        <v>1.912675748677236E-2</v>
      </c>
      <c r="M159" s="1342">
        <v>0.26923270730813736</v>
      </c>
      <c r="N159" s="1338">
        <v>0.88888003185640974</v>
      </c>
      <c r="O159" s="1338">
        <v>0.6661472655104731</v>
      </c>
      <c r="P159" s="1338">
        <v>0.93545921310227642</v>
      </c>
      <c r="Q159" s="1339">
        <v>1.7277846894026796</v>
      </c>
      <c r="R159" s="1340">
        <v>0</v>
      </c>
      <c r="S159" s="1338">
        <v>0.77380455118929137</v>
      </c>
      <c r="T159" s="1338">
        <v>0</v>
      </c>
      <c r="U159" s="1338">
        <v>0.13384040347985021</v>
      </c>
      <c r="V159" s="1338">
        <v>0</v>
      </c>
      <c r="W159" s="1338">
        <v>0</v>
      </c>
      <c r="X159" s="1338">
        <v>0</v>
      </c>
      <c r="Y159" s="1338">
        <v>9.2446449412431519E-2</v>
      </c>
      <c r="Z159" s="1338">
        <v>0</v>
      </c>
      <c r="AA159" s="1338">
        <v>0.71054756379573036</v>
      </c>
      <c r="AB159" s="1338">
        <v>11.933722514507599</v>
      </c>
      <c r="AC159" s="1338">
        <v>0.14123361492407657</v>
      </c>
      <c r="AD159" s="1338">
        <v>0</v>
      </c>
      <c r="AE159" s="1338">
        <v>1.9958905862543837E-2</v>
      </c>
      <c r="AF159" s="1338">
        <v>0</v>
      </c>
      <c r="AG159" s="1858">
        <v>9.3049095217178843E-2</v>
      </c>
      <c r="AH159" s="602"/>
      <c r="AI159" s="602"/>
      <c r="AJ159" s="602"/>
      <c r="AK159" s="602"/>
      <c r="AL159" s="602"/>
      <c r="AM159" s="602"/>
      <c r="AN159" s="602"/>
      <c r="AO159" s="602"/>
      <c r="AP159" s="602"/>
      <c r="AQ159" s="602"/>
      <c r="AR159" s="602"/>
      <c r="AS159" s="602"/>
      <c r="AT159" s="602"/>
      <c r="AU159" s="602"/>
      <c r="AV159" s="602"/>
      <c r="AW159" s="602"/>
      <c r="AX159" s="602"/>
      <c r="AY159" s="602"/>
      <c r="AZ159" s="216"/>
      <c r="BA159" s="2254"/>
      <c r="BB159" s="159" t="s">
        <v>293</v>
      </c>
      <c r="BC159" s="340">
        <v>57.12783149879899</v>
      </c>
      <c r="BD159" s="306">
        <v>53.77648298793612</v>
      </c>
      <c r="BE159" s="306">
        <v>66.362593003654482</v>
      </c>
      <c r="BF159" s="306">
        <v>55.302141132810462</v>
      </c>
      <c r="BG159" s="341">
        <v>27.567767630280013</v>
      </c>
      <c r="BH159" s="351">
        <v>7.8805064485950433</v>
      </c>
      <c r="BI159" s="306">
        <v>8.8849832007938225</v>
      </c>
      <c r="BJ159" s="306">
        <v>2.4567247381595072</v>
      </c>
      <c r="BK159" s="306">
        <v>12.848566721302571</v>
      </c>
      <c r="BL159" s="341">
        <v>1.1195201338448388</v>
      </c>
      <c r="BM159" s="351">
        <v>13.615884547200174</v>
      </c>
      <c r="BN159" s="306">
        <v>45.017265089015297</v>
      </c>
      <c r="BO159" s="306">
        <v>33.719592405743811</v>
      </c>
      <c r="BP159" s="306">
        <v>47.294223283716228</v>
      </c>
      <c r="BQ159" s="341">
        <v>87.299549685108758</v>
      </c>
      <c r="BR159" s="351">
        <v>0</v>
      </c>
      <c r="BS159" s="306">
        <v>20.081340570316812</v>
      </c>
      <c r="BT159" s="306">
        <v>0</v>
      </c>
      <c r="BU159" s="306">
        <v>5.5264227992593051</v>
      </c>
      <c r="BV159" s="306">
        <v>0</v>
      </c>
      <c r="BW159" s="306">
        <v>0</v>
      </c>
      <c r="BX159" s="306">
        <v>0</v>
      </c>
      <c r="BY159" s="307">
        <v>4.472971928001237</v>
      </c>
      <c r="BZ159" s="307">
        <v>0</v>
      </c>
      <c r="CA159" s="307">
        <v>16.286751987606284</v>
      </c>
      <c r="CB159" s="307">
        <v>205.49653171848496</v>
      </c>
      <c r="CC159" s="307">
        <v>3.2541811909584206</v>
      </c>
      <c r="CD159" s="307">
        <v>0</v>
      </c>
      <c r="CE159" s="307">
        <v>1.7421270985041977</v>
      </c>
      <c r="CF159" s="307">
        <v>0</v>
      </c>
      <c r="CG159" s="307">
        <v>3.2764889603488934</v>
      </c>
      <c r="CH159" s="1811"/>
      <c r="CI159" s="1811"/>
      <c r="CJ159" s="1811"/>
      <c r="CK159" s="1811"/>
      <c r="CL159" s="1811"/>
      <c r="CM159" s="1811"/>
      <c r="CN159" s="1811"/>
      <c r="CO159" s="1811"/>
      <c r="CP159" s="1811"/>
      <c r="CQ159" s="1811"/>
      <c r="CR159" s="1811"/>
      <c r="CS159" s="1811"/>
      <c r="CT159" s="1811"/>
      <c r="CU159" s="1811"/>
      <c r="CV159" s="1811"/>
      <c r="CW159" s="1811"/>
      <c r="CX159" s="1811"/>
      <c r="CY159" s="1811"/>
      <c r="CZ159" s="1811"/>
    </row>
    <row r="160" s="423" customFormat="true" ht="15" customHeight="true" x14ac:dyDescent="0.2">
      <c r="A160" s="2206"/>
      <c r="B160" s="1426" t="s">
        <v>184</v>
      </c>
      <c r="C160" s="1337">
        <v>5.8827299636419715E-2</v>
      </c>
      <c r="D160" s="1338">
        <v>1.4299839316067679E-2</v>
      </c>
      <c r="E160" s="1338">
        <v>0</v>
      </c>
      <c r="F160" s="1338">
        <v>0</v>
      </c>
      <c r="G160" s="1339">
        <v>0</v>
      </c>
      <c r="H160" s="1340">
        <v>0</v>
      </c>
      <c r="I160" s="1338">
        <v>0</v>
      </c>
      <c r="J160" s="1338">
        <v>0</v>
      </c>
      <c r="K160" s="1338">
        <v>0</v>
      </c>
      <c r="L160" s="1341">
        <v>0</v>
      </c>
      <c r="M160" s="1342">
        <v>0.12687894234194699</v>
      </c>
      <c r="N160" s="1338">
        <v>0</v>
      </c>
      <c r="O160" s="1338">
        <v>3.0822318833359084E-2</v>
      </c>
      <c r="P160" s="1338">
        <v>0</v>
      </c>
      <c r="Q160" s="1339">
        <v>0</v>
      </c>
      <c r="R160" s="1340">
        <v>0</v>
      </c>
      <c r="S160" s="1338">
        <v>0.24725561888951542</v>
      </c>
      <c r="T160" s="1338">
        <v>0</v>
      </c>
      <c r="U160" s="1338">
        <v>0</v>
      </c>
      <c r="V160" s="1338">
        <v>0</v>
      </c>
      <c r="W160" s="1338">
        <v>0</v>
      </c>
      <c r="X160" s="1338">
        <v>0</v>
      </c>
      <c r="Y160" s="1338">
        <v>0</v>
      </c>
      <c r="Z160" s="1338">
        <v>0</v>
      </c>
      <c r="AA160" s="1338">
        <v>0</v>
      </c>
      <c r="AB160" s="1338">
        <v>0</v>
      </c>
      <c r="AC160" s="1338">
        <v>0</v>
      </c>
      <c r="AD160" s="1338">
        <v>0</v>
      </c>
      <c r="AE160" s="1338">
        <v>0</v>
      </c>
      <c r="AF160" s="1338">
        <v>7.0664081077405017E-2</v>
      </c>
      <c r="AG160" s="1858">
        <v>0</v>
      </c>
      <c r="AH160" s="602"/>
      <c r="AI160" s="602"/>
      <c r="AJ160" s="602"/>
      <c r="AK160" s="602"/>
      <c r="AL160" s="602"/>
      <c r="AM160" s="602"/>
      <c r="AN160" s="602"/>
      <c r="AO160" s="602"/>
      <c r="AP160" s="602"/>
      <c r="AQ160" s="602"/>
      <c r="AR160" s="602"/>
      <c r="AS160" s="602"/>
      <c r="AT160" s="602"/>
      <c r="AU160" s="602"/>
      <c r="AV160" s="602"/>
      <c r="AW160" s="602"/>
      <c r="AX160" s="602"/>
      <c r="AY160" s="602"/>
      <c r="AZ160" s="216"/>
      <c r="BA160" s="2254"/>
      <c r="BB160" s="159" t="s">
        <v>184</v>
      </c>
      <c r="BC160" s="340">
        <v>6.4166387794095607</v>
      </c>
      <c r="BD160" s="306">
        <v>1.5601895885053505</v>
      </c>
      <c r="BE160" s="306">
        <v>0</v>
      </c>
      <c r="BF160" s="306">
        <v>0</v>
      </c>
      <c r="BG160" s="341">
        <v>0</v>
      </c>
      <c r="BH160" s="351">
        <v>0</v>
      </c>
      <c r="BI160" s="306">
        <v>0</v>
      </c>
      <c r="BJ160" s="306">
        <v>0</v>
      </c>
      <c r="BK160" s="306">
        <v>0</v>
      </c>
      <c r="BL160" s="341">
        <v>0</v>
      </c>
      <c r="BM160" s="351">
        <v>6.4166387794095607</v>
      </c>
      <c r="BN160" s="306">
        <v>0</v>
      </c>
      <c r="BO160" s="306">
        <v>1.5601895885053505</v>
      </c>
      <c r="BP160" s="306">
        <v>0</v>
      </c>
      <c r="BQ160" s="341">
        <v>0</v>
      </c>
      <c r="BR160" s="351">
        <v>0</v>
      </c>
      <c r="BS160" s="306">
        <v>6.4166387794095607</v>
      </c>
      <c r="BT160" s="306">
        <v>0</v>
      </c>
      <c r="BU160" s="306">
        <v>0</v>
      </c>
      <c r="BV160" s="306">
        <v>0</v>
      </c>
      <c r="BW160" s="306">
        <v>0</v>
      </c>
      <c r="BX160" s="306">
        <v>0</v>
      </c>
      <c r="BY160" s="307">
        <v>0</v>
      </c>
      <c r="BZ160" s="307">
        <v>0</v>
      </c>
      <c r="CA160" s="307">
        <v>0</v>
      </c>
      <c r="CB160" s="307">
        <v>0</v>
      </c>
      <c r="CC160" s="307">
        <v>0</v>
      </c>
      <c r="CD160" s="307">
        <v>0</v>
      </c>
      <c r="CE160" s="307">
        <v>0</v>
      </c>
      <c r="CF160" s="307">
        <v>1.5601895885053505</v>
      </c>
      <c r="CG160" s="307">
        <v>0</v>
      </c>
      <c r="CH160" s="1811"/>
      <c r="CI160" s="1811"/>
      <c r="CJ160" s="1811"/>
      <c r="CK160" s="1811"/>
      <c r="CL160" s="1811"/>
      <c r="CM160" s="1811"/>
      <c r="CN160" s="1811"/>
      <c r="CO160" s="1811"/>
      <c r="CP160" s="1811"/>
      <c r="CQ160" s="1811"/>
      <c r="CR160" s="1811"/>
      <c r="CS160" s="1811"/>
      <c r="CT160" s="1811"/>
      <c r="CU160" s="1811"/>
      <c r="CV160" s="1811"/>
      <c r="CW160" s="1811"/>
      <c r="CX160" s="1811"/>
      <c r="CY160" s="1811"/>
      <c r="CZ160" s="1811"/>
    </row>
    <row r="161" s="423" customFormat="true" ht="15" customHeight="true" x14ac:dyDescent="0.2">
      <c r="A161" s="2206"/>
      <c r="B161" s="1426" t="s">
        <v>185</v>
      </c>
      <c r="C161" s="1337">
        <v>4.8774194662197894E-2</v>
      </c>
      <c r="D161" s="1338">
        <v>3.4240930608380349E-2</v>
      </c>
      <c r="E161" s="1338">
        <v>1.3683008217503546E-2</v>
      </c>
      <c r="F161" s="1338">
        <v>0</v>
      </c>
      <c r="G161" s="1339">
        <v>0</v>
      </c>
      <c r="H161" s="1340">
        <v>0</v>
      </c>
      <c r="I161" s="1338">
        <v>0</v>
      </c>
      <c r="J161" s="1338">
        <v>0</v>
      </c>
      <c r="K161" s="1338">
        <v>0</v>
      </c>
      <c r="L161" s="1341">
        <v>0</v>
      </c>
      <c r="M161" s="1342">
        <v>6.2035489669834604E-2</v>
      </c>
      <c r="N161" s="1338">
        <v>5.5813765582122532E-2</v>
      </c>
      <c r="O161" s="1338">
        <v>0</v>
      </c>
      <c r="P161" s="1338">
        <v>9.067956377535441E-2</v>
      </c>
      <c r="Q161" s="1339">
        <v>0</v>
      </c>
      <c r="R161" s="1340">
        <v>3.3914439647766775E-2</v>
      </c>
      <c r="S161" s="1338">
        <v>3.128386641437466E-2</v>
      </c>
      <c r="T161" s="1338">
        <v>0</v>
      </c>
      <c r="U161" s="1338">
        <v>0</v>
      </c>
      <c r="V161" s="1338">
        <v>0</v>
      </c>
      <c r="W161" s="1338">
        <v>0</v>
      </c>
      <c r="X161" s="1338">
        <v>0</v>
      </c>
      <c r="Y161" s="1338">
        <v>6.3903936717829318E-2</v>
      </c>
      <c r="Z161" s="1338">
        <v>4.8802908321180533E-2</v>
      </c>
      <c r="AA161" s="1338">
        <v>0</v>
      </c>
      <c r="AB161" s="1338">
        <v>0</v>
      </c>
      <c r="AC161" s="1338">
        <v>0.11539086836350086</v>
      </c>
      <c r="AD161" s="1338">
        <v>5.9782318632324104E-2</v>
      </c>
      <c r="AE161" s="1338">
        <v>0</v>
      </c>
      <c r="AF161" s="1338">
        <v>0</v>
      </c>
      <c r="AG161" s="1858">
        <v>0</v>
      </c>
      <c r="AH161" s="602"/>
      <c r="AI161" s="602"/>
      <c r="AJ161" s="602"/>
      <c r="AK161" s="602"/>
      <c r="AL161" s="602"/>
      <c r="AM161" s="602"/>
      <c r="AN161" s="602"/>
      <c r="AO161" s="602"/>
      <c r="AP161" s="602"/>
      <c r="AQ161" s="602"/>
      <c r="AR161" s="602"/>
      <c r="AS161" s="602"/>
      <c r="AT161" s="602"/>
      <c r="AU161" s="602"/>
      <c r="AV161" s="602"/>
      <c r="AW161" s="602"/>
      <c r="AX161" s="602"/>
      <c r="AY161" s="602"/>
      <c r="AZ161" s="216"/>
      <c r="BA161" s="2254"/>
      <c r="BB161" s="159" t="s">
        <v>185</v>
      </c>
      <c r="BC161" s="340">
        <v>5.3200876266326826</v>
      </c>
      <c r="BD161" s="306">
        <v>3.7358701909260219</v>
      </c>
      <c r="BE161" s="306">
        <v>1.4925494988547616</v>
      </c>
      <c r="BF161" s="306">
        <v>0</v>
      </c>
      <c r="BG161" s="341">
        <v>0</v>
      </c>
      <c r="BH161" s="351">
        <v>0</v>
      </c>
      <c r="BI161" s="306">
        <v>0</v>
      </c>
      <c r="BJ161" s="306">
        <v>0</v>
      </c>
      <c r="BK161" s="306">
        <v>0</v>
      </c>
      <c r="BL161" s="341">
        <v>0</v>
      </c>
      <c r="BM161" s="351">
        <v>3.1373159435891744</v>
      </c>
      <c r="BN161" s="306">
        <v>2.8266841314671951</v>
      </c>
      <c r="BO161" s="306">
        <v>0</v>
      </c>
      <c r="BP161" s="306">
        <v>4.5845072413570964</v>
      </c>
      <c r="BQ161" s="341">
        <v>0</v>
      </c>
      <c r="BR161" s="351">
        <v>0.83753610485837904</v>
      </c>
      <c r="BS161" s="306">
        <v>0.81186130898017306</v>
      </c>
      <c r="BT161" s="306">
        <v>0</v>
      </c>
      <c r="BU161" s="306">
        <v>0</v>
      </c>
      <c r="BV161" s="306">
        <v>0</v>
      </c>
      <c r="BW161" s="306">
        <v>0</v>
      </c>
      <c r="BX161" s="306">
        <v>0</v>
      </c>
      <c r="BY161" s="307">
        <v>3.0919577425023346</v>
      </c>
      <c r="BZ161" s="307">
        <v>1.4925494988547616</v>
      </c>
      <c r="CA161" s="307">
        <v>0</v>
      </c>
      <c r="CB161" s="307">
        <v>0</v>
      </c>
      <c r="CC161" s="307">
        <v>2.6587352709107095</v>
      </c>
      <c r="CD161" s="307">
        <v>1.6558673903071079</v>
      </c>
      <c r="CE161" s="307">
        <v>0</v>
      </c>
      <c r="CF161" s="307">
        <v>0</v>
      </c>
      <c r="CG161" s="307">
        <v>0</v>
      </c>
      <c r="CH161" s="1811"/>
      <c r="CI161" s="1811"/>
      <c r="CJ161" s="1811"/>
      <c r="CK161" s="1811"/>
      <c r="CL161" s="1811"/>
      <c r="CM161" s="1811"/>
      <c r="CN161" s="1811"/>
      <c r="CO161" s="1811"/>
      <c r="CP161" s="1811"/>
      <c r="CQ161" s="1811"/>
      <c r="CR161" s="1811"/>
      <c r="CS161" s="1811"/>
      <c r="CT161" s="1811"/>
      <c r="CU161" s="1811"/>
      <c r="CV161" s="1811"/>
      <c r="CW161" s="1811"/>
      <c r="CX161" s="1811"/>
      <c r="CY161" s="1811"/>
      <c r="CZ161" s="1811"/>
    </row>
    <row r="162" s="423" customFormat="true" ht="15" customHeight="true" x14ac:dyDescent="0.2">
      <c r="A162" s="2206"/>
      <c r="B162" s="1426" t="s">
        <v>294</v>
      </c>
      <c r="C162" s="1337">
        <v>0</v>
      </c>
      <c r="D162" s="1338">
        <v>1.3435174095564441E-2</v>
      </c>
      <c r="E162" s="1338">
        <v>3.4257993715116564E-2</v>
      </c>
      <c r="F162" s="1338">
        <v>0</v>
      </c>
      <c r="G162" s="1339">
        <v>1.8222445737780712E-2</v>
      </c>
      <c r="H162" s="1340">
        <v>2.5046150351458973E-2</v>
      </c>
      <c r="I162" s="1338">
        <v>2.1724441605344594E-2</v>
      </c>
      <c r="J162" s="1338">
        <v>0</v>
      </c>
      <c r="K162" s="1338">
        <v>0</v>
      </c>
      <c r="L162" s="1341">
        <v>3.3955489809171589E-2</v>
      </c>
      <c r="M162" s="1342">
        <v>0</v>
      </c>
      <c r="N162" s="1338">
        <v>0</v>
      </c>
      <c r="O162" s="1338">
        <v>0</v>
      </c>
      <c r="P162" s="1338">
        <v>4.8780403745485645E-2</v>
      </c>
      <c r="Q162" s="1339">
        <v>0</v>
      </c>
      <c r="R162" s="1340">
        <v>0</v>
      </c>
      <c r="S162" s="1338">
        <v>0</v>
      </c>
      <c r="T162" s="1338">
        <v>0</v>
      </c>
      <c r="U162" s="1338">
        <v>3.5500350923009058E-2</v>
      </c>
      <c r="V162" s="1338">
        <v>0.19058600431677231</v>
      </c>
      <c r="W162" s="1338">
        <v>0</v>
      </c>
      <c r="X162" s="1338">
        <v>0</v>
      </c>
      <c r="Y162" s="1338">
        <v>0</v>
      </c>
      <c r="Z162" s="1338">
        <v>0</v>
      </c>
      <c r="AA162" s="1338">
        <v>0</v>
      </c>
      <c r="AB162" s="1338">
        <v>0.14321881309320891</v>
      </c>
      <c r="AC162" s="1338">
        <v>0</v>
      </c>
      <c r="AD162" s="1338">
        <v>0</v>
      </c>
      <c r="AE162" s="1338">
        <v>0</v>
      </c>
      <c r="AF162" s="1338">
        <v>0</v>
      </c>
      <c r="AG162" s="1858">
        <v>0</v>
      </c>
      <c r="AH162" s="602"/>
      <c r="AI162" s="602"/>
      <c r="AJ162" s="602"/>
      <c r="AK162" s="602"/>
      <c r="AL162" s="602"/>
      <c r="AM162" s="602"/>
      <c r="AN162" s="602"/>
      <c r="AO162" s="602"/>
      <c r="AP162" s="602"/>
      <c r="AQ162" s="602"/>
      <c r="AR162" s="602"/>
      <c r="AS162" s="602"/>
      <c r="AT162" s="602"/>
      <c r="AU162" s="602"/>
      <c r="AV162" s="602"/>
      <c r="AW162" s="602"/>
      <c r="AX162" s="602"/>
      <c r="AY162" s="602"/>
      <c r="AZ162" s="216"/>
      <c r="BA162" s="2254"/>
      <c r="BB162" s="159" t="s">
        <v>294</v>
      </c>
      <c r="BC162" s="340">
        <v>0</v>
      </c>
      <c r="BD162" s="306">
        <v>1.4658499498035356</v>
      </c>
      <c r="BE162" s="306">
        <v>3.7368793863514718</v>
      </c>
      <c r="BF162" s="306">
        <v>0</v>
      </c>
      <c r="BG162" s="341">
        <v>1.987469884648267</v>
      </c>
      <c r="BH162" s="351">
        <v>1.4658499498035356</v>
      </c>
      <c r="BI162" s="306">
        <v>1.2706774672341377</v>
      </c>
      <c r="BJ162" s="306">
        <v>0</v>
      </c>
      <c r="BK162" s="306">
        <v>0</v>
      </c>
      <c r="BL162" s="341">
        <v>1.987469884648267</v>
      </c>
      <c r="BM162" s="351">
        <v>0</v>
      </c>
      <c r="BN162" s="306">
        <v>0</v>
      </c>
      <c r="BO162" s="306">
        <v>0</v>
      </c>
      <c r="BP162" s="306">
        <v>2.4662019191173341</v>
      </c>
      <c r="BQ162" s="341">
        <v>0</v>
      </c>
      <c r="BR162" s="351">
        <v>0</v>
      </c>
      <c r="BS162" s="306">
        <v>0</v>
      </c>
      <c r="BT162" s="306">
        <v>0</v>
      </c>
      <c r="BU162" s="306">
        <v>1.4658499498035356</v>
      </c>
      <c r="BV162" s="306">
        <v>3.2581473518824047</v>
      </c>
      <c r="BW162" s="306">
        <v>0</v>
      </c>
      <c r="BX162" s="306">
        <v>0</v>
      </c>
      <c r="BY162" s="307">
        <v>0</v>
      </c>
      <c r="BZ162" s="307">
        <v>0</v>
      </c>
      <c r="CA162" s="307">
        <v>0</v>
      </c>
      <c r="CB162" s="307">
        <v>2.4662019191173341</v>
      </c>
      <c r="CC162" s="307">
        <v>0</v>
      </c>
      <c r="CD162" s="307">
        <v>0</v>
      </c>
      <c r="CE162" s="307">
        <v>0</v>
      </c>
      <c r="CF162" s="307">
        <v>0</v>
      </c>
      <c r="CG162" s="307">
        <v>0</v>
      </c>
      <c r="CH162" s="1811"/>
      <c r="CI162" s="1811"/>
      <c r="CJ162" s="1811"/>
      <c r="CK162" s="1811"/>
      <c r="CL162" s="1811"/>
      <c r="CM162" s="1811"/>
      <c r="CN162" s="1811"/>
      <c r="CO162" s="1811"/>
      <c r="CP162" s="1811"/>
      <c r="CQ162" s="1811"/>
      <c r="CR162" s="1811"/>
      <c r="CS162" s="1811"/>
      <c r="CT162" s="1811"/>
      <c r="CU162" s="1811"/>
      <c r="CV162" s="1811"/>
      <c r="CW162" s="1811"/>
      <c r="CX162" s="1811"/>
      <c r="CY162" s="1811"/>
      <c r="CZ162" s="1811"/>
    </row>
    <row r="163" s="423" customFormat="true" ht="15" customHeight="true" x14ac:dyDescent="0.2">
      <c r="A163" s="2206"/>
      <c r="B163" s="1426" t="s">
        <v>295</v>
      </c>
      <c r="C163" s="1337">
        <v>6.2558578009893451E-2</v>
      </c>
      <c r="D163" s="1338">
        <v>1.6424942363015442E-2</v>
      </c>
      <c r="E163" s="1338">
        <v>3.618393661029691E-2</v>
      </c>
      <c r="F163" s="1338">
        <v>9.605785806133367E-3</v>
      </c>
      <c r="G163" s="1339">
        <v>0</v>
      </c>
      <c r="H163" s="1340">
        <v>1.4517641600131349E-2</v>
      </c>
      <c r="I163" s="1338">
        <v>0</v>
      </c>
      <c r="J163" s="1338">
        <v>0</v>
      </c>
      <c r="K163" s="1338">
        <v>0</v>
      </c>
      <c r="L163" s="1341">
        <v>0</v>
      </c>
      <c r="M163" s="1342">
        <v>2.5521546186327494E-2</v>
      </c>
      <c r="N163" s="1338">
        <v>0.10924948048525016</v>
      </c>
      <c r="O163" s="1338">
        <v>3.5402832097810144E-2</v>
      </c>
      <c r="P163" s="1338">
        <v>6.1263315807895832E-2</v>
      </c>
      <c r="Q163" s="1339">
        <v>2.0752587445185586E-2</v>
      </c>
      <c r="R163" s="1340">
        <v>0.35787229556607364</v>
      </c>
      <c r="S163" s="1338">
        <v>0</v>
      </c>
      <c r="T163" s="1338">
        <v>3.0481439102092774E-2</v>
      </c>
      <c r="U163" s="1338">
        <v>0</v>
      </c>
      <c r="V163" s="1338">
        <v>0</v>
      </c>
      <c r="W163" s="1338">
        <v>0</v>
      </c>
      <c r="X163" s="1338">
        <v>0</v>
      </c>
      <c r="Y163" s="1338">
        <v>0</v>
      </c>
      <c r="Z163" s="1338">
        <v>3.4285587491462273E-2</v>
      </c>
      <c r="AA163" s="1338">
        <v>2.3906838815955157E-2</v>
      </c>
      <c r="AB163" s="1338">
        <v>0</v>
      </c>
      <c r="AC163" s="1338">
        <v>6.0099410605990021E-2</v>
      </c>
      <c r="AD163" s="1338">
        <v>0</v>
      </c>
      <c r="AE163" s="1338">
        <v>0</v>
      </c>
      <c r="AF163" s="1338">
        <v>0</v>
      </c>
      <c r="AG163" s="1858">
        <v>0</v>
      </c>
      <c r="AH163" s="602"/>
      <c r="AI163" s="602"/>
      <c r="AJ163" s="602"/>
      <c r="AK163" s="602"/>
      <c r="AL163" s="602"/>
      <c r="AM163" s="602"/>
      <c r="AN163" s="602"/>
      <c r="AO163" s="602"/>
      <c r="AP163" s="602"/>
      <c r="AQ163" s="602"/>
      <c r="AR163" s="602"/>
      <c r="AS163" s="602"/>
      <c r="AT163" s="602"/>
      <c r="AU163" s="602"/>
      <c r="AV163" s="602"/>
      <c r="AW163" s="602"/>
      <c r="AX163" s="602"/>
      <c r="AY163" s="602"/>
      <c r="AZ163" s="216"/>
      <c r="BA163" s="2254"/>
      <c r="BB163" s="159" t="s">
        <v>295</v>
      </c>
      <c r="BC163" s="340">
        <v>6.823631207346561</v>
      </c>
      <c r="BD163" s="306">
        <v>1.7920497916213003</v>
      </c>
      <c r="BE163" s="306">
        <v>3.9469622173584078</v>
      </c>
      <c r="BF163" s="306">
        <v>1.0485632555245477</v>
      </c>
      <c r="BG163" s="341">
        <v>0</v>
      </c>
      <c r="BH163" s="351">
        <v>0.84965888618402508</v>
      </c>
      <c r="BI163" s="306">
        <v>0</v>
      </c>
      <c r="BJ163" s="306">
        <v>0</v>
      </c>
      <c r="BK163" s="306">
        <v>0</v>
      </c>
      <c r="BL163" s="341">
        <v>0</v>
      </c>
      <c r="BM163" s="351">
        <v>1.2906991494958278</v>
      </c>
      <c r="BN163" s="306">
        <v>5.5329320578507328</v>
      </c>
      <c r="BO163" s="306">
        <v>1.7920497916213003</v>
      </c>
      <c r="BP163" s="306">
        <v>3.0973033311743827</v>
      </c>
      <c r="BQ163" s="341">
        <v>1.0485632555245477</v>
      </c>
      <c r="BR163" s="351">
        <v>8.8378570183710163</v>
      </c>
      <c r="BS163" s="306">
        <v>0</v>
      </c>
      <c r="BT163" s="306">
        <v>1.7920497916213003</v>
      </c>
      <c r="BU163" s="306">
        <v>0</v>
      </c>
      <c r="BV163" s="306">
        <v>0</v>
      </c>
      <c r="BW163" s="306">
        <v>0</v>
      </c>
      <c r="BX163" s="306">
        <v>0</v>
      </c>
      <c r="BY163" s="307">
        <v>0</v>
      </c>
      <c r="BZ163" s="307">
        <v>1.0485632555245477</v>
      </c>
      <c r="CA163" s="307">
        <v>0.54797845273462376</v>
      </c>
      <c r="CB163" s="307">
        <v>0</v>
      </c>
      <c r="CC163" s="307">
        <v>1.3847579535993277</v>
      </c>
      <c r="CD163" s="307">
        <v>0</v>
      </c>
      <c r="CE163" s="307">
        <v>0</v>
      </c>
      <c r="CF163" s="307">
        <v>0</v>
      </c>
      <c r="CG163" s="307">
        <v>0</v>
      </c>
      <c r="CH163" s="1811"/>
      <c r="CI163" s="1811"/>
      <c r="CJ163" s="1811"/>
      <c r="CK163" s="1811"/>
      <c r="CL163" s="1811"/>
      <c r="CM163" s="1811"/>
      <c r="CN163" s="1811"/>
      <c r="CO163" s="1811"/>
      <c r="CP163" s="1811"/>
      <c r="CQ163" s="1811"/>
      <c r="CR163" s="1811"/>
      <c r="CS163" s="1811"/>
      <c r="CT163" s="1811"/>
      <c r="CU163" s="1811"/>
      <c r="CV163" s="1811"/>
      <c r="CW163" s="1811"/>
      <c r="CX163" s="1811"/>
      <c r="CY163" s="1811"/>
      <c r="CZ163" s="1811"/>
    </row>
    <row r="164" s="423" customFormat="true" ht="15" customHeight="true" x14ac:dyDescent="0.2">
      <c r="A164" s="2207"/>
      <c r="B164" s="1428" t="s">
        <v>47</v>
      </c>
      <c r="C164" s="1337">
        <v>0.26762397648340969</v>
      </c>
      <c r="D164" s="1338">
        <v>8.7244290698678409E-2</v>
      </c>
      <c r="E164" s="1338">
        <v>0.10319154690317345</v>
      </c>
      <c r="F164" s="1338">
        <v>5.8426619055910796E-2</v>
      </c>
      <c r="G164" s="1339">
        <v>0</v>
      </c>
      <c r="H164" s="1340">
        <v>0.10610887197428746</v>
      </c>
      <c r="I164" s="1338">
        <v>1.2115553972211408E-2</v>
      </c>
      <c r="J164" s="1338">
        <v>0.10897309621909756</v>
      </c>
      <c r="K164" s="1338">
        <v>0</v>
      </c>
      <c r="L164" s="1341">
        <v>0</v>
      </c>
      <c r="M164" s="1342">
        <v>0.16234597614077248</v>
      </c>
      <c r="N164" s="1338">
        <v>0.47960788025661366</v>
      </c>
      <c r="O164" s="1338">
        <v>0</v>
      </c>
      <c r="P164" s="1338">
        <v>0.20862575210838599</v>
      </c>
      <c r="Q164" s="1339">
        <v>0</v>
      </c>
      <c r="R164" s="1340">
        <v>0</v>
      </c>
      <c r="S164" s="1338">
        <v>0</v>
      </c>
      <c r="T164" s="1338">
        <v>0</v>
      </c>
      <c r="U164" s="1338">
        <v>0</v>
      </c>
      <c r="V164" s="1338">
        <v>0.73899723173828458</v>
      </c>
      <c r="W164" s="1338">
        <v>0</v>
      </c>
      <c r="X164" s="1338">
        <v>0</v>
      </c>
      <c r="Y164" s="1338">
        <v>0.77207015851877459</v>
      </c>
      <c r="Z164" s="1338">
        <v>0</v>
      </c>
      <c r="AA164" s="1338">
        <v>0</v>
      </c>
      <c r="AB164" s="1338">
        <v>0</v>
      </c>
      <c r="AC164" s="1338">
        <v>0.27578875139842096</v>
      </c>
      <c r="AD164" s="1338">
        <v>0</v>
      </c>
      <c r="AE164" s="1338">
        <v>0</v>
      </c>
      <c r="AF164" s="1338">
        <v>0</v>
      </c>
      <c r="AG164" s="1858">
        <v>0</v>
      </c>
      <c r="AH164" s="602"/>
      <c r="AI164" s="602"/>
      <c r="AJ164" s="602"/>
      <c r="AK164" s="602"/>
      <c r="AL164" s="602"/>
      <c r="AM164" s="602"/>
      <c r="AN164" s="602"/>
      <c r="AO164" s="602"/>
      <c r="AP164" s="602"/>
      <c r="AQ164" s="602"/>
      <c r="AR164" s="602"/>
      <c r="AS164" s="602"/>
      <c r="AT164" s="602"/>
      <c r="AU164" s="602"/>
      <c r="AV164" s="602"/>
      <c r="AW164" s="602"/>
      <c r="AX164" s="602"/>
      <c r="AY164" s="602"/>
      <c r="AZ164" s="216"/>
      <c r="BA164" s="2254"/>
      <c r="BB164" s="159" t="s">
        <v>47</v>
      </c>
      <c r="BC164" s="340">
        <v>29.191317575626051</v>
      </c>
      <c r="BD164" s="306">
        <v>9.518822624228152</v>
      </c>
      <c r="BE164" s="306">
        <v>11.256186444392833</v>
      </c>
      <c r="BF164" s="306">
        <v>6.3778234413098058</v>
      </c>
      <c r="BG164" s="341">
        <v>0</v>
      </c>
      <c r="BH164" s="351">
        <v>6.2101234111676042</v>
      </c>
      <c r="BI164" s="306">
        <v>0.70864704903442288</v>
      </c>
      <c r="BJ164" s="306">
        <v>6.3778234413098058</v>
      </c>
      <c r="BK164" s="306">
        <v>0</v>
      </c>
      <c r="BL164" s="341">
        <v>0</v>
      </c>
      <c r="BM164" s="351">
        <v>8.2103102922980629</v>
      </c>
      <c r="BN164" s="306">
        <v>24.289706496388533</v>
      </c>
      <c r="BO164" s="306">
        <v>0</v>
      </c>
      <c r="BP164" s="306">
        <v>10.54753939535841</v>
      </c>
      <c r="BQ164" s="341">
        <v>0</v>
      </c>
      <c r="BR164" s="351">
        <v>0</v>
      </c>
      <c r="BS164" s="306">
        <v>0</v>
      </c>
      <c r="BT164" s="306">
        <v>0</v>
      </c>
      <c r="BU164" s="306">
        <v>0</v>
      </c>
      <c r="BV164" s="306">
        <v>12.633466356924023</v>
      </c>
      <c r="BW164" s="306">
        <v>0</v>
      </c>
      <c r="BX164" s="306">
        <v>0</v>
      </c>
      <c r="BY164" s="307">
        <v>37.356200994751774</v>
      </c>
      <c r="BZ164" s="307">
        <v>0</v>
      </c>
      <c r="CA164" s="307">
        <v>0</v>
      </c>
      <c r="CB164" s="307">
        <v>0</v>
      </c>
      <c r="CC164" s="307">
        <v>6.3544827338810492</v>
      </c>
      <c r="CD164" s="307">
        <v>0</v>
      </c>
      <c r="CE164" s="307">
        <v>0</v>
      </c>
      <c r="CF164" s="307">
        <v>0</v>
      </c>
      <c r="CG164" s="307">
        <v>0</v>
      </c>
      <c r="CH164" s="1811"/>
      <c r="CI164" s="1811"/>
      <c r="CJ164" s="1811"/>
      <c r="CK164" s="1811"/>
      <c r="CL164" s="1811"/>
      <c r="CM164" s="1811"/>
      <c r="CN164" s="1811"/>
      <c r="CO164" s="1811"/>
      <c r="CP164" s="1811"/>
      <c r="CQ164" s="1811"/>
      <c r="CR164" s="1811"/>
      <c r="CS164" s="1811"/>
      <c r="CT164" s="1811"/>
      <c r="CU164" s="1811"/>
      <c r="CV164" s="1811"/>
      <c r="CW164" s="1811"/>
      <c r="CX164" s="1811"/>
      <c r="CY164" s="1811"/>
      <c r="CZ164" s="1811"/>
    </row>
    <row r="165" s="239" customFormat="true" ht="15" customHeight="true" x14ac:dyDescent="0.2">
      <c r="A165" s="777"/>
      <c r="B165" s="986"/>
      <c r="C165" s="864"/>
      <c r="D165" s="855"/>
      <c r="E165" s="855"/>
      <c r="F165" s="855"/>
      <c r="G165" s="856"/>
      <c r="H165" s="865"/>
      <c r="I165" s="855"/>
      <c r="J165" s="855"/>
      <c r="K165" s="855"/>
      <c r="L165" s="866"/>
      <c r="M165" s="864"/>
      <c r="N165" s="855"/>
      <c r="O165" s="855"/>
      <c r="P165" s="855"/>
      <c r="Q165" s="856"/>
      <c r="R165" s="865"/>
      <c r="S165" s="855"/>
      <c r="T165" s="855"/>
      <c r="U165" s="855"/>
      <c r="V165" s="855"/>
      <c r="W165" s="855"/>
      <c r="X165" s="855"/>
      <c r="Y165" s="855"/>
      <c r="Z165" s="855"/>
      <c r="AA165" s="855"/>
      <c r="AB165" s="855"/>
      <c r="AC165" s="855"/>
      <c r="AD165" s="855"/>
      <c r="AE165" s="855"/>
      <c r="AF165" s="855"/>
      <c r="AG165" s="866"/>
      <c r="AH165" s="602"/>
      <c r="AI165" s="602"/>
      <c r="AJ165" s="602"/>
      <c r="AK165" s="602"/>
      <c r="AL165" s="602"/>
      <c r="AM165" s="602"/>
      <c r="AN165" s="602"/>
      <c r="AO165" s="602"/>
      <c r="AP165" s="602"/>
      <c r="AQ165" s="602"/>
      <c r="AR165" s="602"/>
      <c r="AS165" s="602"/>
      <c r="AT165" s="602"/>
      <c r="AU165" s="602"/>
      <c r="AV165" s="602"/>
      <c r="AW165" s="602"/>
      <c r="AX165" s="602"/>
      <c r="AY165" s="602"/>
      <c r="AZ165" s="216"/>
      <c r="BA165" s="2255"/>
      <c r="BB165" s="159" t="s">
        <v>188</v>
      </c>
      <c r="BC165" s="340">
        <v>10907.586816099662</v>
      </c>
      <c r="BD165" s="306">
        <v>10910.539300621931</v>
      </c>
      <c r="BE165" s="306">
        <v>10908.050884201515</v>
      </c>
      <c r="BF165" s="306">
        <v>10915.9549951138</v>
      </c>
      <c r="BG165" s="341">
        <v>10906.713145138541</v>
      </c>
      <c r="BH165" s="351">
        <v>5852.5958250432204</v>
      </c>
      <c r="BI165" s="306">
        <v>5849.0684838662492</v>
      </c>
      <c r="BJ165" s="306">
        <v>5852.6587410958509</v>
      </c>
      <c r="BK165" s="306">
        <v>5849.2829208036883</v>
      </c>
      <c r="BL165" s="341">
        <v>5853.1621714714274</v>
      </c>
      <c r="BM165" s="351">
        <v>5057.2921408158509</v>
      </c>
      <c r="BN165" s="306">
        <v>5064.4927859384534</v>
      </c>
      <c r="BO165" s="306">
        <v>5061.8825823602629</v>
      </c>
      <c r="BP165" s="306">
        <v>5055.7226463004981</v>
      </c>
      <c r="BQ165" s="341">
        <v>5052.6868434798716</v>
      </c>
      <c r="BR165" s="351">
        <v>2469.5560756921714</v>
      </c>
      <c r="BS165" s="306">
        <v>2595.1437658841614</v>
      </c>
      <c r="BT165" s="306">
        <v>5879.1508682352951</v>
      </c>
      <c r="BU165" s="306">
        <v>4129.113971246592</v>
      </c>
      <c r="BV165" s="306">
        <v>1709.5417701643241</v>
      </c>
      <c r="BW165" s="306">
        <v>1542.1292290179067</v>
      </c>
      <c r="BX165" s="306">
        <v>4781.6651595321937</v>
      </c>
      <c r="BY165" s="307">
        <v>4838.4464264776234</v>
      </c>
      <c r="BZ165" s="307">
        <v>3058.3208054569832</v>
      </c>
      <c r="CA165" s="307">
        <v>2292.1409934336825</v>
      </c>
      <c r="CB165" s="307">
        <v>1721.9818163918824</v>
      </c>
      <c r="CC165" s="307">
        <v>2304.1123692173296</v>
      </c>
      <c r="CD165" s="307">
        <v>2769.8279829042726</v>
      </c>
      <c r="CE165" s="307">
        <v>8728.5701455889175</v>
      </c>
      <c r="CF165" s="307">
        <v>2207.8962391038922</v>
      </c>
      <c r="CG165" s="307">
        <v>3521.2475228281251</v>
      </c>
      <c r="CH165" s="1811"/>
      <c r="CI165" s="1811"/>
      <c r="CJ165" s="1811"/>
      <c r="CK165" s="1811"/>
      <c r="CL165" s="1811"/>
      <c r="CM165" s="1811"/>
      <c r="CN165" s="1811"/>
      <c r="CO165" s="1811"/>
      <c r="CP165" s="1811"/>
      <c r="CQ165" s="1811"/>
      <c r="CR165" s="1811"/>
      <c r="CS165" s="1811"/>
      <c r="CT165" s="1811"/>
      <c r="CU165" s="1811"/>
      <c r="CV165" s="1811"/>
      <c r="CW165" s="1811"/>
      <c r="CX165" s="1811"/>
      <c r="CY165" s="1811"/>
      <c r="CZ165" s="1811"/>
    </row>
    <row r="166" s="239" customFormat="true" ht="15" customHeight="true" x14ac:dyDescent="0.2">
      <c r="A166" s="695"/>
      <c r="B166" s="987"/>
      <c r="C166" s="864"/>
      <c r="D166" s="855"/>
      <c r="E166" s="855"/>
      <c r="F166" s="855"/>
      <c r="G166" s="856"/>
      <c r="H166" s="865"/>
      <c r="I166" s="855"/>
      <c r="J166" s="855"/>
      <c r="K166" s="855"/>
      <c r="L166" s="866"/>
      <c r="M166" s="864"/>
      <c r="N166" s="855"/>
      <c r="O166" s="855"/>
      <c r="P166" s="855"/>
      <c r="Q166" s="856"/>
      <c r="R166" s="865"/>
      <c r="S166" s="855"/>
      <c r="T166" s="855"/>
      <c r="U166" s="855"/>
      <c r="V166" s="855"/>
      <c r="W166" s="855"/>
      <c r="X166" s="855"/>
      <c r="Y166" s="855"/>
      <c r="Z166" s="855"/>
      <c r="AA166" s="855"/>
      <c r="AB166" s="855"/>
      <c r="AC166" s="855"/>
      <c r="AD166" s="855"/>
      <c r="AE166" s="855"/>
      <c r="AF166" s="855"/>
      <c r="AG166" s="866"/>
      <c r="AH166" s="602"/>
      <c r="AI166" s="602"/>
      <c r="AJ166" s="602"/>
      <c r="AK166" s="602"/>
      <c r="AL166" s="602"/>
      <c r="AM166" s="602"/>
      <c r="AN166" s="602"/>
      <c r="AO166" s="602"/>
      <c r="AP166" s="602"/>
      <c r="AQ166" s="602"/>
      <c r="AR166" s="602"/>
      <c r="AS166" s="602"/>
      <c r="AT166" s="602"/>
      <c r="AU166" s="602"/>
      <c r="AV166" s="602"/>
      <c r="AW166" s="602"/>
      <c r="AX166" s="602"/>
      <c r="AY166" s="602"/>
      <c r="AZ166" s="216"/>
      <c r="BA166" s="392"/>
      <c r="BB166" s="159"/>
      <c r="BC166" s="340"/>
      <c r="BD166" s="306"/>
      <c r="BE166" s="306"/>
      <c r="BF166" s="306"/>
      <c r="BG166" s="341"/>
      <c r="BH166" s="351"/>
      <c r="BI166" s="306"/>
      <c r="BJ166" s="306"/>
      <c r="BK166" s="306"/>
      <c r="BL166" s="341"/>
      <c r="BM166" s="351"/>
      <c r="BN166" s="306"/>
      <c r="BO166" s="306"/>
      <c r="BP166" s="306"/>
      <c r="BQ166" s="341"/>
      <c r="BR166" s="351"/>
      <c r="BS166" s="306"/>
      <c r="BT166" s="306"/>
      <c r="BU166" s="306"/>
      <c r="BV166" s="306"/>
      <c r="BW166" s="306"/>
      <c r="BX166" s="306"/>
      <c r="BY166" s="307"/>
      <c r="BZ166" s="307"/>
      <c r="CA166" s="307"/>
      <c r="CB166" s="307"/>
      <c r="CC166" s="307"/>
      <c r="CD166" s="307"/>
      <c r="CE166" s="307"/>
      <c r="CF166" s="307"/>
      <c r="CG166" s="307"/>
      <c r="CH166" s="1811"/>
      <c r="CI166" s="1811"/>
      <c r="CJ166" s="1811"/>
      <c r="CK166" s="1811"/>
      <c r="CL166" s="1811"/>
      <c r="CM166" s="1811"/>
      <c r="CN166" s="1811"/>
      <c r="CO166" s="1811"/>
      <c r="CP166" s="1811"/>
      <c r="CQ166" s="1811"/>
      <c r="CR166" s="1811"/>
      <c r="CS166" s="1811"/>
      <c r="CT166" s="1811"/>
      <c r="CU166" s="1811"/>
      <c r="CV166" s="1811"/>
      <c r="CW166" s="1811"/>
      <c r="CX166" s="1811"/>
      <c r="CY166" s="1811"/>
      <c r="CZ166" s="1811"/>
    </row>
    <row r="167" s="239" customFormat="true" ht="15" customHeight="true" x14ac:dyDescent="0.2">
      <c r="A167" s="695"/>
      <c r="B167" s="987"/>
      <c r="C167" s="864"/>
      <c r="D167" s="855"/>
      <c r="E167" s="855"/>
      <c r="F167" s="855"/>
      <c r="G167" s="856"/>
      <c r="H167" s="865"/>
      <c r="I167" s="855"/>
      <c r="J167" s="855"/>
      <c r="K167" s="855"/>
      <c r="L167" s="866"/>
      <c r="M167" s="864"/>
      <c r="N167" s="855"/>
      <c r="O167" s="855"/>
      <c r="P167" s="855"/>
      <c r="Q167" s="856"/>
      <c r="R167" s="865"/>
      <c r="S167" s="855"/>
      <c r="T167" s="855"/>
      <c r="U167" s="855"/>
      <c r="V167" s="855"/>
      <c r="W167" s="855"/>
      <c r="X167" s="855"/>
      <c r="Y167" s="855"/>
      <c r="Z167" s="855"/>
      <c r="AA167" s="855"/>
      <c r="AB167" s="855"/>
      <c r="AC167" s="855"/>
      <c r="AD167" s="855"/>
      <c r="AE167" s="855"/>
      <c r="AF167" s="855"/>
      <c r="AG167" s="866"/>
      <c r="AH167" s="602"/>
      <c r="AI167" s="602"/>
      <c r="AJ167" s="602"/>
      <c r="AK167" s="602"/>
      <c r="AL167" s="602"/>
      <c r="AM167" s="602"/>
      <c r="AN167" s="602"/>
      <c r="AO167" s="602"/>
      <c r="AP167" s="602"/>
      <c r="AQ167" s="602"/>
      <c r="AR167" s="602"/>
      <c r="AS167" s="602"/>
      <c r="AT167" s="602"/>
      <c r="AU167" s="602"/>
      <c r="AV167" s="602"/>
      <c r="AW167" s="602"/>
      <c r="AX167" s="602"/>
      <c r="AY167" s="602"/>
      <c r="AZ167" s="216"/>
      <c r="BA167" s="39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307"/>
      <c r="CB167" s="307"/>
      <c r="CC167" s="307"/>
      <c r="CD167" s="307"/>
      <c r="CE167" s="307"/>
      <c r="CF167" s="307"/>
      <c r="CG167" s="307"/>
      <c r="CH167" s="1811"/>
      <c r="CI167" s="1811"/>
      <c r="CJ167" s="1811"/>
      <c r="CK167" s="1811"/>
      <c r="CL167" s="1811"/>
      <c r="CM167" s="1811"/>
      <c r="CN167" s="1811"/>
      <c r="CO167" s="1811"/>
      <c r="CP167" s="1811"/>
      <c r="CQ167" s="1811"/>
      <c r="CR167" s="1811"/>
      <c r="CS167" s="1811"/>
      <c r="CT167" s="1811"/>
      <c r="CU167" s="1811"/>
      <c r="CV167" s="1811"/>
      <c r="CW167" s="1811"/>
      <c r="CX167" s="1811"/>
      <c r="CY167" s="1811"/>
      <c r="CZ167" s="1811"/>
    </row>
    <row r="168" s="239" customFormat="true" ht="15" customHeight="true" x14ac:dyDescent="0.2">
      <c r="A168" s="695"/>
      <c r="B168" s="987"/>
      <c r="C168" s="864"/>
      <c r="D168" s="855"/>
      <c r="E168" s="855"/>
      <c r="F168" s="855"/>
      <c r="G168" s="856"/>
      <c r="H168" s="865"/>
      <c r="I168" s="855"/>
      <c r="J168" s="855"/>
      <c r="K168" s="855"/>
      <c r="L168" s="866"/>
      <c r="M168" s="864"/>
      <c r="N168" s="855"/>
      <c r="O168" s="855"/>
      <c r="P168" s="855"/>
      <c r="Q168" s="856"/>
      <c r="R168" s="865"/>
      <c r="S168" s="855"/>
      <c r="T168" s="855"/>
      <c r="U168" s="855"/>
      <c r="V168" s="855"/>
      <c r="W168" s="855"/>
      <c r="X168" s="855"/>
      <c r="Y168" s="855"/>
      <c r="Z168" s="855"/>
      <c r="AA168" s="855"/>
      <c r="AB168" s="855"/>
      <c r="AC168" s="855"/>
      <c r="AD168" s="855"/>
      <c r="AE168" s="855"/>
      <c r="AF168" s="855"/>
      <c r="AG168" s="866"/>
      <c r="AH168" s="602"/>
      <c r="AI168" s="602"/>
      <c r="AJ168" s="602"/>
      <c r="AK168" s="602"/>
      <c r="AL168" s="602"/>
      <c r="AM168" s="602"/>
      <c r="AN168" s="602"/>
      <c r="AO168" s="602"/>
      <c r="AP168" s="602"/>
      <c r="AQ168" s="602"/>
      <c r="AR168" s="602"/>
      <c r="AS168" s="602"/>
      <c r="AT168" s="602"/>
      <c r="AU168" s="602"/>
      <c r="AV168" s="602"/>
      <c r="AW168" s="602"/>
      <c r="AX168" s="602"/>
      <c r="AY168" s="602"/>
      <c r="AZ168" s="216"/>
      <c r="BA168" s="39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307"/>
      <c r="CB168" s="307"/>
      <c r="CC168" s="307"/>
      <c r="CD168" s="307"/>
      <c r="CE168" s="307"/>
      <c r="CF168" s="307"/>
      <c r="CG168" s="307"/>
      <c r="CH168" s="1811"/>
      <c r="CI168" s="1811"/>
      <c r="CJ168" s="1811"/>
      <c r="CK168" s="1811"/>
      <c r="CL168" s="1811"/>
      <c r="CM168" s="1811"/>
      <c r="CN168" s="1811"/>
      <c r="CO168" s="1811"/>
      <c r="CP168" s="1811"/>
      <c r="CQ168" s="1811"/>
      <c r="CR168" s="1811"/>
      <c r="CS168" s="1811"/>
      <c r="CT168" s="1811"/>
      <c r="CU168" s="1811"/>
      <c r="CV168" s="1811"/>
      <c r="CW168" s="1811"/>
      <c r="CX168" s="1811"/>
      <c r="CY168" s="1811"/>
      <c r="CZ168" s="1811"/>
    </row>
    <row r="169" s="239" customFormat="true" ht="15" customHeight="true" x14ac:dyDescent="0.2">
      <c r="A169" s="695"/>
      <c r="B169" s="987"/>
      <c r="C169" s="864"/>
      <c r="D169" s="855"/>
      <c r="E169" s="855"/>
      <c r="F169" s="855"/>
      <c r="G169" s="856"/>
      <c r="H169" s="865"/>
      <c r="I169" s="855"/>
      <c r="J169" s="855"/>
      <c r="K169" s="855"/>
      <c r="L169" s="866"/>
      <c r="M169" s="864"/>
      <c r="N169" s="855"/>
      <c r="O169" s="855"/>
      <c r="P169" s="855"/>
      <c r="Q169" s="856"/>
      <c r="R169" s="865"/>
      <c r="S169" s="855"/>
      <c r="T169" s="855"/>
      <c r="U169" s="855"/>
      <c r="V169" s="855"/>
      <c r="W169" s="855"/>
      <c r="X169" s="855"/>
      <c r="Y169" s="855"/>
      <c r="Z169" s="855"/>
      <c r="AA169" s="855"/>
      <c r="AB169" s="855"/>
      <c r="AC169" s="855"/>
      <c r="AD169" s="855"/>
      <c r="AE169" s="855"/>
      <c r="AF169" s="855"/>
      <c r="AG169" s="866"/>
      <c r="AH169" s="602"/>
      <c r="AI169" s="602"/>
      <c r="AJ169" s="602"/>
      <c r="AK169" s="602"/>
      <c r="AL169" s="602"/>
      <c r="AM169" s="602"/>
      <c r="AN169" s="602"/>
      <c r="AO169" s="602"/>
      <c r="AP169" s="602"/>
      <c r="AQ169" s="602"/>
      <c r="AR169" s="602"/>
      <c r="AS169" s="602"/>
      <c r="AT169" s="602"/>
      <c r="AU169" s="602"/>
      <c r="AV169" s="602"/>
      <c r="AW169" s="602"/>
      <c r="AX169" s="602"/>
      <c r="AY169" s="602"/>
      <c r="AZ169" s="216"/>
      <c r="BA169" s="39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307"/>
      <c r="CB169" s="307"/>
      <c r="CC169" s="307"/>
      <c r="CD169" s="307"/>
      <c r="CE169" s="307"/>
      <c r="CF169" s="307"/>
      <c r="CG169" s="307"/>
      <c r="CH169" s="1811"/>
      <c r="CI169" s="1811"/>
      <c r="CJ169" s="1811"/>
      <c r="CK169" s="1811"/>
      <c r="CL169" s="1811"/>
      <c r="CM169" s="1811"/>
      <c r="CN169" s="1811"/>
      <c r="CO169" s="1811"/>
      <c r="CP169" s="1811"/>
      <c r="CQ169" s="1811"/>
      <c r="CR169" s="1811"/>
      <c r="CS169" s="1811"/>
      <c r="CT169" s="1811"/>
      <c r="CU169" s="1811"/>
      <c r="CV169" s="1811"/>
      <c r="CW169" s="1811"/>
      <c r="CX169" s="1811"/>
      <c r="CY169" s="1811"/>
      <c r="CZ169" s="1811"/>
    </row>
    <row r="170" s="423" customFormat="true" ht="15" customHeight="true" x14ac:dyDescent="0.2">
      <c r="A170" s="1223"/>
      <c r="B170" s="1241"/>
      <c r="C170" s="1158"/>
      <c r="D170" s="1159"/>
      <c r="E170" s="1159"/>
      <c r="F170" s="1159"/>
      <c r="G170" s="1211"/>
      <c r="H170" s="1200"/>
      <c r="I170" s="1159"/>
      <c r="J170" s="1159"/>
      <c r="K170" s="1159"/>
      <c r="L170" s="1175"/>
      <c r="M170" s="1187"/>
      <c r="N170" s="1159"/>
      <c r="O170" s="1159"/>
      <c r="P170" s="1159"/>
      <c r="Q170" s="1211"/>
      <c r="R170" s="1200"/>
      <c r="S170" s="1159"/>
      <c r="T170" s="1159"/>
      <c r="U170" s="1159"/>
      <c r="V170" s="1159"/>
      <c r="W170" s="1159"/>
      <c r="X170" s="1159"/>
      <c r="Y170" s="1159"/>
      <c r="Z170" s="1159"/>
      <c r="AA170" s="1159"/>
      <c r="AB170" s="1160"/>
      <c r="AC170" s="855"/>
      <c r="AD170" s="855"/>
      <c r="AE170" s="855"/>
      <c r="AF170" s="855"/>
      <c r="AG170" s="866"/>
      <c r="AH170" s="602"/>
      <c r="AI170" s="602"/>
      <c r="AJ170" s="602"/>
      <c r="AK170" s="602"/>
      <c r="AL170" s="602"/>
      <c r="AM170" s="602"/>
      <c r="AN170" s="602"/>
      <c r="AO170" s="602"/>
      <c r="AP170" s="602"/>
      <c r="AQ170" s="602"/>
      <c r="AR170" s="602"/>
      <c r="AS170" s="602"/>
      <c r="AT170" s="602"/>
      <c r="AU170" s="602"/>
      <c r="AV170" s="602"/>
      <c r="AW170" s="602"/>
      <c r="AX170" s="602"/>
      <c r="AY170" s="602"/>
      <c r="AZ170" s="216"/>
      <c r="BA170" s="39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307"/>
      <c r="CB170" s="307"/>
      <c r="CC170" s="307"/>
      <c r="CD170" s="307"/>
      <c r="CE170" s="307"/>
      <c r="CF170" s="307"/>
      <c r="CG170" s="307"/>
      <c r="CH170" s="1811"/>
      <c r="CI170" s="1811"/>
      <c r="CJ170" s="1811"/>
      <c r="CK170" s="1811"/>
      <c r="CL170" s="1811"/>
      <c r="CM170" s="1811"/>
      <c r="CN170" s="1811"/>
      <c r="CO170" s="1811"/>
      <c r="CP170" s="1811"/>
      <c r="CQ170" s="1811"/>
      <c r="CR170" s="1811"/>
      <c r="CS170" s="1811"/>
      <c r="CT170" s="1811"/>
      <c r="CU170" s="1811"/>
      <c r="CV170" s="1811"/>
      <c r="CW170" s="1811"/>
      <c r="CX170" s="1811"/>
      <c r="CY170" s="1811"/>
      <c r="CZ170" s="1811"/>
    </row>
    <row r="171" s="423" customFormat="true" ht="15" customHeight="true" x14ac:dyDescent="0.2">
      <c r="A171" s="1224"/>
      <c r="B171" s="1429"/>
      <c r="C171" s="1161"/>
      <c r="D171" s="1162"/>
      <c r="E171" s="1162"/>
      <c r="F171" s="1162"/>
      <c r="G171" s="1212"/>
      <c r="H171" s="1201"/>
      <c r="I171" s="1162"/>
      <c r="J171" s="1162"/>
      <c r="K171" s="1162"/>
      <c r="L171" s="1176"/>
      <c r="M171" s="1188"/>
      <c r="N171" s="1162"/>
      <c r="O171" s="1162"/>
      <c r="P171" s="1162"/>
      <c r="Q171" s="1212"/>
      <c r="R171" s="1201"/>
      <c r="S171" s="1162"/>
      <c r="T171" s="1162"/>
      <c r="U171" s="1162"/>
      <c r="V171" s="1162"/>
      <c r="W171" s="1162"/>
      <c r="X171" s="1162"/>
      <c r="Y171" s="1162"/>
      <c r="Z171" s="1162"/>
      <c r="AA171" s="1162"/>
      <c r="AB171" s="1162"/>
      <c r="AC171" s="1162"/>
      <c r="AD171" s="1162"/>
      <c r="AE171" s="1162"/>
      <c r="AF171" s="1162"/>
      <c r="AG171" s="1859"/>
      <c r="AH171" s="602"/>
      <c r="AI171" s="602"/>
      <c r="AJ171" s="602"/>
      <c r="AK171" s="602"/>
      <c r="AL171" s="602"/>
      <c r="AM171" s="602"/>
      <c r="AN171" s="602"/>
      <c r="AO171" s="602"/>
      <c r="AP171" s="602"/>
      <c r="AQ171" s="602"/>
      <c r="AR171" s="602"/>
      <c r="AS171" s="602"/>
      <c r="AT171" s="602"/>
      <c r="AU171" s="602"/>
      <c r="AV171" s="602"/>
      <c r="AW171" s="602"/>
      <c r="AX171" s="602"/>
      <c r="AY171" s="602"/>
      <c r="AZ171" s="216"/>
      <c r="BA171" s="39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307"/>
      <c r="CB171" s="307"/>
      <c r="CC171" s="307"/>
      <c r="CD171" s="307"/>
      <c r="CE171" s="307"/>
      <c r="CF171" s="307"/>
      <c r="CG171" s="307"/>
      <c r="CH171" s="1811"/>
      <c r="CI171" s="1811"/>
      <c r="CJ171" s="1811"/>
      <c r="CK171" s="1811"/>
      <c r="CL171" s="1811"/>
      <c r="CM171" s="1811"/>
      <c r="CN171" s="1811"/>
      <c r="CO171" s="1811"/>
      <c r="CP171" s="1811"/>
      <c r="CQ171" s="1811"/>
      <c r="CR171" s="1811"/>
      <c r="CS171" s="1811"/>
      <c r="CT171" s="1811"/>
      <c r="CU171" s="1811"/>
      <c r="CV171" s="1811"/>
      <c r="CW171" s="1811"/>
      <c r="CX171" s="1811"/>
      <c r="CY171" s="1811"/>
      <c r="CZ171" s="1811"/>
    </row>
    <row r="172" s="423" customFormat="true" ht="15" customHeight="true" x14ac:dyDescent="0.2">
      <c r="A172" s="1225"/>
      <c r="B172" s="1430"/>
      <c r="C172" s="1163"/>
      <c r="D172" s="1164"/>
      <c r="E172" s="1164"/>
      <c r="F172" s="1164"/>
      <c r="G172" s="1213"/>
      <c r="H172" s="1202"/>
      <c r="I172" s="1164"/>
      <c r="J172" s="1164"/>
      <c r="K172" s="1164"/>
      <c r="L172" s="1177"/>
      <c r="M172" s="1189"/>
      <c r="N172" s="1164"/>
      <c r="O172" s="1164"/>
      <c r="P172" s="1164"/>
      <c r="Q172" s="1213"/>
      <c r="R172" s="1202"/>
      <c r="S172" s="1164"/>
      <c r="T172" s="1164"/>
      <c r="U172" s="1164"/>
      <c r="V172" s="1164"/>
      <c r="W172" s="1164"/>
      <c r="X172" s="1164"/>
      <c r="Y172" s="1164"/>
      <c r="Z172" s="1164"/>
      <c r="AA172" s="1164"/>
      <c r="AB172" s="1164"/>
      <c r="AC172" s="1164"/>
      <c r="AD172" s="1164"/>
      <c r="AE172" s="1164"/>
      <c r="AF172" s="1164"/>
      <c r="AG172" s="1860"/>
      <c r="AH172" s="602"/>
      <c r="AI172" s="602"/>
      <c r="AJ172" s="602"/>
      <c r="AK172" s="602"/>
      <c r="AL172" s="602"/>
      <c r="AM172" s="602"/>
      <c r="AN172" s="602"/>
      <c r="AO172" s="602"/>
      <c r="AP172" s="602"/>
      <c r="AQ172" s="602"/>
      <c r="AR172" s="602"/>
      <c r="AS172" s="602"/>
      <c r="AT172" s="602"/>
      <c r="AU172" s="602"/>
      <c r="AV172" s="602"/>
      <c r="AW172" s="602"/>
      <c r="AX172" s="602"/>
      <c r="AY172" s="602"/>
      <c r="AZ172" s="216"/>
      <c r="BA172" s="39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307"/>
      <c r="CB172" s="307"/>
      <c r="CC172" s="307"/>
      <c r="CD172" s="307"/>
      <c r="CE172" s="307"/>
      <c r="CF172" s="307"/>
      <c r="CG172" s="307"/>
      <c r="CH172" s="1811"/>
      <c r="CI172" s="1811"/>
      <c r="CJ172" s="1811"/>
      <c r="CK172" s="1811"/>
      <c r="CL172" s="1811"/>
      <c r="CM172" s="1811"/>
      <c r="CN172" s="1811"/>
      <c r="CO172" s="1811"/>
      <c r="CP172" s="1811"/>
      <c r="CQ172" s="1811"/>
      <c r="CR172" s="1811"/>
      <c r="CS172" s="1811"/>
      <c r="CT172" s="1811"/>
      <c r="CU172" s="1811"/>
      <c r="CV172" s="1811"/>
      <c r="CW172" s="1811"/>
      <c r="CX172" s="1811"/>
      <c r="CY172" s="1811"/>
      <c r="CZ172" s="1811"/>
    </row>
    <row r="173" s="423" customFormat="true" ht="15" customHeight="true" x14ac:dyDescent="0.2">
      <c r="A173" s="1226"/>
      <c r="B173" s="1431"/>
      <c r="C173" s="1343"/>
      <c r="D173" s="1344"/>
      <c r="E173" s="1344"/>
      <c r="F173" s="1344"/>
      <c r="G173" s="1345"/>
      <c r="H173" s="1346"/>
      <c r="I173" s="1344"/>
      <c r="J173" s="1344"/>
      <c r="K173" s="1344"/>
      <c r="L173" s="1347"/>
      <c r="M173" s="1348"/>
      <c r="N173" s="1344"/>
      <c r="O173" s="1344"/>
      <c r="P173" s="1344"/>
      <c r="Q173" s="1345"/>
      <c r="R173" s="1346"/>
      <c r="S173" s="1344"/>
      <c r="T173" s="1344"/>
      <c r="U173" s="1344"/>
      <c r="V173" s="1344"/>
      <c r="W173" s="1344"/>
      <c r="X173" s="1344"/>
      <c r="Y173" s="1344"/>
      <c r="Z173" s="1344"/>
      <c r="AA173" s="1344"/>
      <c r="AB173" s="1344"/>
      <c r="AC173" s="1344"/>
      <c r="AD173" s="1344"/>
      <c r="AE173" s="1344"/>
      <c r="AF173" s="1344"/>
      <c r="AG173" s="1861"/>
      <c r="AH173" s="602"/>
      <c r="AI173" s="602"/>
      <c r="AJ173" s="602"/>
      <c r="AK173" s="602"/>
      <c r="AL173" s="602"/>
      <c r="AM173" s="602"/>
      <c r="AN173" s="602"/>
      <c r="AO173" s="602"/>
      <c r="AP173" s="602"/>
      <c r="AQ173" s="602"/>
      <c r="AR173" s="602"/>
      <c r="AS173" s="602"/>
      <c r="AT173" s="602"/>
      <c r="AU173" s="602"/>
      <c r="AV173" s="602"/>
      <c r="AW173" s="602"/>
      <c r="AX173" s="602"/>
      <c r="AY173" s="602"/>
      <c r="AZ173" s="216"/>
      <c r="BA173" s="39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307"/>
      <c r="CB173" s="307"/>
      <c r="CC173" s="307"/>
      <c r="CD173" s="307"/>
      <c r="CE173" s="307"/>
      <c r="CF173" s="307"/>
      <c r="CG173" s="307"/>
      <c r="CH173" s="1811"/>
      <c r="CI173" s="1811"/>
      <c r="CJ173" s="1811"/>
      <c r="CK173" s="1811"/>
      <c r="CL173" s="1811"/>
      <c r="CM173" s="1811"/>
      <c r="CN173" s="1811"/>
      <c r="CO173" s="1811"/>
      <c r="CP173" s="1811"/>
      <c r="CQ173" s="1811"/>
      <c r="CR173" s="1811"/>
      <c r="CS173" s="1811"/>
      <c r="CT173" s="1811"/>
      <c r="CU173" s="1811"/>
      <c r="CV173" s="1811"/>
      <c r="CW173" s="1811"/>
      <c r="CX173" s="1811"/>
      <c r="CY173" s="1811"/>
      <c r="CZ173" s="1811"/>
    </row>
    <row r="174" s="423" customFormat="true" ht="15" customHeight="true" x14ac:dyDescent="0.2">
      <c r="A174" s="1227"/>
      <c r="B174" s="1432"/>
      <c r="C174" s="1349"/>
      <c r="D174" s="1350"/>
      <c r="E174" s="1350"/>
      <c r="F174" s="1350"/>
      <c r="G174" s="1351"/>
      <c r="H174" s="1352"/>
      <c r="I174" s="1350"/>
      <c r="J174" s="1350"/>
      <c r="K174" s="1350"/>
      <c r="L174" s="1353"/>
      <c r="M174" s="1354"/>
      <c r="N174" s="1350"/>
      <c r="O174" s="1350"/>
      <c r="P174" s="1350"/>
      <c r="Q174" s="1351"/>
      <c r="R174" s="1352"/>
      <c r="S174" s="1350"/>
      <c r="T174" s="1350"/>
      <c r="U174" s="1350"/>
      <c r="V174" s="1350"/>
      <c r="W174" s="1350"/>
      <c r="X174" s="1350"/>
      <c r="Y174" s="1350"/>
      <c r="Z174" s="1350"/>
      <c r="AA174" s="1350"/>
      <c r="AB174" s="1350"/>
      <c r="AC174" s="1350"/>
      <c r="AD174" s="1350"/>
      <c r="AE174" s="1350"/>
      <c r="AF174" s="1350"/>
      <c r="AG174" s="1862"/>
      <c r="AH174" s="602"/>
      <c r="AI174" s="602"/>
      <c r="AJ174" s="602"/>
      <c r="AK174" s="602"/>
      <c r="AL174" s="602"/>
      <c r="AM174" s="602"/>
      <c r="AN174" s="602"/>
      <c r="AO174" s="602"/>
      <c r="AP174" s="602"/>
      <c r="AQ174" s="602"/>
      <c r="AR174" s="602"/>
      <c r="AS174" s="602"/>
      <c r="AT174" s="602"/>
      <c r="AU174" s="602"/>
      <c r="AV174" s="602"/>
      <c r="AW174" s="602"/>
      <c r="AX174" s="602"/>
      <c r="AY174" s="602"/>
      <c r="AZ174" s="216"/>
      <c r="BA174" s="39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307"/>
      <c r="CB174" s="307"/>
      <c r="CC174" s="307"/>
      <c r="CD174" s="307"/>
      <c r="CE174" s="307"/>
      <c r="CF174" s="307"/>
      <c r="CG174" s="307"/>
      <c r="CH174" s="1811"/>
      <c r="CI174" s="1811"/>
      <c r="CJ174" s="1811"/>
      <c r="CK174" s="1811"/>
      <c r="CL174" s="1811"/>
      <c r="CM174" s="1811"/>
      <c r="CN174" s="1811"/>
      <c r="CO174" s="1811"/>
      <c r="CP174" s="1811"/>
      <c r="CQ174" s="1811"/>
      <c r="CR174" s="1811"/>
      <c r="CS174" s="1811"/>
      <c r="CT174" s="1811"/>
      <c r="CU174" s="1811"/>
      <c r="CV174" s="1811"/>
      <c r="CW174" s="1811"/>
      <c r="CX174" s="1811"/>
      <c r="CY174" s="1811"/>
      <c r="CZ174" s="1811"/>
    </row>
    <row r="175" s="423" customFormat="true" ht="15" customHeight="true" x14ac:dyDescent="0.2">
      <c r="A175" s="1227"/>
      <c r="B175" s="1432"/>
      <c r="C175" s="1349"/>
      <c r="D175" s="1350"/>
      <c r="E175" s="1350"/>
      <c r="F175" s="1350"/>
      <c r="G175" s="1351"/>
      <c r="H175" s="1352"/>
      <c r="I175" s="1350"/>
      <c r="J175" s="1350"/>
      <c r="K175" s="1350"/>
      <c r="L175" s="1353"/>
      <c r="M175" s="1354"/>
      <c r="N175" s="1350"/>
      <c r="O175" s="1350"/>
      <c r="P175" s="1350"/>
      <c r="Q175" s="1351"/>
      <c r="R175" s="1352"/>
      <c r="S175" s="1350"/>
      <c r="T175" s="1350"/>
      <c r="U175" s="1350"/>
      <c r="V175" s="1350"/>
      <c r="W175" s="1350"/>
      <c r="X175" s="1350"/>
      <c r="Y175" s="1350"/>
      <c r="Z175" s="1350"/>
      <c r="AA175" s="1350"/>
      <c r="AB175" s="1350"/>
      <c r="AC175" s="1350"/>
      <c r="AD175" s="1350"/>
      <c r="AE175" s="1350"/>
      <c r="AF175" s="1350"/>
      <c r="AG175" s="1862"/>
      <c r="AH175" s="602"/>
      <c r="AI175" s="602"/>
      <c r="AJ175" s="602"/>
      <c r="AK175" s="602"/>
      <c r="AL175" s="602"/>
      <c r="AM175" s="602"/>
      <c r="AN175" s="602"/>
      <c r="AO175" s="602"/>
      <c r="AP175" s="602"/>
      <c r="AQ175" s="602"/>
      <c r="AR175" s="602"/>
      <c r="AS175" s="602"/>
      <c r="AT175" s="602"/>
      <c r="AU175" s="602"/>
      <c r="AV175" s="602"/>
      <c r="AW175" s="602"/>
      <c r="AX175" s="602"/>
      <c r="AY175" s="602"/>
      <c r="AZ175" s="216"/>
      <c r="BA175" s="39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307"/>
      <c r="CB175" s="307"/>
      <c r="CC175" s="307"/>
      <c r="CD175" s="307"/>
      <c r="CE175" s="307"/>
      <c r="CF175" s="307"/>
      <c r="CG175" s="307"/>
      <c r="CH175" s="1811"/>
      <c r="CI175" s="1811"/>
      <c r="CJ175" s="1811"/>
      <c r="CK175" s="1811"/>
      <c r="CL175" s="1811"/>
      <c r="CM175" s="1811"/>
      <c r="CN175" s="1811"/>
      <c r="CO175" s="1811"/>
      <c r="CP175" s="1811"/>
      <c r="CQ175" s="1811"/>
      <c r="CR175" s="1811"/>
      <c r="CS175" s="1811"/>
      <c r="CT175" s="1811"/>
      <c r="CU175" s="1811"/>
      <c r="CV175" s="1811"/>
      <c r="CW175" s="1811"/>
      <c r="CX175" s="1811"/>
      <c r="CY175" s="1811"/>
      <c r="CZ175" s="1811"/>
    </row>
    <row r="176" s="423" customFormat="true" ht="15" customHeight="true" x14ac:dyDescent="0.2">
      <c r="A176" s="1227"/>
      <c r="B176" s="1432"/>
      <c r="C176" s="1349"/>
      <c r="D176" s="1350"/>
      <c r="E176" s="1350"/>
      <c r="F176" s="1350"/>
      <c r="G176" s="1351"/>
      <c r="H176" s="1352"/>
      <c r="I176" s="1350"/>
      <c r="J176" s="1350"/>
      <c r="K176" s="1350"/>
      <c r="L176" s="1353"/>
      <c r="M176" s="1354"/>
      <c r="N176" s="1350"/>
      <c r="O176" s="1350"/>
      <c r="P176" s="1350"/>
      <c r="Q176" s="1351"/>
      <c r="R176" s="1352"/>
      <c r="S176" s="1350"/>
      <c r="T176" s="1350"/>
      <c r="U176" s="1350"/>
      <c r="V176" s="1350"/>
      <c r="W176" s="1350"/>
      <c r="X176" s="1350"/>
      <c r="Y176" s="1350"/>
      <c r="Z176" s="1350"/>
      <c r="AA176" s="1350"/>
      <c r="AB176" s="1350"/>
      <c r="AC176" s="1350"/>
      <c r="AD176" s="1350"/>
      <c r="AE176" s="1350"/>
      <c r="AF176" s="1350"/>
      <c r="AG176" s="1862"/>
      <c r="AH176" s="602"/>
      <c r="AI176" s="602"/>
      <c r="AJ176" s="602"/>
      <c r="AK176" s="602"/>
      <c r="AL176" s="602"/>
      <c r="AM176" s="602"/>
      <c r="AN176" s="602"/>
      <c r="AO176" s="602"/>
      <c r="AP176" s="602"/>
      <c r="AQ176" s="602"/>
      <c r="AR176" s="602"/>
      <c r="AS176" s="602"/>
      <c r="AT176" s="602"/>
      <c r="AU176" s="602"/>
      <c r="AV176" s="602"/>
      <c r="AW176" s="602"/>
      <c r="AX176" s="602"/>
      <c r="AY176" s="602"/>
      <c r="AZ176" s="216"/>
      <c r="BA176" s="39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307"/>
      <c r="CB176" s="307"/>
      <c r="CC176" s="307"/>
      <c r="CD176" s="307"/>
      <c r="CE176" s="307"/>
      <c r="CF176" s="307"/>
      <c r="CG176" s="307"/>
      <c r="CH176" s="1811"/>
      <c r="CI176" s="1811"/>
      <c r="CJ176" s="1811"/>
      <c r="CK176" s="1811"/>
      <c r="CL176" s="1811"/>
      <c r="CM176" s="1811"/>
      <c r="CN176" s="1811"/>
      <c r="CO176" s="1811"/>
      <c r="CP176" s="1811"/>
      <c r="CQ176" s="1811"/>
      <c r="CR176" s="1811"/>
      <c r="CS176" s="1811"/>
      <c r="CT176" s="1811"/>
      <c r="CU176" s="1811"/>
      <c r="CV176" s="1811"/>
      <c r="CW176" s="1811"/>
      <c r="CX176" s="1811"/>
      <c r="CY176" s="1811"/>
      <c r="CZ176" s="1811"/>
    </row>
    <row r="177" s="423" customFormat="true" ht="15" customHeight="true" x14ac:dyDescent="0.2">
      <c r="A177" s="1227"/>
      <c r="B177" s="1432"/>
      <c r="C177" s="1349"/>
      <c r="D177" s="1350"/>
      <c r="E177" s="1350"/>
      <c r="F177" s="1350"/>
      <c r="G177" s="1351"/>
      <c r="H177" s="1352"/>
      <c r="I177" s="1350"/>
      <c r="J177" s="1350"/>
      <c r="K177" s="1350"/>
      <c r="L177" s="1353"/>
      <c r="M177" s="1354"/>
      <c r="N177" s="1350"/>
      <c r="O177" s="1350"/>
      <c r="P177" s="1350"/>
      <c r="Q177" s="1351"/>
      <c r="R177" s="1352"/>
      <c r="S177" s="1350"/>
      <c r="T177" s="1350"/>
      <c r="U177" s="1350"/>
      <c r="V177" s="1350"/>
      <c r="W177" s="1350"/>
      <c r="X177" s="1350"/>
      <c r="Y177" s="1350"/>
      <c r="Z177" s="1350"/>
      <c r="AA177" s="1350"/>
      <c r="AB177" s="1350"/>
      <c r="AC177" s="1350"/>
      <c r="AD177" s="1350"/>
      <c r="AE177" s="1350"/>
      <c r="AF177" s="1350"/>
      <c r="AG177" s="1862"/>
      <c r="AH177" s="602"/>
      <c r="AI177" s="602"/>
      <c r="AJ177" s="602"/>
      <c r="AK177" s="602"/>
      <c r="AL177" s="602"/>
      <c r="AM177" s="602"/>
      <c r="AN177" s="602"/>
      <c r="AO177" s="602"/>
      <c r="AP177" s="602"/>
      <c r="AQ177" s="602"/>
      <c r="AR177" s="602"/>
      <c r="AS177" s="602"/>
      <c r="AT177" s="602"/>
      <c r="AU177" s="602"/>
      <c r="AV177" s="602"/>
      <c r="AW177" s="602"/>
      <c r="AX177" s="602"/>
      <c r="AY177" s="602"/>
      <c r="AZ177" s="216"/>
      <c r="BA177" s="39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307"/>
      <c r="CB177" s="307"/>
      <c r="CC177" s="307"/>
      <c r="CD177" s="307"/>
      <c r="CE177" s="307"/>
      <c r="CF177" s="307"/>
      <c r="CG177" s="307"/>
      <c r="CH177" s="1811"/>
      <c r="CI177" s="1811"/>
      <c r="CJ177" s="1811"/>
      <c r="CK177" s="1811"/>
      <c r="CL177" s="1811"/>
      <c r="CM177" s="1811"/>
      <c r="CN177" s="1811"/>
      <c r="CO177" s="1811"/>
      <c r="CP177" s="1811"/>
      <c r="CQ177" s="1811"/>
      <c r="CR177" s="1811"/>
      <c r="CS177" s="1811"/>
      <c r="CT177" s="1811"/>
      <c r="CU177" s="1811"/>
      <c r="CV177" s="1811"/>
      <c r="CW177" s="1811"/>
      <c r="CX177" s="1811"/>
      <c r="CY177" s="1811"/>
      <c r="CZ177" s="1811"/>
    </row>
    <row r="178" s="423" customFormat="true" ht="15" customHeight="true" x14ac:dyDescent="0.2">
      <c r="A178" s="1227"/>
      <c r="B178" s="1432"/>
      <c r="C178" s="1349"/>
      <c r="D178" s="1350"/>
      <c r="E178" s="1350"/>
      <c r="F178" s="1350"/>
      <c r="G178" s="1351"/>
      <c r="H178" s="1352"/>
      <c r="I178" s="1350"/>
      <c r="J178" s="1350"/>
      <c r="K178" s="1350"/>
      <c r="L178" s="1353"/>
      <c r="M178" s="1354"/>
      <c r="N178" s="1350"/>
      <c r="O178" s="1350"/>
      <c r="P178" s="1350"/>
      <c r="Q178" s="1351"/>
      <c r="R178" s="1352"/>
      <c r="S178" s="1350"/>
      <c r="T178" s="1350"/>
      <c r="U178" s="1350"/>
      <c r="V178" s="1350"/>
      <c r="W178" s="1350"/>
      <c r="X178" s="1350"/>
      <c r="Y178" s="1350"/>
      <c r="Z178" s="1350"/>
      <c r="AA178" s="1350"/>
      <c r="AB178" s="1350"/>
      <c r="AC178" s="1350"/>
      <c r="AD178" s="1350"/>
      <c r="AE178" s="1350"/>
      <c r="AF178" s="1350"/>
      <c r="AG178" s="1862"/>
      <c r="AH178" s="602"/>
      <c r="AI178" s="602"/>
      <c r="AJ178" s="602"/>
      <c r="AK178" s="602"/>
      <c r="AL178" s="602"/>
      <c r="AM178" s="602"/>
      <c r="AN178" s="602"/>
      <c r="AO178" s="602"/>
      <c r="AP178" s="602"/>
      <c r="AQ178" s="602"/>
      <c r="AR178" s="602"/>
      <c r="AS178" s="602"/>
      <c r="AT178" s="602"/>
      <c r="AU178" s="602"/>
      <c r="AV178" s="602"/>
      <c r="AW178" s="602"/>
      <c r="AX178" s="602"/>
      <c r="AY178" s="602"/>
      <c r="AZ178" s="216"/>
      <c r="BA178" s="39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307"/>
      <c r="CB178" s="307"/>
      <c r="CC178" s="307"/>
      <c r="CD178" s="307"/>
      <c r="CE178" s="307"/>
      <c r="CF178" s="307"/>
      <c r="CG178" s="307"/>
      <c r="CH178" s="1811"/>
      <c r="CI178" s="1811"/>
      <c r="CJ178" s="1811"/>
      <c r="CK178" s="1811"/>
      <c r="CL178" s="1811"/>
      <c r="CM178" s="1811"/>
      <c r="CN178" s="1811"/>
      <c r="CO178" s="1811"/>
      <c r="CP178" s="1811"/>
      <c r="CQ178" s="1811"/>
      <c r="CR178" s="1811"/>
      <c r="CS178" s="1811"/>
      <c r="CT178" s="1811"/>
      <c r="CU178" s="1811"/>
      <c r="CV178" s="1811"/>
      <c r="CW178" s="1811"/>
      <c r="CX178" s="1811"/>
      <c r="CY178" s="1811"/>
      <c r="CZ178" s="1811"/>
    </row>
    <row r="179" s="423" customFormat="true" ht="15" customHeight="true" x14ac:dyDescent="0.2">
      <c r="A179" s="1227"/>
      <c r="B179" s="1432"/>
      <c r="C179" s="1349"/>
      <c r="D179" s="1350"/>
      <c r="E179" s="1350"/>
      <c r="F179" s="1350"/>
      <c r="G179" s="1351"/>
      <c r="H179" s="1352"/>
      <c r="I179" s="1350"/>
      <c r="J179" s="1350"/>
      <c r="K179" s="1350"/>
      <c r="L179" s="1353"/>
      <c r="M179" s="1354"/>
      <c r="N179" s="1350"/>
      <c r="O179" s="1350"/>
      <c r="P179" s="1350"/>
      <c r="Q179" s="1351"/>
      <c r="R179" s="1352"/>
      <c r="S179" s="1350"/>
      <c r="T179" s="1350"/>
      <c r="U179" s="1350"/>
      <c r="V179" s="1350"/>
      <c r="W179" s="1350"/>
      <c r="X179" s="1350"/>
      <c r="Y179" s="1350"/>
      <c r="Z179" s="1350"/>
      <c r="AA179" s="1350"/>
      <c r="AB179" s="1350"/>
      <c r="AC179" s="1350"/>
      <c r="AD179" s="1350"/>
      <c r="AE179" s="1350"/>
      <c r="AF179" s="1350"/>
      <c r="AG179" s="1862"/>
      <c r="AH179" s="602"/>
      <c r="AI179" s="602"/>
      <c r="AJ179" s="602"/>
      <c r="AK179" s="602"/>
      <c r="AL179" s="602"/>
      <c r="AM179" s="602"/>
      <c r="AN179" s="602"/>
      <c r="AO179" s="602"/>
      <c r="AP179" s="602"/>
      <c r="AQ179" s="602"/>
      <c r="AR179" s="602"/>
      <c r="AS179" s="602"/>
      <c r="AT179" s="602"/>
      <c r="AU179" s="602"/>
      <c r="AV179" s="602"/>
      <c r="AW179" s="602"/>
      <c r="AX179" s="602"/>
      <c r="AY179" s="602"/>
      <c r="AZ179" s="216"/>
      <c r="BA179" s="39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307"/>
      <c r="CB179" s="307"/>
      <c r="CC179" s="307"/>
      <c r="CD179" s="307"/>
      <c r="CE179" s="307"/>
      <c r="CF179" s="307"/>
      <c r="CG179" s="307"/>
      <c r="CH179" s="1811"/>
      <c r="CI179" s="1811"/>
      <c r="CJ179" s="1811"/>
      <c r="CK179" s="1811"/>
      <c r="CL179" s="1811"/>
      <c r="CM179" s="1811"/>
      <c r="CN179" s="1811"/>
      <c r="CO179" s="1811"/>
      <c r="CP179" s="1811"/>
      <c r="CQ179" s="1811"/>
      <c r="CR179" s="1811"/>
      <c r="CS179" s="1811"/>
      <c r="CT179" s="1811"/>
      <c r="CU179" s="1811"/>
      <c r="CV179" s="1811"/>
      <c r="CW179" s="1811"/>
      <c r="CX179" s="1811"/>
      <c r="CY179" s="1811"/>
      <c r="CZ179" s="1811"/>
    </row>
    <row r="180" s="423" customFormat="true" ht="15" customHeight="true" x14ac:dyDescent="0.2">
      <c r="A180" s="1227"/>
      <c r="B180" s="1432"/>
      <c r="C180" s="1349"/>
      <c r="D180" s="1350"/>
      <c r="E180" s="1350"/>
      <c r="F180" s="1350"/>
      <c r="G180" s="1351"/>
      <c r="H180" s="1352"/>
      <c r="I180" s="1350"/>
      <c r="J180" s="1350"/>
      <c r="K180" s="1350"/>
      <c r="L180" s="1353"/>
      <c r="M180" s="1354"/>
      <c r="N180" s="1350"/>
      <c r="O180" s="1350"/>
      <c r="P180" s="1350"/>
      <c r="Q180" s="1351"/>
      <c r="R180" s="1352"/>
      <c r="S180" s="1350"/>
      <c r="T180" s="1350"/>
      <c r="U180" s="1350"/>
      <c r="V180" s="1350"/>
      <c r="W180" s="1350"/>
      <c r="X180" s="1350"/>
      <c r="Y180" s="1350"/>
      <c r="Z180" s="1350"/>
      <c r="AA180" s="1350"/>
      <c r="AB180" s="1350"/>
      <c r="AC180" s="1350"/>
      <c r="AD180" s="1350"/>
      <c r="AE180" s="1350"/>
      <c r="AF180" s="1350"/>
      <c r="AG180" s="1862"/>
      <c r="AH180" s="602"/>
      <c r="AI180" s="602"/>
      <c r="AJ180" s="602"/>
      <c r="AK180" s="602"/>
      <c r="AL180" s="602"/>
      <c r="AM180" s="602"/>
      <c r="AN180" s="602"/>
      <c r="AO180" s="602"/>
      <c r="AP180" s="602"/>
      <c r="AQ180" s="602"/>
      <c r="AR180" s="602"/>
      <c r="AS180" s="602"/>
      <c r="AT180" s="602"/>
      <c r="AU180" s="602"/>
      <c r="AV180" s="602"/>
      <c r="AW180" s="602"/>
      <c r="AX180" s="602"/>
      <c r="AY180" s="602"/>
      <c r="AZ180" s="216"/>
      <c r="BA180" s="39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307"/>
      <c r="CB180" s="307"/>
      <c r="CC180" s="307"/>
      <c r="CD180" s="307"/>
      <c r="CE180" s="307"/>
      <c r="CF180" s="307"/>
      <c r="CG180" s="307"/>
      <c r="CH180" s="1811"/>
      <c r="CI180" s="1811"/>
      <c r="CJ180" s="1811"/>
      <c r="CK180" s="1811"/>
      <c r="CL180" s="1811"/>
      <c r="CM180" s="1811"/>
      <c r="CN180" s="1811"/>
      <c r="CO180" s="1811"/>
      <c r="CP180" s="1811"/>
      <c r="CQ180" s="1811"/>
      <c r="CR180" s="1811"/>
      <c r="CS180" s="1811"/>
      <c r="CT180" s="1811"/>
      <c r="CU180" s="1811"/>
      <c r="CV180" s="1811"/>
      <c r="CW180" s="1811"/>
      <c r="CX180" s="1811"/>
      <c r="CY180" s="1811"/>
      <c r="CZ180" s="1811"/>
    </row>
    <row r="181" s="423" customFormat="true" ht="15" customHeight="true" x14ac:dyDescent="0.2">
      <c r="A181" s="1227"/>
      <c r="B181" s="1432"/>
      <c r="C181" s="1349"/>
      <c r="D181" s="1350"/>
      <c r="E181" s="1350"/>
      <c r="F181" s="1350"/>
      <c r="G181" s="1351"/>
      <c r="H181" s="1352"/>
      <c r="I181" s="1350"/>
      <c r="J181" s="1350"/>
      <c r="K181" s="1350"/>
      <c r="L181" s="1353"/>
      <c r="M181" s="1354"/>
      <c r="N181" s="1350"/>
      <c r="O181" s="1350"/>
      <c r="P181" s="1350"/>
      <c r="Q181" s="1351"/>
      <c r="R181" s="1352"/>
      <c r="S181" s="1350"/>
      <c r="T181" s="1350"/>
      <c r="U181" s="1350"/>
      <c r="V181" s="1350"/>
      <c r="W181" s="1350"/>
      <c r="X181" s="1350"/>
      <c r="Y181" s="1350"/>
      <c r="Z181" s="1350"/>
      <c r="AA181" s="1350"/>
      <c r="AB181" s="1350"/>
      <c r="AC181" s="1350"/>
      <c r="AD181" s="1350"/>
      <c r="AE181" s="1350"/>
      <c r="AF181" s="1350"/>
      <c r="AG181" s="1862"/>
      <c r="AH181" s="602"/>
      <c r="AI181" s="602"/>
      <c r="AJ181" s="602"/>
      <c r="AK181" s="602"/>
      <c r="AL181" s="602"/>
      <c r="AM181" s="602"/>
      <c r="AN181" s="602"/>
      <c r="AO181" s="602"/>
      <c r="AP181" s="602"/>
      <c r="AQ181" s="602"/>
      <c r="AR181" s="602"/>
      <c r="AS181" s="602"/>
      <c r="AT181" s="602"/>
      <c r="AU181" s="602"/>
      <c r="AV181" s="602"/>
      <c r="AW181" s="602"/>
      <c r="AX181" s="602"/>
      <c r="AY181" s="602"/>
      <c r="AZ181" s="216"/>
      <c r="BA181" s="39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307"/>
      <c r="CB181" s="307"/>
      <c r="CC181" s="307"/>
      <c r="CD181" s="307"/>
      <c r="CE181" s="307"/>
      <c r="CF181" s="307"/>
      <c r="CG181" s="307"/>
      <c r="CH181" s="1811"/>
      <c r="CI181" s="1811"/>
      <c r="CJ181" s="1811"/>
      <c r="CK181" s="1811"/>
      <c r="CL181" s="1811"/>
      <c r="CM181" s="1811"/>
      <c r="CN181" s="1811"/>
      <c r="CO181" s="1811"/>
      <c r="CP181" s="1811"/>
      <c r="CQ181" s="1811"/>
      <c r="CR181" s="1811"/>
      <c r="CS181" s="1811"/>
      <c r="CT181" s="1811"/>
      <c r="CU181" s="1811"/>
      <c r="CV181" s="1811"/>
      <c r="CW181" s="1811"/>
      <c r="CX181" s="1811"/>
      <c r="CY181" s="1811"/>
      <c r="CZ181" s="1811"/>
    </row>
    <row r="182" s="423" customFormat="true" ht="15" customHeight="true" x14ac:dyDescent="0.2">
      <c r="A182" s="1227"/>
      <c r="B182" s="1432"/>
      <c r="C182" s="1349"/>
      <c r="D182" s="1350"/>
      <c r="E182" s="1350"/>
      <c r="F182" s="1350"/>
      <c r="G182" s="1351"/>
      <c r="H182" s="1352"/>
      <c r="I182" s="1350"/>
      <c r="J182" s="1350"/>
      <c r="K182" s="1350"/>
      <c r="L182" s="1353"/>
      <c r="M182" s="1354"/>
      <c r="N182" s="1350"/>
      <c r="O182" s="1350"/>
      <c r="P182" s="1350"/>
      <c r="Q182" s="1351"/>
      <c r="R182" s="1352"/>
      <c r="S182" s="1350"/>
      <c r="T182" s="1350"/>
      <c r="U182" s="1350"/>
      <c r="V182" s="1350"/>
      <c r="W182" s="1350"/>
      <c r="X182" s="1350"/>
      <c r="Y182" s="1350"/>
      <c r="Z182" s="1350"/>
      <c r="AA182" s="1350"/>
      <c r="AB182" s="1350"/>
      <c r="AC182" s="1350"/>
      <c r="AD182" s="1350"/>
      <c r="AE182" s="1350"/>
      <c r="AF182" s="1350"/>
      <c r="AG182" s="1862"/>
      <c r="AH182" s="602"/>
      <c r="AI182" s="602"/>
      <c r="AJ182" s="602"/>
      <c r="AK182" s="602"/>
      <c r="AL182" s="602"/>
      <c r="AM182" s="602"/>
      <c r="AN182" s="602"/>
      <c r="AO182" s="602"/>
      <c r="AP182" s="602"/>
      <c r="AQ182" s="602"/>
      <c r="AR182" s="602"/>
      <c r="AS182" s="602"/>
      <c r="AT182" s="602"/>
      <c r="AU182" s="602"/>
      <c r="AV182" s="602"/>
      <c r="AW182" s="602"/>
      <c r="AX182" s="602"/>
      <c r="AY182" s="602"/>
      <c r="AZ182" s="216"/>
      <c r="BA182" s="39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307"/>
      <c r="CB182" s="307"/>
      <c r="CC182" s="307"/>
      <c r="CD182" s="307"/>
      <c r="CE182" s="307"/>
      <c r="CF182" s="307"/>
      <c r="CG182" s="307"/>
      <c r="CH182" s="1811"/>
      <c r="CI182" s="1811"/>
      <c r="CJ182" s="1811"/>
      <c r="CK182" s="1811"/>
      <c r="CL182" s="1811"/>
      <c r="CM182" s="1811"/>
      <c r="CN182" s="1811"/>
      <c r="CO182" s="1811"/>
      <c r="CP182" s="1811"/>
      <c r="CQ182" s="1811"/>
      <c r="CR182" s="1811"/>
      <c r="CS182" s="1811"/>
      <c r="CT182" s="1811"/>
      <c r="CU182" s="1811"/>
      <c r="CV182" s="1811"/>
      <c r="CW182" s="1811"/>
      <c r="CX182" s="1811"/>
      <c r="CY182" s="1811"/>
      <c r="CZ182" s="1811"/>
    </row>
    <row r="183" s="423" customFormat="true" ht="15" customHeight="true" x14ac:dyDescent="0.2">
      <c r="A183" s="1227"/>
      <c r="B183" s="1432"/>
      <c r="C183" s="1349"/>
      <c r="D183" s="1350"/>
      <c r="E183" s="1350"/>
      <c r="F183" s="1350"/>
      <c r="G183" s="1351"/>
      <c r="H183" s="1352"/>
      <c r="I183" s="1350"/>
      <c r="J183" s="1350"/>
      <c r="K183" s="1350"/>
      <c r="L183" s="1353"/>
      <c r="M183" s="1354"/>
      <c r="N183" s="1350"/>
      <c r="O183" s="1350"/>
      <c r="P183" s="1350"/>
      <c r="Q183" s="1351"/>
      <c r="R183" s="1352"/>
      <c r="S183" s="1350"/>
      <c r="T183" s="1350"/>
      <c r="U183" s="1350"/>
      <c r="V183" s="1350"/>
      <c r="W183" s="1350"/>
      <c r="X183" s="1350"/>
      <c r="Y183" s="1350"/>
      <c r="Z183" s="1350"/>
      <c r="AA183" s="1350"/>
      <c r="AB183" s="1350"/>
      <c r="AC183" s="1350"/>
      <c r="AD183" s="1350"/>
      <c r="AE183" s="1350"/>
      <c r="AF183" s="1350"/>
      <c r="AG183" s="1862"/>
      <c r="AH183" s="602"/>
      <c r="AI183" s="602"/>
      <c r="AJ183" s="602"/>
      <c r="AK183" s="602"/>
      <c r="AL183" s="602"/>
      <c r="AM183" s="602"/>
      <c r="AN183" s="602"/>
      <c r="AO183" s="602"/>
      <c r="AP183" s="602"/>
      <c r="AQ183" s="602"/>
      <c r="AR183" s="602"/>
      <c r="AS183" s="602"/>
      <c r="AT183" s="602"/>
      <c r="AU183" s="602"/>
      <c r="AV183" s="602"/>
      <c r="AW183" s="602"/>
      <c r="AX183" s="602"/>
      <c r="AY183" s="602"/>
      <c r="AZ183" s="216"/>
      <c r="BA183" s="39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307"/>
      <c r="CB183" s="307"/>
      <c r="CC183" s="307"/>
      <c r="CD183" s="307"/>
      <c r="CE183" s="307"/>
      <c r="CF183" s="307"/>
      <c r="CG183" s="307"/>
      <c r="CH183" s="1811"/>
      <c r="CI183" s="1811"/>
      <c r="CJ183" s="1811"/>
      <c r="CK183" s="1811"/>
      <c r="CL183" s="1811"/>
      <c r="CM183" s="1811"/>
      <c r="CN183" s="1811"/>
      <c r="CO183" s="1811"/>
      <c r="CP183" s="1811"/>
      <c r="CQ183" s="1811"/>
      <c r="CR183" s="1811"/>
      <c r="CS183" s="1811"/>
      <c r="CT183" s="1811"/>
      <c r="CU183" s="1811"/>
      <c r="CV183" s="1811"/>
      <c r="CW183" s="1811"/>
      <c r="CX183" s="1811"/>
      <c r="CY183" s="1811"/>
      <c r="CZ183" s="1811"/>
    </row>
    <row r="184" s="423" customFormat="true" ht="15" customHeight="true" x14ac:dyDescent="0.2">
      <c r="A184" s="1227"/>
      <c r="B184" s="1432"/>
      <c r="C184" s="1349"/>
      <c r="D184" s="1350"/>
      <c r="E184" s="1350"/>
      <c r="F184" s="1350"/>
      <c r="G184" s="1351"/>
      <c r="H184" s="1352"/>
      <c r="I184" s="1350"/>
      <c r="J184" s="1350"/>
      <c r="K184" s="1350"/>
      <c r="L184" s="1353"/>
      <c r="M184" s="1354"/>
      <c r="N184" s="1350"/>
      <c r="O184" s="1350"/>
      <c r="P184" s="1350"/>
      <c r="Q184" s="1351"/>
      <c r="R184" s="1352"/>
      <c r="S184" s="1350"/>
      <c r="T184" s="1350"/>
      <c r="U184" s="1350"/>
      <c r="V184" s="1350"/>
      <c r="W184" s="1350"/>
      <c r="X184" s="1350"/>
      <c r="Y184" s="1350"/>
      <c r="Z184" s="1350"/>
      <c r="AA184" s="1350"/>
      <c r="AB184" s="1350"/>
      <c r="AC184" s="1350"/>
      <c r="AD184" s="1350"/>
      <c r="AE184" s="1350"/>
      <c r="AF184" s="1350"/>
      <c r="AG184" s="1862"/>
      <c r="AH184" s="602"/>
      <c r="AI184" s="602"/>
      <c r="AJ184" s="602"/>
      <c r="AK184" s="602"/>
      <c r="AL184" s="602"/>
      <c r="AM184" s="602"/>
      <c r="AN184" s="602"/>
      <c r="AO184" s="602"/>
      <c r="AP184" s="602"/>
      <c r="AQ184" s="602"/>
      <c r="AR184" s="602"/>
      <c r="AS184" s="602"/>
      <c r="AT184" s="602"/>
      <c r="AU184" s="602"/>
      <c r="AV184" s="602"/>
      <c r="AW184" s="602"/>
      <c r="AX184" s="602"/>
      <c r="AY184" s="602"/>
      <c r="AZ184" s="216"/>
      <c r="BA184" s="39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307"/>
      <c r="CB184" s="307"/>
      <c r="CC184" s="307"/>
      <c r="CD184" s="307"/>
      <c r="CE184" s="307"/>
      <c r="CF184" s="307"/>
      <c r="CG184" s="307"/>
      <c r="CH184" s="1811"/>
      <c r="CI184" s="1811"/>
      <c r="CJ184" s="1811"/>
      <c r="CK184" s="1811"/>
      <c r="CL184" s="1811"/>
      <c r="CM184" s="1811"/>
      <c r="CN184" s="1811"/>
      <c r="CO184" s="1811"/>
      <c r="CP184" s="1811"/>
      <c r="CQ184" s="1811"/>
      <c r="CR184" s="1811"/>
      <c r="CS184" s="1811"/>
      <c r="CT184" s="1811"/>
      <c r="CU184" s="1811"/>
      <c r="CV184" s="1811"/>
      <c r="CW184" s="1811"/>
      <c r="CX184" s="1811"/>
      <c r="CY184" s="1811"/>
      <c r="CZ184" s="1811"/>
    </row>
    <row r="185" s="423" customFormat="true" ht="15" customHeight="true" x14ac:dyDescent="0.2">
      <c r="A185" s="1227"/>
      <c r="B185" s="1432"/>
      <c r="C185" s="1349"/>
      <c r="D185" s="1350"/>
      <c r="E185" s="1350"/>
      <c r="F185" s="1350"/>
      <c r="G185" s="1351"/>
      <c r="H185" s="1352"/>
      <c r="I185" s="1350"/>
      <c r="J185" s="1350"/>
      <c r="K185" s="1350"/>
      <c r="L185" s="1353"/>
      <c r="M185" s="1354"/>
      <c r="N185" s="1350"/>
      <c r="O185" s="1350"/>
      <c r="P185" s="1350"/>
      <c r="Q185" s="1351"/>
      <c r="R185" s="1352"/>
      <c r="S185" s="1350"/>
      <c r="T185" s="1350"/>
      <c r="U185" s="1350"/>
      <c r="V185" s="1350"/>
      <c r="W185" s="1350"/>
      <c r="X185" s="1350"/>
      <c r="Y185" s="1350"/>
      <c r="Z185" s="1350"/>
      <c r="AA185" s="1350"/>
      <c r="AB185" s="1350"/>
      <c r="AC185" s="1350"/>
      <c r="AD185" s="1350"/>
      <c r="AE185" s="1350"/>
      <c r="AF185" s="1350"/>
      <c r="AG185" s="1862"/>
      <c r="AH185" s="602"/>
      <c r="AI185" s="602"/>
      <c r="AJ185" s="602"/>
      <c r="AK185" s="602"/>
      <c r="AL185" s="602"/>
      <c r="AM185" s="602"/>
      <c r="AN185" s="602"/>
      <c r="AO185" s="602"/>
      <c r="AP185" s="602"/>
      <c r="AQ185" s="602"/>
      <c r="AR185" s="602"/>
      <c r="AS185" s="602"/>
      <c r="AT185" s="602"/>
      <c r="AU185" s="602"/>
      <c r="AV185" s="602"/>
      <c r="AW185" s="602"/>
      <c r="AX185" s="602"/>
      <c r="AY185" s="602"/>
      <c r="AZ185" s="216"/>
      <c r="BA185" s="39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307"/>
      <c r="CB185" s="307"/>
      <c r="CC185" s="307"/>
      <c r="CD185" s="307"/>
      <c r="CE185" s="307"/>
      <c r="CF185" s="307"/>
      <c r="CG185" s="307"/>
      <c r="CH185" s="1811"/>
      <c r="CI185" s="1811"/>
      <c r="CJ185" s="1811"/>
      <c r="CK185" s="1811"/>
      <c r="CL185" s="1811"/>
      <c r="CM185" s="1811"/>
      <c r="CN185" s="1811"/>
      <c r="CO185" s="1811"/>
      <c r="CP185" s="1811"/>
      <c r="CQ185" s="1811"/>
      <c r="CR185" s="1811"/>
      <c r="CS185" s="1811"/>
      <c r="CT185" s="1811"/>
      <c r="CU185" s="1811"/>
      <c r="CV185" s="1811"/>
      <c r="CW185" s="1811"/>
      <c r="CX185" s="1811"/>
      <c r="CY185" s="1811"/>
      <c r="CZ185" s="1811"/>
    </row>
    <row r="186" s="423" customFormat="true" ht="15" customHeight="true" x14ac:dyDescent="0.2">
      <c r="A186" s="1227"/>
      <c r="B186" s="1432"/>
      <c r="C186" s="1349"/>
      <c r="D186" s="1350"/>
      <c r="E186" s="1350"/>
      <c r="F186" s="1350"/>
      <c r="G186" s="1351"/>
      <c r="H186" s="1352"/>
      <c r="I186" s="1350"/>
      <c r="J186" s="1350"/>
      <c r="K186" s="1350"/>
      <c r="L186" s="1353"/>
      <c r="M186" s="1354"/>
      <c r="N186" s="1350"/>
      <c r="O186" s="1350"/>
      <c r="P186" s="1350"/>
      <c r="Q186" s="1351"/>
      <c r="R186" s="1352"/>
      <c r="S186" s="1350"/>
      <c r="T186" s="1350"/>
      <c r="U186" s="1350"/>
      <c r="V186" s="1350"/>
      <c r="W186" s="1350"/>
      <c r="X186" s="1350"/>
      <c r="Y186" s="1350"/>
      <c r="Z186" s="1350"/>
      <c r="AA186" s="1350"/>
      <c r="AB186" s="1350"/>
      <c r="AC186" s="1350"/>
      <c r="AD186" s="1350"/>
      <c r="AE186" s="1350"/>
      <c r="AF186" s="1350"/>
      <c r="AG186" s="1862"/>
      <c r="AH186" s="602"/>
      <c r="AI186" s="602"/>
      <c r="AJ186" s="602"/>
      <c r="AK186" s="602"/>
      <c r="AL186" s="602"/>
      <c r="AM186" s="602"/>
      <c r="AN186" s="602"/>
      <c r="AO186" s="602"/>
      <c r="AP186" s="602"/>
      <c r="AQ186" s="602"/>
      <c r="AR186" s="602"/>
      <c r="AS186" s="602"/>
      <c r="AT186" s="602"/>
      <c r="AU186" s="602"/>
      <c r="AV186" s="602"/>
      <c r="AW186" s="602"/>
      <c r="AX186" s="602"/>
      <c r="AY186" s="602"/>
      <c r="AZ186" s="216"/>
      <c r="BA186" s="39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307"/>
      <c r="CB186" s="307"/>
      <c r="CC186" s="307"/>
      <c r="CD186" s="307"/>
      <c r="CE186" s="307"/>
      <c r="CF186" s="307"/>
      <c r="CG186" s="307"/>
      <c r="CH186" s="1811"/>
      <c r="CI186" s="1811"/>
      <c r="CJ186" s="1811"/>
      <c r="CK186" s="1811"/>
      <c r="CL186" s="1811"/>
      <c r="CM186" s="1811"/>
      <c r="CN186" s="1811"/>
      <c r="CO186" s="1811"/>
      <c r="CP186" s="1811"/>
      <c r="CQ186" s="1811"/>
      <c r="CR186" s="1811"/>
      <c r="CS186" s="1811"/>
      <c r="CT186" s="1811"/>
      <c r="CU186" s="1811"/>
      <c r="CV186" s="1811"/>
      <c r="CW186" s="1811"/>
      <c r="CX186" s="1811"/>
      <c r="CY186" s="1811"/>
      <c r="CZ186" s="1811"/>
    </row>
    <row r="187" s="423" customFormat="true" ht="15" customHeight="true" x14ac:dyDescent="0.2">
      <c r="A187" s="1227"/>
      <c r="B187" s="1432"/>
      <c r="C187" s="1349"/>
      <c r="D187" s="1350"/>
      <c r="E187" s="1350"/>
      <c r="F187" s="1350"/>
      <c r="G187" s="1351"/>
      <c r="H187" s="1352"/>
      <c r="I187" s="1350"/>
      <c r="J187" s="1350"/>
      <c r="K187" s="1350"/>
      <c r="L187" s="1353"/>
      <c r="M187" s="1354"/>
      <c r="N187" s="1350"/>
      <c r="O187" s="1350"/>
      <c r="P187" s="1350"/>
      <c r="Q187" s="1351"/>
      <c r="R187" s="1352"/>
      <c r="S187" s="1350"/>
      <c r="T187" s="1350"/>
      <c r="U187" s="1350"/>
      <c r="V187" s="1350"/>
      <c r="W187" s="1350"/>
      <c r="X187" s="1350"/>
      <c r="Y187" s="1350"/>
      <c r="Z187" s="1350"/>
      <c r="AA187" s="1350"/>
      <c r="AB187" s="1350"/>
      <c r="AC187" s="1350"/>
      <c r="AD187" s="1350"/>
      <c r="AE187" s="1350"/>
      <c r="AF187" s="1350"/>
      <c r="AG187" s="1862"/>
      <c r="AH187" s="602"/>
      <c r="AI187" s="602"/>
      <c r="AJ187" s="602"/>
      <c r="AK187" s="602"/>
      <c r="AL187" s="602"/>
      <c r="AM187" s="602"/>
      <c r="AN187" s="602"/>
      <c r="AO187" s="602"/>
      <c r="AP187" s="602"/>
      <c r="AQ187" s="602"/>
      <c r="AR187" s="602"/>
      <c r="AS187" s="602"/>
      <c r="AT187" s="602"/>
      <c r="AU187" s="602"/>
      <c r="AV187" s="602"/>
      <c r="AW187" s="602"/>
      <c r="AX187" s="602"/>
      <c r="AY187" s="602"/>
      <c r="AZ187" s="216"/>
      <c r="BA187" s="39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307"/>
      <c r="CB187" s="307"/>
      <c r="CC187" s="307"/>
      <c r="CD187" s="307"/>
      <c r="CE187" s="307"/>
      <c r="CF187" s="307"/>
      <c r="CG187" s="307"/>
      <c r="CH187" s="1811"/>
      <c r="CI187" s="1811"/>
      <c r="CJ187" s="1811"/>
      <c r="CK187" s="1811"/>
      <c r="CL187" s="1811"/>
      <c r="CM187" s="1811"/>
      <c r="CN187" s="1811"/>
      <c r="CO187" s="1811"/>
      <c r="CP187" s="1811"/>
      <c r="CQ187" s="1811"/>
      <c r="CR187" s="1811"/>
      <c r="CS187" s="1811"/>
      <c r="CT187" s="1811"/>
      <c r="CU187" s="1811"/>
      <c r="CV187" s="1811"/>
      <c r="CW187" s="1811"/>
      <c r="CX187" s="1811"/>
      <c r="CY187" s="1811"/>
      <c r="CZ187" s="1811"/>
    </row>
    <row r="188" s="423" customFormat="true" ht="15" customHeight="true" x14ac:dyDescent="0.2">
      <c r="A188" s="1227"/>
      <c r="B188" s="1432"/>
      <c r="C188" s="1349"/>
      <c r="D188" s="1350"/>
      <c r="E188" s="1350"/>
      <c r="F188" s="1350"/>
      <c r="G188" s="1351"/>
      <c r="H188" s="1352"/>
      <c r="I188" s="1350"/>
      <c r="J188" s="1350"/>
      <c r="K188" s="1350"/>
      <c r="L188" s="1353"/>
      <c r="M188" s="1354"/>
      <c r="N188" s="1350"/>
      <c r="O188" s="1350"/>
      <c r="P188" s="1350"/>
      <c r="Q188" s="1351"/>
      <c r="R188" s="1352"/>
      <c r="S188" s="1350"/>
      <c r="T188" s="1350"/>
      <c r="U188" s="1350"/>
      <c r="V188" s="1350"/>
      <c r="W188" s="1350"/>
      <c r="X188" s="1350"/>
      <c r="Y188" s="1350"/>
      <c r="Z188" s="1350"/>
      <c r="AA188" s="1350"/>
      <c r="AB188" s="1350"/>
      <c r="AC188" s="1350"/>
      <c r="AD188" s="1350"/>
      <c r="AE188" s="1350"/>
      <c r="AF188" s="1350"/>
      <c r="AG188" s="1862"/>
      <c r="AH188" s="602"/>
      <c r="AI188" s="602"/>
      <c r="AJ188" s="602"/>
      <c r="AK188" s="602"/>
      <c r="AL188" s="602"/>
      <c r="AM188" s="602"/>
      <c r="AN188" s="602"/>
      <c r="AO188" s="602"/>
      <c r="AP188" s="602"/>
      <c r="AQ188" s="602"/>
      <c r="AR188" s="602"/>
      <c r="AS188" s="602"/>
      <c r="AT188" s="602"/>
      <c r="AU188" s="602"/>
      <c r="AV188" s="602"/>
      <c r="AW188" s="602"/>
      <c r="AX188" s="602"/>
      <c r="AY188" s="602"/>
      <c r="AZ188" s="216"/>
      <c r="BA188" s="39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307"/>
      <c r="CB188" s="307"/>
      <c r="CC188" s="307"/>
      <c r="CD188" s="307"/>
      <c r="CE188" s="307"/>
      <c r="CF188" s="307"/>
      <c r="CG188" s="307"/>
      <c r="CH188" s="1811"/>
      <c r="CI188" s="1811"/>
      <c r="CJ188" s="1811"/>
      <c r="CK188" s="1811"/>
      <c r="CL188" s="1811"/>
      <c r="CM188" s="1811"/>
      <c r="CN188" s="1811"/>
      <c r="CO188" s="1811"/>
      <c r="CP188" s="1811"/>
      <c r="CQ188" s="1811"/>
      <c r="CR188" s="1811"/>
      <c r="CS188" s="1811"/>
      <c r="CT188" s="1811"/>
      <c r="CU188" s="1811"/>
      <c r="CV188" s="1811"/>
      <c r="CW188" s="1811"/>
      <c r="CX188" s="1811"/>
      <c r="CY188" s="1811"/>
      <c r="CZ188" s="1811"/>
    </row>
    <row r="189" s="423" customFormat="true" ht="15" customHeight="true" x14ac:dyDescent="0.2">
      <c r="A189" s="1227"/>
      <c r="B189" s="1432"/>
      <c r="C189" s="1349"/>
      <c r="D189" s="1350"/>
      <c r="E189" s="1350"/>
      <c r="F189" s="1350"/>
      <c r="G189" s="1351"/>
      <c r="H189" s="1352"/>
      <c r="I189" s="1350"/>
      <c r="J189" s="1350"/>
      <c r="K189" s="1350"/>
      <c r="L189" s="1353"/>
      <c r="M189" s="1354"/>
      <c r="N189" s="1350"/>
      <c r="O189" s="1350"/>
      <c r="P189" s="1350"/>
      <c r="Q189" s="1351"/>
      <c r="R189" s="1352"/>
      <c r="S189" s="1350"/>
      <c r="T189" s="1350"/>
      <c r="U189" s="1350"/>
      <c r="V189" s="1350"/>
      <c r="W189" s="1350"/>
      <c r="X189" s="1350"/>
      <c r="Y189" s="1350"/>
      <c r="Z189" s="1350"/>
      <c r="AA189" s="1350"/>
      <c r="AB189" s="1350"/>
      <c r="AC189" s="1350"/>
      <c r="AD189" s="1350"/>
      <c r="AE189" s="1350"/>
      <c r="AF189" s="1350"/>
      <c r="AG189" s="1862"/>
      <c r="AH189" s="602"/>
      <c r="AI189" s="602"/>
      <c r="AJ189" s="602"/>
      <c r="AK189" s="602"/>
      <c r="AL189" s="602"/>
      <c r="AM189" s="602"/>
      <c r="AN189" s="602"/>
      <c r="AO189" s="602"/>
      <c r="AP189" s="602"/>
      <c r="AQ189" s="602"/>
      <c r="AR189" s="602"/>
      <c r="AS189" s="602"/>
      <c r="AT189" s="602"/>
      <c r="AU189" s="602"/>
      <c r="AV189" s="602"/>
      <c r="AW189" s="602"/>
      <c r="AX189" s="602"/>
      <c r="AY189" s="602"/>
      <c r="AZ189" s="216"/>
      <c r="BA189" s="39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307"/>
      <c r="CB189" s="307"/>
      <c r="CC189" s="307"/>
      <c r="CD189" s="307"/>
      <c r="CE189" s="307"/>
      <c r="CF189" s="307"/>
      <c r="CG189" s="307"/>
      <c r="CH189" s="1811"/>
      <c r="CI189" s="1811"/>
      <c r="CJ189" s="1811"/>
      <c r="CK189" s="1811"/>
      <c r="CL189" s="1811"/>
      <c r="CM189" s="1811"/>
      <c r="CN189" s="1811"/>
      <c r="CO189" s="1811"/>
      <c r="CP189" s="1811"/>
      <c r="CQ189" s="1811"/>
      <c r="CR189" s="1811"/>
      <c r="CS189" s="1811"/>
      <c r="CT189" s="1811"/>
      <c r="CU189" s="1811"/>
      <c r="CV189" s="1811"/>
      <c r="CW189" s="1811"/>
      <c r="CX189" s="1811"/>
      <c r="CY189" s="1811"/>
      <c r="CZ189" s="1811"/>
    </row>
    <row r="190" s="423" customFormat="true" ht="15" customHeight="true" x14ac:dyDescent="0.2">
      <c r="A190" s="1227"/>
      <c r="B190" s="1432"/>
      <c r="C190" s="1349"/>
      <c r="D190" s="1350"/>
      <c r="E190" s="1350"/>
      <c r="F190" s="1350"/>
      <c r="G190" s="1351"/>
      <c r="H190" s="1352"/>
      <c r="I190" s="1350"/>
      <c r="J190" s="1350"/>
      <c r="K190" s="1350"/>
      <c r="L190" s="1353"/>
      <c r="M190" s="1354"/>
      <c r="N190" s="1350"/>
      <c r="O190" s="1350"/>
      <c r="P190" s="1350"/>
      <c r="Q190" s="1351"/>
      <c r="R190" s="1352"/>
      <c r="S190" s="1350"/>
      <c r="T190" s="1350"/>
      <c r="U190" s="1350"/>
      <c r="V190" s="1350"/>
      <c r="W190" s="1350"/>
      <c r="X190" s="1350"/>
      <c r="Y190" s="1350"/>
      <c r="Z190" s="1350"/>
      <c r="AA190" s="1350"/>
      <c r="AB190" s="1350"/>
      <c r="AC190" s="1350"/>
      <c r="AD190" s="1350"/>
      <c r="AE190" s="1350"/>
      <c r="AF190" s="1350"/>
      <c r="AG190" s="1862"/>
      <c r="AH190" s="602"/>
      <c r="AI190" s="602"/>
      <c r="AJ190" s="602"/>
      <c r="AK190" s="602"/>
      <c r="AL190" s="602"/>
      <c r="AM190" s="602"/>
      <c r="AN190" s="602"/>
      <c r="AO190" s="602"/>
      <c r="AP190" s="602"/>
      <c r="AQ190" s="602"/>
      <c r="AR190" s="602"/>
      <c r="AS190" s="602"/>
      <c r="AT190" s="602"/>
      <c r="AU190" s="602"/>
      <c r="AV190" s="602"/>
      <c r="AW190" s="602"/>
      <c r="AX190" s="602"/>
      <c r="AY190" s="602"/>
      <c r="AZ190" s="216"/>
      <c r="BA190" s="39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307"/>
      <c r="CB190" s="307"/>
      <c r="CC190" s="307"/>
      <c r="CD190" s="307"/>
      <c r="CE190" s="307"/>
      <c r="CF190" s="307"/>
      <c r="CG190" s="307"/>
      <c r="CH190" s="1811"/>
      <c r="CI190" s="1811"/>
      <c r="CJ190" s="1811"/>
      <c r="CK190" s="1811"/>
      <c r="CL190" s="1811"/>
      <c r="CM190" s="1811"/>
      <c r="CN190" s="1811"/>
      <c r="CO190" s="1811"/>
      <c r="CP190" s="1811"/>
      <c r="CQ190" s="1811"/>
      <c r="CR190" s="1811"/>
      <c r="CS190" s="1811"/>
      <c r="CT190" s="1811"/>
      <c r="CU190" s="1811"/>
      <c r="CV190" s="1811"/>
      <c r="CW190" s="1811"/>
      <c r="CX190" s="1811"/>
      <c r="CY190" s="1811"/>
      <c r="CZ190" s="1811"/>
    </row>
    <row r="191" s="423" customFormat="true" ht="15" customHeight="true" x14ac:dyDescent="0.2">
      <c r="A191" s="1228"/>
      <c r="B191" s="1433"/>
      <c r="C191" s="1355"/>
      <c r="D191" s="1356"/>
      <c r="E191" s="1356"/>
      <c r="F191" s="1356"/>
      <c r="G191" s="1357"/>
      <c r="H191" s="1358"/>
      <c r="I191" s="1356"/>
      <c r="J191" s="1356"/>
      <c r="K191" s="1356"/>
      <c r="L191" s="1359"/>
      <c r="M191" s="1360"/>
      <c r="N191" s="1356"/>
      <c r="O191" s="1356"/>
      <c r="P191" s="1356"/>
      <c r="Q191" s="1357"/>
      <c r="R191" s="1358"/>
      <c r="S191" s="1356"/>
      <c r="T191" s="1356"/>
      <c r="U191" s="1356"/>
      <c r="V191" s="1356"/>
      <c r="W191" s="1356"/>
      <c r="X191" s="1356"/>
      <c r="Y191" s="1356"/>
      <c r="Z191" s="1356"/>
      <c r="AA191" s="1356"/>
      <c r="AB191" s="1356"/>
      <c r="AC191" s="1356"/>
      <c r="AD191" s="1356"/>
      <c r="AE191" s="1356"/>
      <c r="AF191" s="1356"/>
      <c r="AG191" s="1863"/>
      <c r="AH191" s="602"/>
      <c r="AI191" s="602"/>
      <c r="AJ191" s="602"/>
      <c r="AK191" s="602"/>
      <c r="AL191" s="602"/>
      <c r="AM191" s="602"/>
      <c r="AN191" s="602"/>
      <c r="AO191" s="602"/>
      <c r="AP191" s="602"/>
      <c r="AQ191" s="602"/>
      <c r="AR191" s="602"/>
      <c r="AS191" s="602"/>
      <c r="AT191" s="602"/>
      <c r="AU191" s="602"/>
      <c r="AV191" s="602"/>
      <c r="AW191" s="602"/>
      <c r="AX191" s="602"/>
      <c r="AY191" s="602"/>
      <c r="AZ191" s="216"/>
      <c r="BA191" s="39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307"/>
      <c r="CB191" s="307"/>
      <c r="CC191" s="307"/>
      <c r="CD191" s="307"/>
      <c r="CE191" s="307"/>
      <c r="CF191" s="307"/>
      <c r="CG191" s="307"/>
      <c r="CH191" s="1811"/>
      <c r="CI191" s="1811"/>
      <c r="CJ191" s="1811"/>
      <c r="CK191" s="1811"/>
      <c r="CL191" s="1811"/>
      <c r="CM191" s="1811"/>
      <c r="CN191" s="1811"/>
      <c r="CO191" s="1811"/>
      <c r="CP191" s="1811"/>
      <c r="CQ191" s="1811"/>
      <c r="CR191" s="1811"/>
      <c r="CS191" s="1811"/>
      <c r="CT191" s="1811"/>
      <c r="CU191" s="1811"/>
      <c r="CV191" s="1811"/>
      <c r="CW191" s="1811"/>
      <c r="CX191" s="1811"/>
      <c r="CY191" s="1811"/>
      <c r="CZ191" s="1811"/>
    </row>
    <row r="192" s="423" customFormat="true" ht="15" customHeight="true" x14ac:dyDescent="0.2">
      <c r="A192" s="770"/>
      <c r="B192" s="787"/>
      <c r="C192" s="929"/>
      <c r="D192" s="930"/>
      <c r="E192" s="930"/>
      <c r="F192" s="930"/>
      <c r="G192" s="931"/>
      <c r="H192" s="932"/>
      <c r="I192" s="930"/>
      <c r="J192" s="930"/>
      <c r="K192" s="930"/>
      <c r="L192" s="933"/>
      <c r="M192" s="934"/>
      <c r="N192" s="930"/>
      <c r="O192" s="930"/>
      <c r="P192" s="930"/>
      <c r="Q192" s="931"/>
      <c r="R192" s="932"/>
      <c r="S192" s="930"/>
      <c r="T192" s="930"/>
      <c r="U192" s="930"/>
      <c r="V192" s="930"/>
      <c r="W192" s="930"/>
      <c r="X192" s="930"/>
      <c r="Y192" s="930"/>
      <c r="Z192" s="930"/>
      <c r="AA192" s="930"/>
      <c r="AB192" s="935"/>
      <c r="AC192" s="855"/>
      <c r="AD192" s="855"/>
      <c r="AE192" s="855"/>
      <c r="AF192" s="855"/>
      <c r="AG192" s="866"/>
      <c r="AH192" s="602"/>
      <c r="AI192" s="602"/>
      <c r="AJ192" s="602"/>
      <c r="AK192" s="602"/>
      <c r="AL192" s="602"/>
      <c r="AM192" s="602"/>
      <c r="AN192" s="602"/>
      <c r="AO192" s="602"/>
      <c r="AP192" s="602"/>
      <c r="AQ192" s="602"/>
      <c r="AR192" s="602"/>
      <c r="AS192" s="602"/>
      <c r="AT192" s="602"/>
      <c r="AU192" s="602"/>
      <c r="AV192" s="602"/>
      <c r="AW192" s="602"/>
      <c r="AX192" s="602"/>
      <c r="AY192" s="602"/>
      <c r="AZ192" s="216"/>
      <c r="BA192" s="39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307"/>
      <c r="CB192" s="307"/>
      <c r="CC192" s="307"/>
      <c r="CD192" s="307"/>
      <c r="CE192" s="307"/>
      <c r="CF192" s="307"/>
      <c r="CG192" s="307"/>
      <c r="CH192" s="1811"/>
      <c r="CI192" s="1811"/>
      <c r="CJ192" s="1811"/>
      <c r="CK192" s="1811"/>
      <c r="CL192" s="1811"/>
      <c r="CM192" s="1811"/>
      <c r="CN192" s="1811"/>
      <c r="CO192" s="1811"/>
      <c r="CP192" s="1811"/>
      <c r="CQ192" s="1811"/>
      <c r="CR192" s="1811"/>
      <c r="CS192" s="1811"/>
      <c r="CT192" s="1811"/>
      <c r="CU192" s="1811"/>
      <c r="CV192" s="1811"/>
      <c r="CW192" s="1811"/>
      <c r="CX192" s="1811"/>
      <c r="CY192" s="1811"/>
      <c r="CZ192" s="1811"/>
    </row>
    <row r="193" s="423" customFormat="true" ht="15" customHeight="true" x14ac:dyDescent="0.2">
      <c r="A193" s="771"/>
      <c r="B193" s="788"/>
      <c r="C193" s="936"/>
      <c r="D193" s="937"/>
      <c r="E193" s="937"/>
      <c r="F193" s="937"/>
      <c r="G193" s="938"/>
      <c r="H193" s="939"/>
      <c r="I193" s="937"/>
      <c r="J193" s="937"/>
      <c r="K193" s="937"/>
      <c r="L193" s="940"/>
      <c r="M193" s="941"/>
      <c r="N193" s="937"/>
      <c r="O193" s="937"/>
      <c r="P193" s="937"/>
      <c r="Q193" s="938"/>
      <c r="R193" s="939"/>
      <c r="S193" s="937"/>
      <c r="T193" s="937"/>
      <c r="U193" s="937"/>
      <c r="V193" s="937"/>
      <c r="W193" s="937"/>
      <c r="X193" s="937"/>
      <c r="Y193" s="937"/>
      <c r="Z193" s="937"/>
      <c r="AA193" s="937"/>
      <c r="AB193" s="942"/>
      <c r="AC193" s="855"/>
      <c r="AD193" s="855"/>
      <c r="AE193" s="855"/>
      <c r="AF193" s="855"/>
      <c r="AG193" s="866"/>
      <c r="AH193" s="602"/>
      <c r="AI193" s="602"/>
      <c r="AJ193" s="602"/>
      <c r="AK193" s="602"/>
      <c r="AL193" s="602"/>
      <c r="AM193" s="602"/>
      <c r="AN193" s="602"/>
      <c r="AO193" s="602"/>
      <c r="AP193" s="602"/>
      <c r="AQ193" s="602"/>
      <c r="AR193" s="602"/>
      <c r="AS193" s="602"/>
      <c r="AT193" s="602"/>
      <c r="AU193" s="602"/>
      <c r="AV193" s="602"/>
      <c r="AW193" s="602"/>
      <c r="AX193" s="602"/>
      <c r="AY193" s="602"/>
      <c r="AZ193" s="216"/>
      <c r="BA193" s="39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307"/>
      <c r="CB193" s="307"/>
      <c r="CC193" s="307"/>
      <c r="CD193" s="307"/>
      <c r="CE193" s="307"/>
      <c r="CF193" s="307"/>
      <c r="CG193" s="307"/>
      <c r="CH193" s="1811"/>
      <c r="CI193" s="1811"/>
      <c r="CJ193" s="1811"/>
      <c r="CK193" s="1811"/>
      <c r="CL193" s="1811"/>
      <c r="CM193" s="1811"/>
      <c r="CN193" s="1811"/>
      <c r="CO193" s="1811"/>
      <c r="CP193" s="1811"/>
      <c r="CQ193" s="1811"/>
      <c r="CR193" s="1811"/>
      <c r="CS193" s="1811"/>
      <c r="CT193" s="1811"/>
      <c r="CU193" s="1811"/>
      <c r="CV193" s="1811"/>
      <c r="CW193" s="1811"/>
      <c r="CX193" s="1811"/>
      <c r="CY193" s="1811"/>
      <c r="CZ193" s="1811"/>
    </row>
    <row r="194" s="423" customFormat="true" ht="15" customHeight="true" x14ac:dyDescent="0.2">
      <c r="A194" s="694"/>
      <c r="B194" s="782"/>
      <c r="C194" s="864"/>
      <c r="D194" s="855"/>
      <c r="E194" s="855"/>
      <c r="F194" s="855"/>
      <c r="G194" s="856"/>
      <c r="H194" s="865"/>
      <c r="I194" s="855"/>
      <c r="J194" s="855"/>
      <c r="K194" s="855"/>
      <c r="L194" s="866"/>
      <c r="M194" s="864"/>
      <c r="N194" s="855"/>
      <c r="O194" s="855"/>
      <c r="P194" s="855"/>
      <c r="Q194" s="856"/>
      <c r="R194" s="865"/>
      <c r="S194" s="855"/>
      <c r="T194" s="855"/>
      <c r="U194" s="855"/>
      <c r="V194" s="855"/>
      <c r="W194" s="855"/>
      <c r="X194" s="855"/>
      <c r="Y194" s="855"/>
      <c r="Z194" s="855"/>
      <c r="AA194" s="855"/>
      <c r="AB194" s="855"/>
      <c r="AC194" s="855"/>
      <c r="AD194" s="855"/>
      <c r="AE194" s="855"/>
      <c r="AF194" s="855"/>
      <c r="AG194" s="866"/>
      <c r="AH194" s="602"/>
      <c r="AI194" s="602"/>
      <c r="AJ194" s="602"/>
      <c r="AK194" s="602"/>
      <c r="AL194" s="602"/>
      <c r="AM194" s="602"/>
      <c r="AN194" s="602"/>
      <c r="AO194" s="602"/>
      <c r="AP194" s="602"/>
      <c r="AQ194" s="602"/>
      <c r="AR194" s="602"/>
      <c r="AS194" s="602"/>
      <c r="AT194" s="602"/>
      <c r="AU194" s="602"/>
      <c r="AV194" s="602"/>
      <c r="AW194" s="602"/>
      <c r="AX194" s="602"/>
      <c r="AY194" s="602"/>
      <c r="AZ194" s="216"/>
      <c r="BA194" s="39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307"/>
      <c r="CB194" s="307"/>
      <c r="CC194" s="307"/>
      <c r="CD194" s="307"/>
      <c r="CE194" s="307"/>
      <c r="CF194" s="307"/>
      <c r="CG194" s="307"/>
      <c r="CH194" s="1811"/>
      <c r="CI194" s="1811"/>
      <c r="CJ194" s="1811"/>
      <c r="CK194" s="1811"/>
      <c r="CL194" s="1811"/>
      <c r="CM194" s="1811"/>
      <c r="CN194" s="1811"/>
      <c r="CO194" s="1811"/>
      <c r="CP194" s="1811"/>
      <c r="CQ194" s="1811"/>
      <c r="CR194" s="1811"/>
      <c r="CS194" s="1811"/>
      <c r="CT194" s="1811"/>
      <c r="CU194" s="1811"/>
      <c r="CV194" s="1811"/>
      <c r="CW194" s="1811"/>
      <c r="CX194" s="1811"/>
      <c r="CY194" s="1811"/>
      <c r="CZ194" s="1811"/>
    </row>
    <row r="195" s="131" customFormat="true" ht="15" customHeight="true" x14ac:dyDescent="0.2">
      <c r="A195" s="694"/>
      <c r="B195" s="782"/>
      <c r="C195" s="864"/>
      <c r="D195" s="855"/>
      <c r="E195" s="855"/>
      <c r="F195" s="855"/>
      <c r="G195" s="856"/>
      <c r="H195" s="865"/>
      <c r="I195" s="855"/>
      <c r="J195" s="855"/>
      <c r="K195" s="855"/>
      <c r="L195" s="866"/>
      <c r="M195" s="864"/>
      <c r="N195" s="855"/>
      <c r="O195" s="855"/>
      <c r="P195" s="855"/>
      <c r="Q195" s="856"/>
      <c r="R195" s="865"/>
      <c r="S195" s="855"/>
      <c r="T195" s="855"/>
      <c r="U195" s="855"/>
      <c r="V195" s="855"/>
      <c r="W195" s="855"/>
      <c r="X195" s="855"/>
      <c r="Y195" s="855"/>
      <c r="Z195" s="855"/>
      <c r="AA195" s="855"/>
      <c r="AB195" s="855"/>
      <c r="AC195" s="855"/>
      <c r="AD195" s="855"/>
      <c r="AE195" s="855"/>
      <c r="AF195" s="855"/>
      <c r="AG195" s="866"/>
      <c r="AH195" s="602"/>
      <c r="AI195" s="602"/>
      <c r="AJ195" s="602"/>
      <c r="AK195" s="602"/>
      <c r="AL195" s="602"/>
      <c r="AM195" s="602"/>
      <c r="AN195" s="602"/>
      <c r="AO195" s="602"/>
      <c r="AP195" s="602"/>
      <c r="AQ195" s="602"/>
      <c r="AR195" s="602"/>
      <c r="AS195" s="602"/>
      <c r="AT195" s="602"/>
      <c r="AU195" s="602"/>
      <c r="AV195" s="602"/>
      <c r="AW195" s="602"/>
      <c r="AX195" s="602"/>
      <c r="AY195" s="602"/>
      <c r="AZ195" s="216"/>
      <c r="BA195" s="39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307"/>
      <c r="CB195" s="307"/>
      <c r="CC195" s="307"/>
      <c r="CD195" s="307"/>
      <c r="CE195" s="307"/>
      <c r="CF195" s="307"/>
      <c r="CG195" s="307"/>
      <c r="CH195" s="1811"/>
      <c r="CI195" s="1811"/>
      <c r="CJ195" s="1811"/>
      <c r="CK195" s="1811"/>
      <c r="CL195" s="1811"/>
      <c r="CM195" s="1811"/>
      <c r="CN195" s="1811"/>
      <c r="CO195" s="1811"/>
      <c r="CP195" s="1811"/>
      <c r="CQ195" s="1811"/>
      <c r="CR195" s="1811"/>
      <c r="CS195" s="1811"/>
      <c r="CT195" s="1811"/>
      <c r="CU195" s="1811"/>
      <c r="CV195" s="1811"/>
      <c r="CW195" s="1811"/>
      <c r="CX195" s="1811"/>
      <c r="CY195" s="1811"/>
      <c r="CZ195" s="1811"/>
    </row>
    <row r="196" s="131" customFormat="true" ht="15" customHeight="true" x14ac:dyDescent="0.2">
      <c r="A196" s="694"/>
      <c r="B196" s="782"/>
      <c r="C196" s="864"/>
      <c r="D196" s="855"/>
      <c r="E196" s="855"/>
      <c r="F196" s="855"/>
      <c r="G196" s="856"/>
      <c r="H196" s="865"/>
      <c r="I196" s="855"/>
      <c r="J196" s="855"/>
      <c r="K196" s="855"/>
      <c r="L196" s="866"/>
      <c r="M196" s="864"/>
      <c r="N196" s="855"/>
      <c r="O196" s="855"/>
      <c r="P196" s="855"/>
      <c r="Q196" s="856"/>
      <c r="R196" s="865"/>
      <c r="S196" s="855"/>
      <c r="T196" s="855"/>
      <c r="U196" s="855"/>
      <c r="V196" s="855"/>
      <c r="W196" s="855"/>
      <c r="X196" s="855"/>
      <c r="Y196" s="855"/>
      <c r="Z196" s="855"/>
      <c r="AA196" s="855"/>
      <c r="AB196" s="855"/>
      <c r="AC196" s="855"/>
      <c r="AD196" s="855"/>
      <c r="AE196" s="855"/>
      <c r="AF196" s="855"/>
      <c r="AG196" s="866"/>
      <c r="AH196" s="602"/>
      <c r="AI196" s="602"/>
      <c r="AJ196" s="602"/>
      <c r="AK196" s="602"/>
      <c r="AL196" s="602"/>
      <c r="AM196" s="602"/>
      <c r="AN196" s="602"/>
      <c r="AO196" s="602"/>
      <c r="AP196" s="602"/>
      <c r="AQ196" s="602"/>
      <c r="AR196" s="602"/>
      <c r="AS196" s="602"/>
      <c r="AT196" s="602"/>
      <c r="AU196" s="602"/>
      <c r="AV196" s="602"/>
      <c r="AW196" s="602"/>
      <c r="AX196" s="602"/>
      <c r="AY196" s="602"/>
      <c r="AZ196" s="216"/>
      <c r="BA196" s="39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307"/>
      <c r="CB196" s="307"/>
      <c r="CC196" s="307"/>
      <c r="CD196" s="307"/>
      <c r="CE196" s="307"/>
      <c r="CF196" s="307"/>
      <c r="CG196" s="307"/>
      <c r="CH196" s="1811"/>
      <c r="CI196" s="1811"/>
      <c r="CJ196" s="1811"/>
      <c r="CK196" s="1811"/>
      <c r="CL196" s="1811"/>
      <c r="CM196" s="1811"/>
      <c r="CN196" s="1811"/>
      <c r="CO196" s="1811"/>
      <c r="CP196" s="1811"/>
      <c r="CQ196" s="1811"/>
      <c r="CR196" s="1811"/>
      <c r="CS196" s="1811"/>
      <c r="CT196" s="1811"/>
      <c r="CU196" s="1811"/>
      <c r="CV196" s="1811"/>
      <c r="CW196" s="1811"/>
      <c r="CX196" s="1811"/>
      <c r="CY196" s="1811"/>
      <c r="CZ196" s="1811"/>
    </row>
    <row r="197" s="131" customFormat="true" ht="15" customHeight="true" x14ac:dyDescent="0.2">
      <c r="A197" s="694"/>
      <c r="B197" s="782"/>
      <c r="C197" s="864"/>
      <c r="D197" s="855"/>
      <c r="E197" s="855"/>
      <c r="F197" s="855"/>
      <c r="G197" s="856"/>
      <c r="H197" s="865"/>
      <c r="I197" s="855"/>
      <c r="J197" s="855"/>
      <c r="K197" s="855"/>
      <c r="L197" s="866"/>
      <c r="M197" s="864"/>
      <c r="N197" s="855"/>
      <c r="O197" s="855"/>
      <c r="P197" s="855"/>
      <c r="Q197" s="856"/>
      <c r="R197" s="865"/>
      <c r="S197" s="855"/>
      <c r="T197" s="855"/>
      <c r="U197" s="855"/>
      <c r="V197" s="855"/>
      <c r="W197" s="855"/>
      <c r="X197" s="855"/>
      <c r="Y197" s="855"/>
      <c r="Z197" s="855"/>
      <c r="AA197" s="855"/>
      <c r="AB197" s="855"/>
      <c r="AC197" s="855"/>
      <c r="AD197" s="855"/>
      <c r="AE197" s="855"/>
      <c r="AF197" s="855"/>
      <c r="AG197" s="866"/>
      <c r="AH197" s="602"/>
      <c r="AI197" s="602"/>
      <c r="AJ197" s="602"/>
      <c r="AK197" s="602"/>
      <c r="AL197" s="602"/>
      <c r="AM197" s="602"/>
      <c r="AN197" s="602"/>
      <c r="AO197" s="602"/>
      <c r="AP197" s="602"/>
      <c r="AQ197" s="602"/>
      <c r="AR197" s="602"/>
      <c r="AS197" s="602"/>
      <c r="AT197" s="602"/>
      <c r="AU197" s="602"/>
      <c r="AV197" s="602"/>
      <c r="AW197" s="602"/>
      <c r="AX197" s="602"/>
      <c r="AY197" s="602"/>
      <c r="AZ197" s="216"/>
      <c r="BA197" s="39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307"/>
      <c r="CB197" s="307"/>
      <c r="CC197" s="307"/>
      <c r="CD197" s="307"/>
      <c r="CE197" s="307"/>
      <c r="CF197" s="307"/>
      <c r="CG197" s="307"/>
      <c r="CH197" s="1811"/>
      <c r="CI197" s="1811"/>
      <c r="CJ197" s="1811"/>
      <c r="CK197" s="1811"/>
      <c r="CL197" s="1811"/>
      <c r="CM197" s="1811"/>
      <c r="CN197" s="1811"/>
      <c r="CO197" s="1811"/>
      <c r="CP197" s="1811"/>
      <c r="CQ197" s="1811"/>
      <c r="CR197" s="1811"/>
      <c r="CS197" s="1811"/>
      <c r="CT197" s="1811"/>
      <c r="CU197" s="1811"/>
      <c r="CV197" s="1811"/>
      <c r="CW197" s="1811"/>
      <c r="CX197" s="1811"/>
      <c r="CY197" s="1811"/>
      <c r="CZ197" s="1811"/>
    </row>
    <row r="198" s="131" customFormat="true" ht="15" customHeight="true" x14ac:dyDescent="0.2">
      <c r="A198" s="694"/>
      <c r="B198" s="782"/>
      <c r="C198" s="864"/>
      <c r="D198" s="855"/>
      <c r="E198" s="855"/>
      <c r="F198" s="855"/>
      <c r="G198" s="856"/>
      <c r="H198" s="865"/>
      <c r="I198" s="855"/>
      <c r="J198" s="855"/>
      <c r="K198" s="855"/>
      <c r="L198" s="866"/>
      <c r="M198" s="864"/>
      <c r="N198" s="855"/>
      <c r="O198" s="855"/>
      <c r="P198" s="855"/>
      <c r="Q198" s="856"/>
      <c r="R198" s="865"/>
      <c r="S198" s="855"/>
      <c r="T198" s="855"/>
      <c r="U198" s="855"/>
      <c r="V198" s="855"/>
      <c r="W198" s="855"/>
      <c r="X198" s="855"/>
      <c r="Y198" s="855"/>
      <c r="Z198" s="855"/>
      <c r="AA198" s="855"/>
      <c r="AB198" s="855"/>
      <c r="AC198" s="855"/>
      <c r="AD198" s="855"/>
      <c r="AE198" s="855"/>
      <c r="AF198" s="855"/>
      <c r="AG198" s="866"/>
      <c r="AH198" s="602"/>
      <c r="AI198" s="602"/>
      <c r="AJ198" s="602"/>
      <c r="AK198" s="602"/>
      <c r="AL198" s="602"/>
      <c r="AM198" s="602"/>
      <c r="AN198" s="602"/>
      <c r="AO198" s="602"/>
      <c r="AP198" s="602"/>
      <c r="AQ198" s="602"/>
      <c r="AR198" s="602"/>
      <c r="AS198" s="602"/>
      <c r="AT198" s="602"/>
      <c r="AU198" s="602"/>
      <c r="AV198" s="602"/>
      <c r="AW198" s="602"/>
      <c r="AX198" s="602"/>
      <c r="AY198" s="602"/>
      <c r="AZ198" s="216"/>
      <c r="BA198" s="39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307"/>
      <c r="CB198" s="307"/>
      <c r="CC198" s="307"/>
      <c r="CD198" s="307"/>
      <c r="CE198" s="307"/>
      <c r="CF198" s="307"/>
      <c r="CG198" s="307"/>
      <c r="CH198" s="1811"/>
      <c r="CI198" s="1811"/>
      <c r="CJ198" s="1811"/>
      <c r="CK198" s="1811"/>
      <c r="CL198" s="1811"/>
      <c r="CM198" s="1811"/>
      <c r="CN198" s="1811"/>
      <c r="CO198" s="1811"/>
      <c r="CP198" s="1811"/>
      <c r="CQ198" s="1811"/>
      <c r="CR198" s="1811"/>
      <c r="CS198" s="1811"/>
      <c r="CT198" s="1811"/>
      <c r="CU198" s="1811"/>
      <c r="CV198" s="1811"/>
      <c r="CW198" s="1811"/>
      <c r="CX198" s="1811"/>
      <c r="CY198" s="1811"/>
      <c r="CZ198" s="1811"/>
    </row>
    <row r="199" s="131" customFormat="true" ht="15" customHeight="true" x14ac:dyDescent="0.2">
      <c r="A199" s="694"/>
      <c r="B199" s="782"/>
      <c r="C199" s="864"/>
      <c r="D199" s="855"/>
      <c r="E199" s="855"/>
      <c r="F199" s="855"/>
      <c r="G199" s="856"/>
      <c r="H199" s="865"/>
      <c r="I199" s="855"/>
      <c r="J199" s="855"/>
      <c r="K199" s="855"/>
      <c r="L199" s="866"/>
      <c r="M199" s="864"/>
      <c r="N199" s="855"/>
      <c r="O199" s="855"/>
      <c r="P199" s="855"/>
      <c r="Q199" s="856"/>
      <c r="R199" s="865"/>
      <c r="S199" s="855"/>
      <c r="T199" s="855"/>
      <c r="U199" s="855"/>
      <c r="V199" s="855"/>
      <c r="W199" s="855"/>
      <c r="X199" s="855"/>
      <c r="Y199" s="855"/>
      <c r="Z199" s="855"/>
      <c r="AA199" s="855"/>
      <c r="AB199" s="855"/>
      <c r="AC199" s="855"/>
      <c r="AD199" s="855"/>
      <c r="AE199" s="855"/>
      <c r="AF199" s="855"/>
      <c r="AG199" s="866"/>
      <c r="AH199" s="602"/>
      <c r="AI199" s="602"/>
      <c r="AJ199" s="602"/>
      <c r="AK199" s="602"/>
      <c r="AL199" s="602"/>
      <c r="AM199" s="602"/>
      <c r="AN199" s="602"/>
      <c r="AO199" s="602"/>
      <c r="AP199" s="602"/>
      <c r="AQ199" s="602"/>
      <c r="AR199" s="602"/>
      <c r="AS199" s="602"/>
      <c r="AT199" s="602"/>
      <c r="AU199" s="602"/>
      <c r="AV199" s="602"/>
      <c r="AW199" s="602"/>
      <c r="AX199" s="602"/>
      <c r="AY199" s="602"/>
      <c r="AZ199" s="216"/>
      <c r="BA199" s="39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307"/>
      <c r="CB199" s="307"/>
      <c r="CC199" s="307"/>
      <c r="CD199" s="307"/>
      <c r="CE199" s="307"/>
      <c r="CF199" s="307"/>
      <c r="CG199" s="307"/>
      <c r="CH199" s="1811"/>
      <c r="CI199" s="1811"/>
      <c r="CJ199" s="1811"/>
      <c r="CK199" s="1811"/>
      <c r="CL199" s="1811"/>
      <c r="CM199" s="1811"/>
      <c r="CN199" s="1811"/>
      <c r="CO199" s="1811"/>
      <c r="CP199" s="1811"/>
      <c r="CQ199" s="1811"/>
      <c r="CR199" s="1811"/>
      <c r="CS199" s="1811"/>
      <c r="CT199" s="1811"/>
      <c r="CU199" s="1811"/>
      <c r="CV199" s="1811"/>
      <c r="CW199" s="1811"/>
      <c r="CX199" s="1811"/>
      <c r="CY199" s="1811"/>
      <c r="CZ199" s="1811"/>
    </row>
    <row r="200" s="131" customFormat="true" ht="15" customHeight="true" x14ac:dyDescent="0.2">
      <c r="A200" s="694"/>
      <c r="B200" s="782"/>
      <c r="C200" s="864"/>
      <c r="D200" s="855"/>
      <c r="E200" s="855"/>
      <c r="F200" s="855"/>
      <c r="G200" s="856"/>
      <c r="H200" s="865"/>
      <c r="I200" s="855"/>
      <c r="J200" s="855"/>
      <c r="K200" s="855"/>
      <c r="L200" s="866"/>
      <c r="M200" s="864"/>
      <c r="N200" s="855"/>
      <c r="O200" s="855"/>
      <c r="P200" s="855"/>
      <c r="Q200" s="856"/>
      <c r="R200" s="865"/>
      <c r="S200" s="855"/>
      <c r="T200" s="855"/>
      <c r="U200" s="855"/>
      <c r="V200" s="855"/>
      <c r="W200" s="855"/>
      <c r="X200" s="855"/>
      <c r="Y200" s="855"/>
      <c r="Z200" s="855"/>
      <c r="AA200" s="855"/>
      <c r="AB200" s="855"/>
      <c r="AC200" s="855"/>
      <c r="AD200" s="855"/>
      <c r="AE200" s="855"/>
      <c r="AF200" s="855"/>
      <c r="AG200" s="866"/>
      <c r="AH200" s="602"/>
      <c r="AI200" s="602"/>
      <c r="AJ200" s="602"/>
      <c r="AK200" s="602"/>
      <c r="AL200" s="602"/>
      <c r="AM200" s="602"/>
      <c r="AN200" s="602"/>
      <c r="AO200" s="602"/>
      <c r="AP200" s="602"/>
      <c r="AQ200" s="602"/>
      <c r="AR200" s="602"/>
      <c r="AS200" s="602"/>
      <c r="AT200" s="602"/>
      <c r="AU200" s="602"/>
      <c r="AV200" s="602"/>
      <c r="AW200" s="602"/>
      <c r="AX200" s="602"/>
      <c r="AY200" s="602"/>
      <c r="AZ200" s="216"/>
      <c r="BA200" s="39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307"/>
      <c r="CB200" s="307"/>
      <c r="CC200" s="307"/>
      <c r="CD200" s="307"/>
      <c r="CE200" s="307"/>
      <c r="CF200" s="307"/>
      <c r="CG200" s="307"/>
      <c r="CH200" s="1811"/>
      <c r="CI200" s="1811"/>
      <c r="CJ200" s="1811"/>
      <c r="CK200" s="1811"/>
      <c r="CL200" s="1811"/>
      <c r="CM200" s="1811"/>
      <c r="CN200" s="1811"/>
      <c r="CO200" s="1811"/>
      <c r="CP200" s="1811"/>
      <c r="CQ200" s="1811"/>
      <c r="CR200" s="1811"/>
      <c r="CS200" s="1811"/>
      <c r="CT200" s="1811"/>
      <c r="CU200" s="1811"/>
      <c r="CV200" s="1811"/>
      <c r="CW200" s="1811"/>
      <c r="CX200" s="1811"/>
      <c r="CY200" s="1811"/>
      <c r="CZ200" s="1811"/>
    </row>
    <row r="201" s="131" customFormat="true" ht="15" customHeight="true" x14ac:dyDescent="0.2">
      <c r="A201" s="694"/>
      <c r="B201" s="782"/>
      <c r="C201" s="864"/>
      <c r="D201" s="855"/>
      <c r="E201" s="855"/>
      <c r="F201" s="855"/>
      <c r="G201" s="856"/>
      <c r="H201" s="865"/>
      <c r="I201" s="855"/>
      <c r="J201" s="855"/>
      <c r="K201" s="855"/>
      <c r="L201" s="866"/>
      <c r="M201" s="864"/>
      <c r="N201" s="855"/>
      <c r="O201" s="855"/>
      <c r="P201" s="855"/>
      <c r="Q201" s="856"/>
      <c r="R201" s="865"/>
      <c r="S201" s="855"/>
      <c r="T201" s="855"/>
      <c r="U201" s="855"/>
      <c r="V201" s="855"/>
      <c r="W201" s="855"/>
      <c r="X201" s="855"/>
      <c r="Y201" s="855"/>
      <c r="Z201" s="855"/>
      <c r="AA201" s="855"/>
      <c r="AB201" s="855"/>
      <c r="AC201" s="855"/>
      <c r="AD201" s="855"/>
      <c r="AE201" s="855"/>
      <c r="AF201" s="855"/>
      <c r="AG201" s="866"/>
      <c r="AH201" s="602"/>
      <c r="AI201" s="602"/>
      <c r="AJ201" s="602"/>
      <c r="AK201" s="602"/>
      <c r="AL201" s="602"/>
      <c r="AM201" s="602"/>
      <c r="AN201" s="602"/>
      <c r="AO201" s="602"/>
      <c r="AP201" s="602"/>
      <c r="AQ201" s="602"/>
      <c r="AR201" s="602"/>
      <c r="AS201" s="602"/>
      <c r="AT201" s="602"/>
      <c r="AU201" s="602"/>
      <c r="AV201" s="602"/>
      <c r="AW201" s="602"/>
      <c r="AX201" s="602"/>
      <c r="AY201" s="602"/>
      <c r="AZ201" s="216"/>
      <c r="BA201" s="39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307"/>
      <c r="CB201" s="307"/>
      <c r="CC201" s="307"/>
      <c r="CD201" s="307"/>
      <c r="CE201" s="307"/>
      <c r="CF201" s="307"/>
      <c r="CG201" s="307"/>
      <c r="CH201" s="1811"/>
      <c r="CI201" s="1811"/>
      <c r="CJ201" s="1811"/>
      <c r="CK201" s="1811"/>
      <c r="CL201" s="1811"/>
      <c r="CM201" s="1811"/>
      <c r="CN201" s="1811"/>
      <c r="CO201" s="1811"/>
      <c r="CP201" s="1811"/>
      <c r="CQ201" s="1811"/>
      <c r="CR201" s="1811"/>
      <c r="CS201" s="1811"/>
      <c r="CT201" s="1811"/>
      <c r="CU201" s="1811"/>
      <c r="CV201" s="1811"/>
      <c r="CW201" s="1811"/>
      <c r="CX201" s="1811"/>
      <c r="CY201" s="1811"/>
      <c r="CZ201" s="1811"/>
    </row>
    <row r="202" s="131" customFormat="true" ht="15" customHeight="true" x14ac:dyDescent="0.2">
      <c r="A202" s="694"/>
      <c r="B202" s="782"/>
      <c r="C202" s="864"/>
      <c r="D202" s="855"/>
      <c r="E202" s="855"/>
      <c r="F202" s="855"/>
      <c r="G202" s="856"/>
      <c r="H202" s="865"/>
      <c r="I202" s="855"/>
      <c r="J202" s="855"/>
      <c r="K202" s="855"/>
      <c r="L202" s="866"/>
      <c r="M202" s="864"/>
      <c r="N202" s="855"/>
      <c r="O202" s="855"/>
      <c r="P202" s="855"/>
      <c r="Q202" s="856"/>
      <c r="R202" s="865"/>
      <c r="S202" s="855"/>
      <c r="T202" s="855"/>
      <c r="U202" s="855"/>
      <c r="V202" s="855"/>
      <c r="W202" s="855"/>
      <c r="X202" s="855"/>
      <c r="Y202" s="855"/>
      <c r="Z202" s="855"/>
      <c r="AA202" s="855"/>
      <c r="AB202" s="855"/>
      <c r="AC202" s="855"/>
      <c r="AD202" s="855"/>
      <c r="AE202" s="855"/>
      <c r="AF202" s="855"/>
      <c r="AG202" s="866"/>
      <c r="AH202" s="602"/>
      <c r="AI202" s="602"/>
      <c r="AJ202" s="602"/>
      <c r="AK202" s="602"/>
      <c r="AL202" s="602"/>
      <c r="AM202" s="602"/>
      <c r="AN202" s="602"/>
      <c r="AO202" s="602"/>
      <c r="AP202" s="602"/>
      <c r="AQ202" s="602"/>
      <c r="AR202" s="602"/>
      <c r="AS202" s="602"/>
      <c r="AT202" s="602"/>
      <c r="AU202" s="602"/>
      <c r="AV202" s="602"/>
      <c r="AW202" s="602"/>
      <c r="AX202" s="602"/>
      <c r="AY202" s="602"/>
      <c r="AZ202" s="216"/>
      <c r="BA202" s="39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307"/>
      <c r="CB202" s="307"/>
      <c r="CC202" s="307"/>
      <c r="CD202" s="307"/>
      <c r="CE202" s="307"/>
      <c r="CF202" s="307"/>
      <c r="CG202" s="307"/>
      <c r="CH202" s="1811"/>
      <c r="CI202" s="1811"/>
      <c r="CJ202" s="1811"/>
      <c r="CK202" s="1811"/>
      <c r="CL202" s="1811"/>
      <c r="CM202" s="1811"/>
      <c r="CN202" s="1811"/>
      <c r="CO202" s="1811"/>
      <c r="CP202" s="1811"/>
      <c r="CQ202" s="1811"/>
      <c r="CR202" s="1811"/>
      <c r="CS202" s="1811"/>
      <c r="CT202" s="1811"/>
      <c r="CU202" s="1811"/>
      <c r="CV202" s="1811"/>
      <c r="CW202" s="1811"/>
      <c r="CX202" s="1811"/>
      <c r="CY202" s="1811"/>
      <c r="CZ202" s="1811"/>
    </row>
    <row r="203" s="623" customFormat="true" ht="15" customHeight="true" x14ac:dyDescent="0.2">
      <c r="A203" s="1227"/>
      <c r="B203" s="1432"/>
      <c r="C203" s="1337"/>
      <c r="D203" s="1338"/>
      <c r="E203" s="1338"/>
      <c r="F203" s="1338"/>
      <c r="G203" s="1339"/>
      <c r="H203" s="1340"/>
      <c r="I203" s="1338"/>
      <c r="J203" s="1338"/>
      <c r="K203" s="1338"/>
      <c r="L203" s="1341"/>
      <c r="M203" s="1342"/>
      <c r="N203" s="1338"/>
      <c r="O203" s="1338"/>
      <c r="P203" s="1338"/>
      <c r="Q203" s="1339"/>
      <c r="R203" s="1340"/>
      <c r="S203" s="1338"/>
      <c r="T203" s="1338"/>
      <c r="U203" s="1338"/>
      <c r="V203" s="1338"/>
      <c r="W203" s="1338"/>
      <c r="X203" s="1338"/>
      <c r="Y203" s="1338"/>
      <c r="Z203" s="1338"/>
      <c r="AA203" s="1338"/>
      <c r="AB203" s="1338"/>
      <c r="AC203" s="1338"/>
      <c r="AD203" s="1338"/>
      <c r="AE203" s="1338"/>
      <c r="AF203" s="1338"/>
      <c r="AG203" s="1858"/>
      <c r="AH203" s="602"/>
      <c r="AI203" s="602"/>
      <c r="AJ203" s="602"/>
      <c r="AK203" s="602"/>
      <c r="AL203" s="602"/>
      <c r="AM203" s="602"/>
      <c r="AN203" s="602"/>
      <c r="AO203" s="602"/>
      <c r="AP203" s="602"/>
      <c r="AQ203" s="602"/>
      <c r="AR203" s="602"/>
      <c r="AS203" s="602"/>
      <c r="AT203" s="602"/>
      <c r="AU203" s="602"/>
      <c r="AV203" s="602"/>
      <c r="AW203" s="602"/>
      <c r="AX203" s="602"/>
      <c r="AY203" s="602"/>
      <c r="AZ203" s="216"/>
      <c r="BA203" s="39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307"/>
      <c r="CB203" s="307"/>
      <c r="CC203" s="307"/>
      <c r="CD203" s="307"/>
      <c r="CE203" s="307"/>
      <c r="CF203" s="307"/>
      <c r="CG203" s="307"/>
      <c r="CH203" s="1811"/>
      <c r="CI203" s="1811"/>
      <c r="CJ203" s="1811"/>
      <c r="CK203" s="1811"/>
      <c r="CL203" s="1811"/>
      <c r="CM203" s="1811"/>
      <c r="CN203" s="1811"/>
      <c r="CO203" s="1811"/>
      <c r="CP203" s="1811"/>
      <c r="CQ203" s="1811"/>
      <c r="CR203" s="1811"/>
      <c r="CS203" s="1811"/>
      <c r="CT203" s="1811"/>
      <c r="CU203" s="1811"/>
      <c r="CV203" s="1811"/>
      <c r="CW203" s="1811"/>
      <c r="CX203" s="1811"/>
      <c r="CY203" s="1811"/>
      <c r="CZ203" s="1811"/>
    </row>
    <row r="204" s="623" customFormat="true" ht="15" customHeight="true" x14ac:dyDescent="0.2">
      <c r="A204" s="1227"/>
      <c r="B204" s="1432"/>
      <c r="C204" s="1337"/>
      <c r="D204" s="1338"/>
      <c r="E204" s="1338"/>
      <c r="F204" s="1338"/>
      <c r="G204" s="1339"/>
      <c r="H204" s="1340"/>
      <c r="I204" s="1338"/>
      <c r="J204" s="1338"/>
      <c r="K204" s="1338"/>
      <c r="L204" s="1341"/>
      <c r="M204" s="1342"/>
      <c r="N204" s="1338"/>
      <c r="O204" s="1338"/>
      <c r="P204" s="1338"/>
      <c r="Q204" s="1339"/>
      <c r="R204" s="1340"/>
      <c r="S204" s="1338"/>
      <c r="T204" s="1338"/>
      <c r="U204" s="1338"/>
      <c r="V204" s="1338"/>
      <c r="W204" s="1338"/>
      <c r="X204" s="1338"/>
      <c r="Y204" s="1338"/>
      <c r="Z204" s="1338"/>
      <c r="AA204" s="1338"/>
      <c r="AB204" s="1338"/>
      <c r="AC204" s="1338"/>
      <c r="AD204" s="1338"/>
      <c r="AE204" s="1338"/>
      <c r="AF204" s="1338"/>
      <c r="AG204" s="1858"/>
      <c r="AH204" s="602"/>
      <c r="AI204" s="602"/>
      <c r="AJ204" s="602"/>
      <c r="AK204" s="602"/>
      <c r="AL204" s="602"/>
      <c r="AM204" s="602"/>
      <c r="AN204" s="602"/>
      <c r="AO204" s="602"/>
      <c r="AP204" s="602"/>
      <c r="AQ204" s="602"/>
      <c r="AR204" s="602"/>
      <c r="AS204" s="602"/>
      <c r="AT204" s="602"/>
      <c r="AU204" s="602"/>
      <c r="AV204" s="602"/>
      <c r="AW204" s="602"/>
      <c r="AX204" s="602"/>
      <c r="AY204" s="602"/>
      <c r="AZ204" s="216"/>
      <c r="BA204" s="39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307"/>
      <c r="CB204" s="307"/>
      <c r="CC204" s="307"/>
      <c r="CD204" s="307"/>
      <c r="CE204" s="307"/>
      <c r="CF204" s="307"/>
      <c r="CG204" s="307"/>
      <c r="CH204" s="1811"/>
      <c r="CI204" s="1811"/>
      <c r="CJ204" s="1811"/>
      <c r="CK204" s="1811"/>
      <c r="CL204" s="1811"/>
      <c r="CM204" s="1811"/>
      <c r="CN204" s="1811"/>
      <c r="CO204" s="1811"/>
      <c r="CP204" s="1811"/>
      <c r="CQ204" s="1811"/>
      <c r="CR204" s="1811"/>
      <c r="CS204" s="1811"/>
      <c r="CT204" s="1811"/>
      <c r="CU204" s="1811"/>
      <c r="CV204" s="1811"/>
      <c r="CW204" s="1811"/>
      <c r="CX204" s="1811"/>
      <c r="CY204" s="1811"/>
      <c r="CZ204" s="1811"/>
    </row>
    <row r="205" s="623" customFormat="true" ht="15" customHeight="true" x14ac:dyDescent="0.2">
      <c r="A205" s="1240"/>
      <c r="B205" s="1434"/>
      <c r="C205" s="1361"/>
      <c r="D205" s="1362"/>
      <c r="E205" s="1362"/>
      <c r="F205" s="1362"/>
      <c r="G205" s="1363"/>
      <c r="H205" s="1364"/>
      <c r="I205" s="1362"/>
      <c r="J205" s="1362"/>
      <c r="K205" s="1362"/>
      <c r="L205" s="1365"/>
      <c r="M205" s="1366"/>
      <c r="N205" s="1362"/>
      <c r="O205" s="1362"/>
      <c r="P205" s="1362"/>
      <c r="Q205" s="1363"/>
      <c r="R205" s="1364"/>
      <c r="S205" s="1362"/>
      <c r="T205" s="1362"/>
      <c r="U205" s="1362"/>
      <c r="V205" s="1362"/>
      <c r="W205" s="1362"/>
      <c r="X205" s="1362"/>
      <c r="Y205" s="1362"/>
      <c r="Z205" s="1362"/>
      <c r="AA205" s="1362"/>
      <c r="AB205" s="1362"/>
      <c r="AC205" s="1362"/>
      <c r="AD205" s="1362"/>
      <c r="AE205" s="1362"/>
      <c r="AF205" s="1362"/>
      <c r="AG205" s="1864"/>
      <c r="AH205" s="602"/>
      <c r="AI205" s="602"/>
      <c r="AJ205" s="602"/>
      <c r="AK205" s="602"/>
      <c r="AL205" s="602"/>
      <c r="AM205" s="602"/>
      <c r="AN205" s="602"/>
      <c r="AO205" s="602"/>
      <c r="AP205" s="602"/>
      <c r="AQ205" s="602"/>
      <c r="AR205" s="602"/>
      <c r="AS205" s="602"/>
      <c r="AT205" s="602"/>
      <c r="AU205" s="602"/>
      <c r="AV205" s="602"/>
      <c r="AW205" s="602"/>
      <c r="AX205" s="602"/>
      <c r="AY205" s="602"/>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357"/>
      <c r="CB205" s="357"/>
      <c r="CC205" s="357"/>
      <c r="CD205" s="357"/>
      <c r="CE205" s="357"/>
      <c r="CF205" s="357"/>
      <c r="CG205" s="357"/>
      <c r="CH205" s="1811"/>
      <c r="CI205" s="1811"/>
      <c r="CJ205" s="1811"/>
      <c r="CK205" s="1811"/>
      <c r="CL205" s="1811"/>
      <c r="CM205" s="1811"/>
      <c r="CN205" s="1811"/>
      <c r="CO205" s="1811"/>
      <c r="CP205" s="1811"/>
      <c r="CQ205" s="1811"/>
      <c r="CR205" s="1811"/>
      <c r="CS205" s="1811"/>
      <c r="CT205" s="1811"/>
      <c r="CU205" s="1811"/>
      <c r="CV205" s="1811"/>
      <c r="CW205" s="1811"/>
      <c r="CX205" s="1811"/>
      <c r="CY205" s="1811"/>
      <c r="CZ205" s="1811"/>
    </row>
    <row r="206" s="623" customFormat="true" ht="250.15" customHeight="true" x14ac:dyDescent="0.2">
      <c r="B206" s="621"/>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010" t="str">
        <f>A1026</f>
        <v>Kazakhstan</v>
      </c>
      <c r="B208" s="20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2011</v>
      </c>
      <c r="B209" s="139"/>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112</v>
      </c>
      <c r="B210" s="14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98</v>
      </c>
      <c r="B212" s="222"/>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MICS11</v>
      </c>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28"/>
      <c r="B216" s="626"/>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28"/>
      <c r="B217" s="627"/>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28"/>
      <c r="B218" s="626"/>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29"/>
      <c r="B219" s="630"/>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23" customFormat="true" ht="15" customHeight="true" x14ac:dyDescent="0.2">
      <c r="A220" s="114" t="s">
        <v>87</v>
      </c>
      <c r="B220" s="206"/>
      <c r="C220" s="2038" t="s">
        <v>115</v>
      </c>
      <c r="D220" s="2039"/>
      <c r="E220" s="2039"/>
      <c r="F220" s="2039"/>
      <c r="G220" s="2040"/>
      <c r="H220" s="2211" t="s">
        <v>39</v>
      </c>
      <c r="I220" s="2212"/>
      <c r="J220" s="2212"/>
      <c r="K220" s="2212"/>
      <c r="L220" s="2213"/>
      <c r="M220" s="2214" t="s">
        <v>38</v>
      </c>
      <c r="N220" s="2215"/>
      <c r="O220" s="2215"/>
      <c r="P220" s="2215"/>
      <c r="Q220" s="2216"/>
      <c r="R220" s="1832" t="s">
        <v>138</v>
      </c>
      <c r="S220" s="1843"/>
      <c r="T220" s="1843"/>
      <c r="U220" s="1843"/>
      <c r="V220" s="1843"/>
      <c r="W220" s="1843"/>
      <c r="X220" s="1843"/>
      <c r="Y220" s="1843"/>
      <c r="Z220" s="1843"/>
      <c r="AA220" s="1843"/>
      <c r="AB220" s="1843"/>
      <c r="AC220" s="1843"/>
      <c r="AD220" s="1843"/>
      <c r="AE220" s="1843"/>
      <c r="AF220" s="1843"/>
      <c r="AG220" s="1844"/>
      <c r="AH220" s="602"/>
      <c r="AI220" s="602"/>
      <c r="AJ220" s="602"/>
      <c r="AK220" s="602"/>
      <c r="AL220" s="602"/>
      <c r="AM220" s="602"/>
      <c r="AN220" s="602"/>
      <c r="AO220" s="602"/>
      <c r="AP220" s="602"/>
      <c r="AQ220" s="602"/>
      <c r="AR220" s="602"/>
      <c r="AS220" s="602"/>
      <c r="AT220" s="602"/>
      <c r="AU220" s="602"/>
      <c r="AV220" s="602"/>
      <c r="AW220" s="602"/>
      <c r="AX220" s="602"/>
      <c r="AY220" s="602"/>
      <c r="AZ220" s="216"/>
      <c r="BA220" s="217" t="s">
        <v>129</v>
      </c>
      <c r="BB220" s="114" t="s">
        <v>87</v>
      </c>
      <c r="BC220" s="2144" t="s">
        <v>115</v>
      </c>
      <c r="BD220" s="2145"/>
      <c r="BE220" s="2145"/>
      <c r="BF220" s="2145"/>
      <c r="BG220" s="2146"/>
      <c r="BH220" s="2147" t="s">
        <v>39</v>
      </c>
      <c r="BI220" s="2145"/>
      <c r="BJ220" s="2145"/>
      <c r="BK220" s="2145"/>
      <c r="BL220" s="2146"/>
      <c r="BM220" s="2147" t="s">
        <v>38</v>
      </c>
      <c r="BN220" s="2145"/>
      <c r="BO220" s="2145"/>
      <c r="BP220" s="2145"/>
      <c r="BQ220" s="2148"/>
      <c r="BR220" s="1737" t="s">
        <v>138</v>
      </c>
      <c r="BS220" s="1738"/>
      <c r="BT220" s="1738"/>
      <c r="BU220" s="1738"/>
      <c r="BV220" s="1738"/>
      <c r="BW220" s="1738"/>
      <c r="BX220" s="1738"/>
      <c r="BY220" s="1739"/>
      <c r="BZ220" s="312"/>
      <c r="CA220" s="312"/>
      <c r="CB220" s="312"/>
      <c r="CC220" s="312"/>
      <c r="CD220" s="312"/>
      <c r="CE220" s="312"/>
      <c r="CF220" s="312"/>
      <c r="CG220" s="312"/>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423" customFormat="true" ht="24" x14ac:dyDescent="0.2">
      <c r="A221" s="190" t="s">
        <v>88</v>
      </c>
      <c r="B221" s="247"/>
      <c r="C221" s="284" t="s">
        <v>0</v>
      </c>
      <c r="D221" s="285" t="s">
        <v>1</v>
      </c>
      <c r="E221" s="285" t="s">
        <v>2</v>
      </c>
      <c r="F221" s="285" t="s">
        <v>3</v>
      </c>
      <c r="G221" s="286" t="s">
        <v>4</v>
      </c>
      <c r="H221" s="1203" t="s">
        <v>0</v>
      </c>
      <c r="I221" s="1155" t="s">
        <v>1</v>
      </c>
      <c r="J221" s="1155" t="s">
        <v>2</v>
      </c>
      <c r="K221" s="1155" t="s">
        <v>3</v>
      </c>
      <c r="L221" s="1156" t="s">
        <v>4</v>
      </c>
      <c r="M221" s="1190" t="s">
        <v>0</v>
      </c>
      <c r="N221" s="1155" t="s">
        <v>1</v>
      </c>
      <c r="O221" s="1155" t="s">
        <v>2</v>
      </c>
      <c r="P221" s="1155" t="s">
        <v>3</v>
      </c>
      <c r="Q221" s="1220" t="s">
        <v>4</v>
      </c>
      <c r="R221" s="1203" t="s">
        <v>270</v>
      </c>
      <c r="S221" s="1155" t="s">
        <v>271</v>
      </c>
      <c r="T221" s="1155" t="s">
        <v>272</v>
      </c>
      <c r="U221" s="1155" t="s">
        <v>273</v>
      </c>
      <c r="V221" s="1155" t="s">
        <v>151</v>
      </c>
      <c r="W221" s="1155" t="s">
        <v>274</v>
      </c>
      <c r="X221" s="1155" t="s">
        <v>275</v>
      </c>
      <c r="Y221" s="1155" t="s">
        <v>276</v>
      </c>
      <c r="Z221" s="1155" t="s">
        <v>277</v>
      </c>
      <c r="AA221" s="1155" t="s">
        <v>278</v>
      </c>
      <c r="AB221" s="1155" t="s">
        <v>279</v>
      </c>
      <c r="AC221" s="1155" t="s">
        <v>280</v>
      </c>
      <c r="AD221" s="1155" t="s">
        <v>281</v>
      </c>
      <c r="AE221" s="1155" t="s">
        <v>282</v>
      </c>
      <c r="AF221" s="1155" t="s">
        <v>283</v>
      </c>
      <c r="AG221" s="1157" t="s">
        <v>284</v>
      </c>
      <c r="AH221" s="602"/>
      <c r="AI221" s="602"/>
      <c r="AJ221" s="602"/>
      <c r="AK221" s="602"/>
      <c r="AL221" s="602"/>
      <c r="AM221" s="602"/>
      <c r="AN221" s="602"/>
      <c r="AO221" s="602"/>
      <c r="AP221" s="602"/>
      <c r="AQ221" s="602"/>
      <c r="AR221" s="602"/>
      <c r="AS221" s="602"/>
      <c r="AT221" s="602"/>
      <c r="AU221" s="602"/>
      <c r="AV221" s="602"/>
      <c r="AW221" s="602"/>
      <c r="AX221" s="602"/>
      <c r="AY221" s="602"/>
      <c r="AZ221" s="216"/>
      <c r="BA221" s="202" t="s">
        <v>118</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270</v>
      </c>
      <c r="BS221" s="176" t="s">
        <v>271</v>
      </c>
      <c r="BT221" s="176" t="s">
        <v>272</v>
      </c>
      <c r="BU221" s="176" t="s">
        <v>273</v>
      </c>
      <c r="BV221" s="176" t="s">
        <v>151</v>
      </c>
      <c r="BW221" s="176" t="s">
        <v>274</v>
      </c>
      <c r="BX221" s="176" t="s">
        <v>275</v>
      </c>
      <c r="BY221" s="177" t="s">
        <v>276</v>
      </c>
      <c r="BZ221" s="177" t="s">
        <v>277</v>
      </c>
      <c r="CA221" s="177" t="s">
        <v>278</v>
      </c>
      <c r="CB221" s="177" t="s">
        <v>279</v>
      </c>
      <c r="CC221" s="177" t="s">
        <v>280</v>
      </c>
      <c r="CD221" s="177" t="s">
        <v>281</v>
      </c>
      <c r="CE221" s="177" t="s">
        <v>282</v>
      </c>
      <c r="CF221" s="177" t="s">
        <v>283</v>
      </c>
      <c r="CG221" s="177" t="s">
        <v>284</v>
      </c>
      <c r="CH221" s="1812"/>
      <c r="CI221" s="1812"/>
      <c r="CJ221" s="1812"/>
      <c r="CK221" s="1812"/>
      <c r="CL221" s="1812"/>
      <c r="CM221" s="1812"/>
      <c r="CN221" s="1812"/>
      <c r="CO221" s="1812"/>
      <c r="CP221" s="1812"/>
      <c r="CQ221" s="1812"/>
      <c r="CR221" s="1812"/>
      <c r="CS221" s="1812"/>
      <c r="CT221" s="1812"/>
      <c r="CU221" s="1812"/>
      <c r="CV221" s="1812"/>
      <c r="CW221" s="1812"/>
      <c r="CX221" s="1812"/>
      <c r="CY221" s="1812"/>
      <c r="CZ221" s="1812"/>
    </row>
    <row r="222" s="423" customFormat="true" ht="15" customHeight="true" x14ac:dyDescent="0.2">
      <c r="A222" s="2199" t="s">
        <v>37</v>
      </c>
      <c r="B222" s="1435" t="s">
        <v>15</v>
      </c>
      <c r="C222" s="1444" t="s">
        <v>36</v>
      </c>
      <c r="D222" s="1448" t="s">
        <v>36</v>
      </c>
      <c r="E222" s="1448" t="s">
        <v>36</v>
      </c>
      <c r="F222" s="1448" t="s">
        <v>36</v>
      </c>
      <c r="G222" s="1452" t="s">
        <v>36</v>
      </c>
      <c r="H222" s="1456" t="s">
        <v>36</v>
      </c>
      <c r="I222" s="1448" t="s">
        <v>36</v>
      </c>
      <c r="J222" s="1448" t="s">
        <v>36</v>
      </c>
      <c r="K222" s="1448" t="s">
        <v>36</v>
      </c>
      <c r="L222" s="1460" t="s">
        <v>36</v>
      </c>
      <c r="M222" s="1444" t="s">
        <v>36</v>
      </c>
      <c r="N222" s="1448" t="s">
        <v>36</v>
      </c>
      <c r="O222" s="1448" t="s">
        <v>36</v>
      </c>
      <c r="P222" s="1448" t="s">
        <v>36</v>
      </c>
      <c r="Q222" s="1452" t="s">
        <v>36</v>
      </c>
      <c r="R222" s="1456" t="s">
        <v>36</v>
      </c>
      <c r="S222" s="1448" t="s">
        <v>36</v>
      </c>
      <c r="T222" s="1448" t="s">
        <v>36</v>
      </c>
      <c r="U222" s="1448" t="s">
        <v>36</v>
      </c>
      <c r="V222" s="1448" t="s">
        <v>36</v>
      </c>
      <c r="W222" s="1448" t="s">
        <v>36</v>
      </c>
      <c r="X222" s="1448" t="s">
        <v>36</v>
      </c>
      <c r="Y222" s="1448" t="s">
        <v>36</v>
      </c>
      <c r="Z222" s="1448" t="s">
        <v>36</v>
      </c>
      <c r="AA222" s="1448" t="s">
        <v>36</v>
      </c>
      <c r="AB222" s="1448" t="s">
        <v>36</v>
      </c>
      <c r="AC222" s="1448" t="s">
        <v>36</v>
      </c>
      <c r="AD222" s="1448" t="s">
        <v>36</v>
      </c>
      <c r="AE222" s="1448" t="s">
        <v>36</v>
      </c>
      <c r="AF222" s="1448" t="s">
        <v>36</v>
      </c>
      <c r="AG222" s="1460" t="s">
        <v>36</v>
      </c>
      <c r="AH222" s="602"/>
      <c r="AI222" s="602"/>
      <c r="AJ222" s="602"/>
      <c r="AK222" s="602"/>
      <c r="AL222" s="602"/>
      <c r="AM222" s="602"/>
      <c r="AN222" s="602"/>
      <c r="AO222" s="602"/>
      <c r="AP222" s="602"/>
      <c r="AQ222" s="602"/>
      <c r="AR222" s="602"/>
      <c r="AS222" s="602"/>
      <c r="AT222" s="602"/>
      <c r="AU222" s="602"/>
      <c r="AV222" s="602"/>
      <c r="AW222" s="602"/>
      <c r="AX222" s="602"/>
      <c r="AY222" s="602"/>
      <c r="AZ222" s="216"/>
      <c r="BA222" s="2149" t="s">
        <v>37</v>
      </c>
      <c r="BB222" s="160" t="s">
        <v>15</v>
      </c>
      <c r="BC222" s="1053" t="s">
        <v>36</v>
      </c>
      <c r="BD222" s="1072" t="s">
        <v>36</v>
      </c>
      <c r="BE222" s="1072" t="s">
        <v>36</v>
      </c>
      <c r="BF222" s="1072" t="s">
        <v>36</v>
      </c>
      <c r="BG222" s="1092" t="s">
        <v>36</v>
      </c>
      <c r="BH222" s="1112" t="s">
        <v>36</v>
      </c>
      <c r="BI222" s="1072" t="s">
        <v>36</v>
      </c>
      <c r="BJ222" s="1072" t="s">
        <v>36</v>
      </c>
      <c r="BK222" s="1072" t="s">
        <v>36</v>
      </c>
      <c r="BL222" s="1092" t="s">
        <v>36</v>
      </c>
      <c r="BM222" s="1112" t="s">
        <v>36</v>
      </c>
      <c r="BN222" s="1072" t="s">
        <v>36</v>
      </c>
      <c r="BO222" s="1072" t="s">
        <v>36</v>
      </c>
      <c r="BP222" s="1072" t="s">
        <v>36</v>
      </c>
      <c r="BQ222" s="1092" t="s">
        <v>36</v>
      </c>
      <c r="BR222" s="1112" t="s">
        <v>36</v>
      </c>
      <c r="BS222" s="1072" t="s">
        <v>36</v>
      </c>
      <c r="BT222" s="1072" t="s">
        <v>36</v>
      </c>
      <c r="BU222" s="1072" t="s">
        <v>36</v>
      </c>
      <c r="BV222" s="1072" t="s">
        <v>36</v>
      </c>
      <c r="BW222" s="1072" t="s">
        <v>36</v>
      </c>
      <c r="BX222" s="1072" t="s">
        <v>36</v>
      </c>
      <c r="BY222" s="1130" t="s">
        <v>36</v>
      </c>
      <c r="BZ222" s="1130" t="s">
        <v>36</v>
      </c>
      <c r="CA222" s="1130" t="s">
        <v>36</v>
      </c>
      <c r="CB222" s="1130" t="s">
        <v>36</v>
      </c>
      <c r="CC222" s="1130" t="s">
        <v>36</v>
      </c>
      <c r="CD222" s="1130" t="s">
        <v>36</v>
      </c>
      <c r="CE222" s="1130" t="s">
        <v>36</v>
      </c>
      <c r="CF222" s="1130" t="s">
        <v>36</v>
      </c>
      <c r="CG222" s="1130" t="s">
        <v>36</v>
      </c>
      <c r="CH222" s="1813"/>
      <c r="CI222" s="1813"/>
      <c r="CJ222" s="1813"/>
      <c r="CK222" s="1813"/>
      <c r="CL222" s="1813"/>
      <c r="CM222" s="1813"/>
      <c r="CN222" s="1813"/>
      <c r="CO222" s="1813"/>
      <c r="CP222" s="1813"/>
      <c r="CQ222" s="1813"/>
      <c r="CR222" s="1813"/>
      <c r="CS222" s="1813"/>
      <c r="CT222" s="1813"/>
      <c r="CU222" s="1813"/>
      <c r="CV222" s="1813"/>
      <c r="CW222" s="1813"/>
      <c r="CX222" s="1813"/>
      <c r="CY222" s="1813"/>
      <c r="CZ222" s="1814"/>
    </row>
    <row r="223" s="423" customFormat="true" ht="15" customHeight="true" x14ac:dyDescent="0.2">
      <c r="A223" s="2200"/>
      <c r="B223" s="1436" t="s">
        <v>16</v>
      </c>
      <c r="C223" s="1445" t="s">
        <v>36</v>
      </c>
      <c r="D223" s="1449" t="s">
        <v>36</v>
      </c>
      <c r="E223" s="1449" t="s">
        <v>36</v>
      </c>
      <c r="F223" s="1449" t="s">
        <v>36</v>
      </c>
      <c r="G223" s="1453" t="s">
        <v>36</v>
      </c>
      <c r="H223" s="1457" t="s">
        <v>36</v>
      </c>
      <c r="I223" s="1449" t="s">
        <v>36</v>
      </c>
      <c r="J223" s="1449" t="s">
        <v>36</v>
      </c>
      <c r="K223" s="1449" t="s">
        <v>36</v>
      </c>
      <c r="L223" s="1461" t="s">
        <v>36</v>
      </c>
      <c r="M223" s="1445" t="s">
        <v>36</v>
      </c>
      <c r="N223" s="1449" t="s">
        <v>36</v>
      </c>
      <c r="O223" s="1449" t="s">
        <v>36</v>
      </c>
      <c r="P223" s="1449" t="s">
        <v>36</v>
      </c>
      <c r="Q223" s="1453" t="s">
        <v>36</v>
      </c>
      <c r="R223" s="1457" t="s">
        <v>36</v>
      </c>
      <c r="S223" s="1449" t="s">
        <v>36</v>
      </c>
      <c r="T223" s="1449" t="s">
        <v>36</v>
      </c>
      <c r="U223" s="1449" t="s">
        <v>36</v>
      </c>
      <c r="V223" s="1449" t="s">
        <v>36</v>
      </c>
      <c r="W223" s="1449" t="s">
        <v>36</v>
      </c>
      <c r="X223" s="1449" t="s">
        <v>36</v>
      </c>
      <c r="Y223" s="1449" t="s">
        <v>36</v>
      </c>
      <c r="Z223" s="1449" t="s">
        <v>36</v>
      </c>
      <c r="AA223" s="1449" t="s">
        <v>36</v>
      </c>
      <c r="AB223" s="1449" t="s">
        <v>36</v>
      </c>
      <c r="AC223" s="1449" t="s">
        <v>36</v>
      </c>
      <c r="AD223" s="1449" t="s">
        <v>36</v>
      </c>
      <c r="AE223" s="1449" t="s">
        <v>36</v>
      </c>
      <c r="AF223" s="1449" t="s">
        <v>36</v>
      </c>
      <c r="AG223" s="1461" t="s">
        <v>36</v>
      </c>
      <c r="AH223" s="602"/>
      <c r="AI223" s="602"/>
      <c r="AJ223" s="602"/>
      <c r="AK223" s="602"/>
      <c r="AL223" s="602"/>
      <c r="AM223" s="602"/>
      <c r="AN223" s="602"/>
      <c r="AO223" s="602"/>
      <c r="AP223" s="602"/>
      <c r="AQ223" s="602"/>
      <c r="AR223" s="602"/>
      <c r="AS223" s="602"/>
      <c r="AT223" s="602"/>
      <c r="AU223" s="602"/>
      <c r="AV223" s="602"/>
      <c r="AW223" s="602"/>
      <c r="AX223" s="602"/>
      <c r="AY223" s="602"/>
      <c r="AZ223" s="216"/>
      <c r="BA223" s="2150"/>
      <c r="BB223" s="161" t="s">
        <v>16</v>
      </c>
      <c r="BC223" s="1054" t="s">
        <v>36</v>
      </c>
      <c r="BD223" s="1073" t="s">
        <v>36</v>
      </c>
      <c r="BE223" s="1073" t="s">
        <v>36</v>
      </c>
      <c r="BF223" s="1073" t="s">
        <v>36</v>
      </c>
      <c r="BG223" s="1093" t="s">
        <v>36</v>
      </c>
      <c r="BH223" s="1113" t="s">
        <v>36</v>
      </c>
      <c r="BI223" s="1073" t="s">
        <v>36</v>
      </c>
      <c r="BJ223" s="1073" t="s">
        <v>36</v>
      </c>
      <c r="BK223" s="1073" t="s">
        <v>36</v>
      </c>
      <c r="BL223" s="1093" t="s">
        <v>36</v>
      </c>
      <c r="BM223" s="1113" t="s">
        <v>36</v>
      </c>
      <c r="BN223" s="1073" t="s">
        <v>36</v>
      </c>
      <c r="BO223" s="1073" t="s">
        <v>36</v>
      </c>
      <c r="BP223" s="1073" t="s">
        <v>36</v>
      </c>
      <c r="BQ223" s="1093" t="s">
        <v>36</v>
      </c>
      <c r="BR223" s="1113" t="s">
        <v>36</v>
      </c>
      <c r="BS223" s="1073" t="s">
        <v>36</v>
      </c>
      <c r="BT223" s="1073" t="s">
        <v>36</v>
      </c>
      <c r="BU223" s="1073" t="s">
        <v>36</v>
      </c>
      <c r="BV223" s="1073" t="s">
        <v>36</v>
      </c>
      <c r="BW223" s="1073" t="s">
        <v>36</v>
      </c>
      <c r="BX223" s="1073" t="s">
        <v>36</v>
      </c>
      <c r="BY223" s="1131" t="s">
        <v>36</v>
      </c>
      <c r="BZ223" s="1131" t="s">
        <v>36</v>
      </c>
      <c r="CA223" s="1131" t="s">
        <v>36</v>
      </c>
      <c r="CB223" s="1131" t="s">
        <v>36</v>
      </c>
      <c r="CC223" s="1131" t="s">
        <v>36</v>
      </c>
      <c r="CD223" s="1131" t="s">
        <v>36</v>
      </c>
      <c r="CE223" s="1131" t="s">
        <v>36</v>
      </c>
      <c r="CF223" s="1131" t="s">
        <v>36</v>
      </c>
      <c r="CG223" s="1131" t="s">
        <v>36</v>
      </c>
      <c r="CH223" s="1815"/>
      <c r="CI223" s="1815"/>
      <c r="CJ223" s="1815"/>
      <c r="CK223" s="1815"/>
      <c r="CL223" s="1815"/>
      <c r="CM223" s="1815"/>
      <c r="CN223" s="1815"/>
      <c r="CO223" s="1815"/>
      <c r="CP223" s="1815"/>
      <c r="CQ223" s="1815"/>
      <c r="CR223" s="1815"/>
      <c r="CS223" s="1815"/>
      <c r="CT223" s="1815"/>
      <c r="CU223" s="1815"/>
      <c r="CV223" s="1815"/>
      <c r="CW223" s="1815"/>
      <c r="CX223" s="1815"/>
      <c r="CY223" s="1815"/>
      <c r="CZ223" s="1816"/>
    </row>
    <row r="224" s="423" customFormat="true" ht="15" customHeight="true" x14ac:dyDescent="0.2">
      <c r="A224" s="2201"/>
      <c r="B224" s="1437" t="s">
        <v>20</v>
      </c>
      <c r="C224" s="1446" t="s">
        <v>36</v>
      </c>
      <c r="D224" s="1450" t="s">
        <v>36</v>
      </c>
      <c r="E224" s="1450" t="s">
        <v>36</v>
      </c>
      <c r="F224" s="1450" t="s">
        <v>36</v>
      </c>
      <c r="G224" s="1454" t="s">
        <v>36</v>
      </c>
      <c r="H224" s="1458" t="s">
        <v>36</v>
      </c>
      <c r="I224" s="1450" t="s">
        <v>36</v>
      </c>
      <c r="J224" s="1450" t="s">
        <v>36</v>
      </c>
      <c r="K224" s="1450" t="s">
        <v>36</v>
      </c>
      <c r="L224" s="1462" t="s">
        <v>36</v>
      </c>
      <c r="M224" s="1446" t="s">
        <v>36</v>
      </c>
      <c r="N224" s="1450" t="s">
        <v>36</v>
      </c>
      <c r="O224" s="1450" t="s">
        <v>36</v>
      </c>
      <c r="P224" s="1450" t="s">
        <v>36</v>
      </c>
      <c r="Q224" s="1454" t="s">
        <v>36</v>
      </c>
      <c r="R224" s="1458" t="s">
        <v>36</v>
      </c>
      <c r="S224" s="1450" t="s">
        <v>36</v>
      </c>
      <c r="T224" s="1450" t="s">
        <v>36</v>
      </c>
      <c r="U224" s="1450" t="s">
        <v>36</v>
      </c>
      <c r="V224" s="1450" t="s">
        <v>36</v>
      </c>
      <c r="W224" s="1450" t="s">
        <v>36</v>
      </c>
      <c r="X224" s="1450" t="s">
        <v>36</v>
      </c>
      <c r="Y224" s="1450" t="s">
        <v>36</v>
      </c>
      <c r="Z224" s="1450" t="s">
        <v>36</v>
      </c>
      <c r="AA224" s="1450" t="s">
        <v>36</v>
      </c>
      <c r="AB224" s="1450" t="s">
        <v>36</v>
      </c>
      <c r="AC224" s="1450" t="s">
        <v>36</v>
      </c>
      <c r="AD224" s="1450" t="s">
        <v>36</v>
      </c>
      <c r="AE224" s="1450" t="s">
        <v>36</v>
      </c>
      <c r="AF224" s="1450" t="s">
        <v>36</v>
      </c>
      <c r="AG224" s="1462" t="s">
        <v>36</v>
      </c>
      <c r="AH224" s="602"/>
      <c r="AI224" s="602"/>
      <c r="AJ224" s="602"/>
      <c r="AK224" s="602"/>
      <c r="AL224" s="602"/>
      <c r="AM224" s="602"/>
      <c r="AN224" s="602"/>
      <c r="AO224" s="602"/>
      <c r="AP224" s="602"/>
      <c r="AQ224" s="602"/>
      <c r="AR224" s="602"/>
      <c r="AS224" s="602"/>
      <c r="AT224" s="602"/>
      <c r="AU224" s="602"/>
      <c r="AV224" s="602"/>
      <c r="AW224" s="602"/>
      <c r="AX224" s="602"/>
      <c r="AY224" s="602"/>
      <c r="AZ224" s="216"/>
      <c r="BA224" s="2150"/>
      <c r="BB224" s="161" t="s">
        <v>20</v>
      </c>
      <c r="BC224" s="1054" t="s">
        <v>36</v>
      </c>
      <c r="BD224" s="1073" t="s">
        <v>36</v>
      </c>
      <c r="BE224" s="1073" t="s">
        <v>36</v>
      </c>
      <c r="BF224" s="1073" t="s">
        <v>36</v>
      </c>
      <c r="BG224" s="1093" t="s">
        <v>36</v>
      </c>
      <c r="BH224" s="1113" t="s">
        <v>36</v>
      </c>
      <c r="BI224" s="1073" t="s">
        <v>36</v>
      </c>
      <c r="BJ224" s="1073" t="s">
        <v>36</v>
      </c>
      <c r="BK224" s="1073" t="s">
        <v>36</v>
      </c>
      <c r="BL224" s="1093" t="s">
        <v>36</v>
      </c>
      <c r="BM224" s="1113" t="s">
        <v>36</v>
      </c>
      <c r="BN224" s="1073" t="s">
        <v>36</v>
      </c>
      <c r="BO224" s="1073" t="s">
        <v>36</v>
      </c>
      <c r="BP224" s="1073" t="s">
        <v>36</v>
      </c>
      <c r="BQ224" s="1093" t="s">
        <v>36</v>
      </c>
      <c r="BR224" s="1113" t="s">
        <v>36</v>
      </c>
      <c r="BS224" s="1073" t="s">
        <v>36</v>
      </c>
      <c r="BT224" s="1073" t="s">
        <v>36</v>
      </c>
      <c r="BU224" s="1073" t="s">
        <v>36</v>
      </c>
      <c r="BV224" s="1073" t="s">
        <v>36</v>
      </c>
      <c r="BW224" s="1073" t="s">
        <v>36</v>
      </c>
      <c r="BX224" s="1073" t="s">
        <v>36</v>
      </c>
      <c r="BY224" s="1131" t="s">
        <v>36</v>
      </c>
      <c r="BZ224" s="1131" t="s">
        <v>36</v>
      </c>
      <c r="CA224" s="1131" t="s">
        <v>36</v>
      </c>
      <c r="CB224" s="1131" t="s">
        <v>36</v>
      </c>
      <c r="CC224" s="1131" t="s">
        <v>36</v>
      </c>
      <c r="CD224" s="1131" t="s">
        <v>36</v>
      </c>
      <c r="CE224" s="1131" t="s">
        <v>36</v>
      </c>
      <c r="CF224" s="1131" t="s">
        <v>36</v>
      </c>
      <c r="CG224" s="1131" t="s">
        <v>36</v>
      </c>
      <c r="CH224" s="1815"/>
      <c r="CI224" s="1815"/>
      <c r="CJ224" s="1815"/>
      <c r="CK224" s="1815"/>
      <c r="CL224" s="1815"/>
      <c r="CM224" s="1815"/>
      <c r="CN224" s="1815"/>
      <c r="CO224" s="1815"/>
      <c r="CP224" s="1815"/>
      <c r="CQ224" s="1815"/>
      <c r="CR224" s="1815"/>
      <c r="CS224" s="1815"/>
      <c r="CT224" s="1815"/>
      <c r="CU224" s="1815"/>
      <c r="CV224" s="1815"/>
      <c r="CW224" s="1815"/>
      <c r="CX224" s="1815"/>
      <c r="CY224" s="1815"/>
      <c r="CZ224" s="1816"/>
    </row>
    <row r="225" s="423" customFormat="true" ht="15" customHeight="true" x14ac:dyDescent="0.2">
      <c r="A225" s="1239"/>
      <c r="B225" s="1242"/>
      <c r="C225" s="1377"/>
      <c r="D225" s="1378"/>
      <c r="E225" s="1378"/>
      <c r="F225" s="1378"/>
      <c r="G225" s="1379"/>
      <c r="H225" s="1380"/>
      <c r="I225" s="1378"/>
      <c r="J225" s="1378"/>
      <c r="K225" s="1378"/>
      <c r="L225" s="1381"/>
      <c r="M225" s="1382"/>
      <c r="N225" s="1378"/>
      <c r="O225" s="1378"/>
      <c r="P225" s="1378"/>
      <c r="Q225" s="1379"/>
      <c r="R225" s="1380"/>
      <c r="S225" s="1378"/>
      <c r="T225" s="1378"/>
      <c r="U225" s="1378"/>
      <c r="V225" s="1378"/>
      <c r="W225" s="1378"/>
      <c r="X225" s="1378"/>
      <c r="Y225" s="1378"/>
      <c r="Z225" s="1378"/>
      <c r="AA225" s="1378"/>
      <c r="AB225" s="1383"/>
      <c r="AC225" s="855"/>
      <c r="AD225" s="855"/>
      <c r="AE225" s="855"/>
      <c r="AF225" s="855"/>
      <c r="AG225" s="866"/>
      <c r="AH225" s="602"/>
      <c r="AI225" s="602"/>
      <c r="AJ225" s="602"/>
      <c r="AK225" s="602"/>
      <c r="AL225" s="602"/>
      <c r="AM225" s="602"/>
      <c r="AN225" s="602"/>
      <c r="AO225" s="602"/>
      <c r="AP225" s="602"/>
      <c r="AQ225" s="602"/>
      <c r="AR225" s="602"/>
      <c r="AS225" s="602"/>
      <c r="AT225" s="602"/>
      <c r="AU225" s="602"/>
      <c r="AV225" s="602"/>
      <c r="AW225" s="602"/>
      <c r="AX225" s="602"/>
      <c r="AY225" s="602"/>
      <c r="AZ225" s="216"/>
      <c r="BA225" s="2150" t="s">
        <v>71</v>
      </c>
      <c r="BB225" s="161" t="s">
        <v>72</v>
      </c>
      <c r="BC225" s="1054" t="s">
        <v>36</v>
      </c>
      <c r="BD225" s="1073" t="s">
        <v>36</v>
      </c>
      <c r="BE225" s="1073" t="s">
        <v>36</v>
      </c>
      <c r="BF225" s="1073" t="s">
        <v>36</v>
      </c>
      <c r="BG225" s="1093" t="s">
        <v>36</v>
      </c>
      <c r="BH225" s="1113" t="s">
        <v>36</v>
      </c>
      <c r="BI225" s="1073" t="s">
        <v>36</v>
      </c>
      <c r="BJ225" s="1073" t="s">
        <v>36</v>
      </c>
      <c r="BK225" s="1073" t="s">
        <v>36</v>
      </c>
      <c r="BL225" s="1093" t="s">
        <v>36</v>
      </c>
      <c r="BM225" s="1113" t="s">
        <v>36</v>
      </c>
      <c r="BN225" s="1073" t="s">
        <v>36</v>
      </c>
      <c r="BO225" s="1073" t="s">
        <v>36</v>
      </c>
      <c r="BP225" s="1073" t="s">
        <v>36</v>
      </c>
      <c r="BQ225" s="1093" t="s">
        <v>36</v>
      </c>
      <c r="BR225" s="1113" t="s">
        <v>36</v>
      </c>
      <c r="BS225" s="1073" t="s">
        <v>36</v>
      </c>
      <c r="BT225" s="1073" t="s">
        <v>36</v>
      </c>
      <c r="BU225" s="1073" t="s">
        <v>36</v>
      </c>
      <c r="BV225" s="1073" t="s">
        <v>36</v>
      </c>
      <c r="BW225" s="1073" t="s">
        <v>36</v>
      </c>
      <c r="BX225" s="1073" t="s">
        <v>36</v>
      </c>
      <c r="BY225" s="1131" t="s">
        <v>36</v>
      </c>
      <c r="BZ225" s="1131" t="s">
        <v>36</v>
      </c>
      <c r="CA225" s="1131" t="s">
        <v>36</v>
      </c>
      <c r="CB225" s="1131" t="s">
        <v>36</v>
      </c>
      <c r="CC225" s="1131" t="s">
        <v>36</v>
      </c>
      <c r="CD225" s="1131" t="s">
        <v>36</v>
      </c>
      <c r="CE225" s="1131" t="s">
        <v>36</v>
      </c>
      <c r="CF225" s="1131" t="s">
        <v>36</v>
      </c>
      <c r="CG225" s="1131" t="s">
        <v>36</v>
      </c>
      <c r="CH225" s="1816"/>
      <c r="CI225" s="1816"/>
      <c r="CJ225" s="1816"/>
      <c r="CK225" s="1816"/>
      <c r="CL225" s="1816"/>
      <c r="CM225" s="1816"/>
      <c r="CN225" s="1816"/>
      <c r="CO225" s="1816"/>
      <c r="CP225" s="1816"/>
      <c r="CQ225" s="1816"/>
      <c r="CR225" s="1816"/>
      <c r="CS225" s="1816"/>
      <c r="CT225" s="1816"/>
      <c r="CU225" s="1816"/>
      <c r="CV225" s="1816"/>
      <c r="CW225" s="1816"/>
      <c r="CX225" s="1816"/>
      <c r="CY225" s="1816"/>
      <c r="CZ225" s="1816"/>
    </row>
    <row r="226" s="423" customFormat="true" ht="15" customHeight="true" x14ac:dyDescent="0.2">
      <c r="A226" s="1229"/>
      <c r="B226" s="1438"/>
      <c r="C226" s="1165"/>
      <c r="D226" s="1166"/>
      <c r="E226" s="1166"/>
      <c r="F226" s="1166"/>
      <c r="G226" s="1216"/>
      <c r="H226" s="1204"/>
      <c r="I226" s="1166"/>
      <c r="J226" s="1166"/>
      <c r="K226" s="1166"/>
      <c r="L226" s="1178"/>
      <c r="M226" s="1191"/>
      <c r="N226" s="1166"/>
      <c r="O226" s="1166"/>
      <c r="P226" s="1166"/>
      <c r="Q226" s="1216"/>
      <c r="R226" s="1204"/>
      <c r="S226" s="1166"/>
      <c r="T226" s="1166"/>
      <c r="U226" s="1166"/>
      <c r="V226" s="1166"/>
      <c r="W226" s="1166"/>
      <c r="X226" s="1166"/>
      <c r="Y226" s="1166"/>
      <c r="Z226" s="1166"/>
      <c r="AA226" s="1166"/>
      <c r="AB226" s="1166"/>
      <c r="AC226" s="1166"/>
      <c r="AD226" s="1166"/>
      <c r="AE226" s="1166"/>
      <c r="AF226" s="1166"/>
      <c r="AG226" s="1865"/>
      <c r="AH226" s="602"/>
      <c r="AI226" s="602"/>
      <c r="AJ226" s="602"/>
      <c r="AK226" s="602"/>
      <c r="AL226" s="602"/>
      <c r="AM226" s="602"/>
      <c r="AN226" s="602"/>
      <c r="AO226" s="602"/>
      <c r="AP226" s="602"/>
      <c r="AQ226" s="602"/>
      <c r="AR226" s="602"/>
      <c r="AS226" s="602"/>
      <c r="AT226" s="602"/>
      <c r="AU226" s="602"/>
      <c r="AV226" s="602"/>
      <c r="AW226" s="602"/>
      <c r="AX226" s="602"/>
      <c r="AY226" s="602"/>
      <c r="AZ226" s="216"/>
      <c r="BA226" s="2150"/>
      <c r="BB226" s="161" t="s">
        <v>73</v>
      </c>
      <c r="BC226" s="1054" t="s">
        <v>36</v>
      </c>
      <c r="BD226" s="1073" t="s">
        <v>36</v>
      </c>
      <c r="BE226" s="1073" t="s">
        <v>36</v>
      </c>
      <c r="BF226" s="1073" t="s">
        <v>36</v>
      </c>
      <c r="BG226" s="1093" t="s">
        <v>36</v>
      </c>
      <c r="BH226" s="1113" t="s">
        <v>36</v>
      </c>
      <c r="BI226" s="1073" t="s">
        <v>36</v>
      </c>
      <c r="BJ226" s="1073" t="s">
        <v>36</v>
      </c>
      <c r="BK226" s="1073" t="s">
        <v>36</v>
      </c>
      <c r="BL226" s="1093" t="s">
        <v>36</v>
      </c>
      <c r="BM226" s="1113" t="s">
        <v>36</v>
      </c>
      <c r="BN226" s="1073" t="s">
        <v>36</v>
      </c>
      <c r="BO226" s="1073" t="s">
        <v>36</v>
      </c>
      <c r="BP226" s="1073" t="s">
        <v>36</v>
      </c>
      <c r="BQ226" s="1093" t="s">
        <v>36</v>
      </c>
      <c r="BR226" s="1113" t="s">
        <v>36</v>
      </c>
      <c r="BS226" s="1073" t="s">
        <v>36</v>
      </c>
      <c r="BT226" s="1073" t="s">
        <v>36</v>
      </c>
      <c r="BU226" s="1073" t="s">
        <v>36</v>
      </c>
      <c r="BV226" s="1073" t="s">
        <v>36</v>
      </c>
      <c r="BW226" s="1073" t="s">
        <v>36</v>
      </c>
      <c r="BX226" s="1073" t="s">
        <v>36</v>
      </c>
      <c r="BY226" s="1131" t="s">
        <v>36</v>
      </c>
      <c r="BZ226" s="1131" t="s">
        <v>36</v>
      </c>
      <c r="CA226" s="1131" t="s">
        <v>36</v>
      </c>
      <c r="CB226" s="1131" t="s">
        <v>36</v>
      </c>
      <c r="CC226" s="1131" t="s">
        <v>36</v>
      </c>
      <c r="CD226" s="1131" t="s">
        <v>36</v>
      </c>
      <c r="CE226" s="1131" t="s">
        <v>36</v>
      </c>
      <c r="CF226" s="1131" t="s">
        <v>36</v>
      </c>
      <c r="CG226" s="1131" t="s">
        <v>36</v>
      </c>
      <c r="CH226" s="1816"/>
      <c r="CI226" s="1816"/>
      <c r="CJ226" s="1816"/>
      <c r="CK226" s="1816"/>
      <c r="CL226" s="1816"/>
      <c r="CM226" s="1816"/>
      <c r="CN226" s="1816"/>
      <c r="CO226" s="1816"/>
      <c r="CP226" s="1816"/>
      <c r="CQ226" s="1816"/>
      <c r="CR226" s="1816"/>
      <c r="CS226" s="1816"/>
      <c r="CT226" s="1816"/>
      <c r="CU226" s="1816"/>
      <c r="CV226" s="1816"/>
      <c r="CW226" s="1816"/>
      <c r="CX226" s="1816"/>
      <c r="CY226" s="1816"/>
      <c r="CZ226" s="1816"/>
    </row>
    <row r="227" s="423" customFormat="true" ht="15" customHeight="true" x14ac:dyDescent="0.2">
      <c r="A227" s="1230"/>
      <c r="B227" s="1439"/>
      <c r="C227" s="1167"/>
      <c r="D227" s="1168"/>
      <c r="E227" s="1168"/>
      <c r="F227" s="1168"/>
      <c r="G227" s="1217"/>
      <c r="H227" s="1205"/>
      <c r="I227" s="1168"/>
      <c r="J227" s="1168"/>
      <c r="K227" s="1168"/>
      <c r="L227" s="1179"/>
      <c r="M227" s="1192"/>
      <c r="N227" s="1168"/>
      <c r="O227" s="1168"/>
      <c r="P227" s="1168"/>
      <c r="Q227" s="1217"/>
      <c r="R227" s="1205"/>
      <c r="S227" s="1168"/>
      <c r="T227" s="1168"/>
      <c r="U227" s="1168"/>
      <c r="V227" s="1168"/>
      <c r="W227" s="1168"/>
      <c r="X227" s="1168"/>
      <c r="Y227" s="1168"/>
      <c r="Z227" s="1168"/>
      <c r="AA227" s="1168"/>
      <c r="AB227" s="1168"/>
      <c r="AC227" s="1168"/>
      <c r="AD227" s="1168"/>
      <c r="AE227" s="1168"/>
      <c r="AF227" s="1168"/>
      <c r="AG227" s="1866"/>
      <c r="AH227" s="602"/>
      <c r="AI227" s="602"/>
      <c r="AJ227" s="602"/>
      <c r="AK227" s="602"/>
      <c r="AL227" s="602"/>
      <c r="AM227" s="602"/>
      <c r="AN227" s="602"/>
      <c r="AO227" s="602"/>
      <c r="AP227" s="602"/>
      <c r="AQ227" s="602"/>
      <c r="AR227" s="602"/>
      <c r="AS227" s="602"/>
      <c r="AT227" s="602"/>
      <c r="AU227" s="602"/>
      <c r="AV227" s="602"/>
      <c r="AW227" s="602"/>
      <c r="AX227" s="602"/>
      <c r="AY227" s="602"/>
      <c r="AZ227" s="216"/>
      <c r="BA227" s="2150" t="s">
        <v>95</v>
      </c>
      <c r="BB227" s="161" t="s">
        <v>62</v>
      </c>
      <c r="BC227" s="1054" t="s">
        <v>36</v>
      </c>
      <c r="BD227" s="1073" t="s">
        <v>36</v>
      </c>
      <c r="BE227" s="1073" t="s">
        <v>36</v>
      </c>
      <c r="BF227" s="1073" t="s">
        <v>36</v>
      </c>
      <c r="BG227" s="1093" t="s">
        <v>36</v>
      </c>
      <c r="BH227" s="1113" t="s">
        <v>36</v>
      </c>
      <c r="BI227" s="1073" t="s">
        <v>36</v>
      </c>
      <c r="BJ227" s="1073" t="s">
        <v>36</v>
      </c>
      <c r="BK227" s="1073" t="s">
        <v>36</v>
      </c>
      <c r="BL227" s="1093" t="s">
        <v>36</v>
      </c>
      <c r="BM227" s="1113" t="s">
        <v>36</v>
      </c>
      <c r="BN227" s="1073" t="s">
        <v>36</v>
      </c>
      <c r="BO227" s="1073" t="s">
        <v>36</v>
      </c>
      <c r="BP227" s="1073" t="s">
        <v>36</v>
      </c>
      <c r="BQ227" s="1093" t="s">
        <v>36</v>
      </c>
      <c r="BR227" s="1113" t="s">
        <v>36</v>
      </c>
      <c r="BS227" s="1073" t="s">
        <v>36</v>
      </c>
      <c r="BT227" s="1073" t="s">
        <v>36</v>
      </c>
      <c r="BU227" s="1073" t="s">
        <v>36</v>
      </c>
      <c r="BV227" s="1073" t="s">
        <v>36</v>
      </c>
      <c r="BW227" s="1073" t="s">
        <v>36</v>
      </c>
      <c r="BX227" s="1073" t="s">
        <v>36</v>
      </c>
      <c r="BY227" s="1131" t="s">
        <v>36</v>
      </c>
      <c r="BZ227" s="1131" t="s">
        <v>36</v>
      </c>
      <c r="CA227" s="1131" t="s">
        <v>36</v>
      </c>
      <c r="CB227" s="1131" t="s">
        <v>36</v>
      </c>
      <c r="CC227" s="1131" t="s">
        <v>36</v>
      </c>
      <c r="CD227" s="1131" t="s">
        <v>36</v>
      </c>
      <c r="CE227" s="1131" t="s">
        <v>36</v>
      </c>
      <c r="CF227" s="1131" t="s">
        <v>36</v>
      </c>
      <c r="CG227" s="1131" t="s">
        <v>36</v>
      </c>
      <c r="CH227" s="1816"/>
      <c r="CI227" s="1816"/>
      <c r="CJ227" s="1816"/>
      <c r="CK227" s="1816"/>
      <c r="CL227" s="1816"/>
      <c r="CM227" s="1816"/>
      <c r="CN227" s="1816"/>
      <c r="CO227" s="1816"/>
      <c r="CP227" s="1816"/>
      <c r="CQ227" s="1816"/>
      <c r="CR227" s="1816"/>
      <c r="CS227" s="1816"/>
      <c r="CT227" s="1816"/>
      <c r="CU227" s="1816"/>
      <c r="CV227" s="1816"/>
      <c r="CW227" s="1816"/>
      <c r="CX227" s="1816"/>
      <c r="CY227" s="1816"/>
      <c r="CZ227" s="1816"/>
    </row>
    <row r="228" s="423" customFormat="true" ht="15" customHeight="true" x14ac:dyDescent="0.2">
      <c r="A228" s="1231"/>
      <c r="B228" s="1440"/>
      <c r="C228" s="1384"/>
      <c r="D228" s="1385"/>
      <c r="E228" s="1385"/>
      <c r="F228" s="1385"/>
      <c r="G228" s="1386"/>
      <c r="H228" s="1387"/>
      <c r="I228" s="1385"/>
      <c r="J228" s="1385"/>
      <c r="K228" s="1385"/>
      <c r="L228" s="1388"/>
      <c r="M228" s="1384"/>
      <c r="N228" s="1385"/>
      <c r="O228" s="1385"/>
      <c r="P228" s="1385"/>
      <c r="Q228" s="1386"/>
      <c r="R228" s="1387"/>
      <c r="S228" s="1385"/>
      <c r="T228" s="1385"/>
      <c r="U228" s="1385"/>
      <c r="V228" s="1385"/>
      <c r="W228" s="1385"/>
      <c r="X228" s="1385"/>
      <c r="Y228" s="1385"/>
      <c r="Z228" s="1385"/>
      <c r="AA228" s="1385"/>
      <c r="AB228" s="1385"/>
      <c r="AC228" s="1385"/>
      <c r="AD228" s="1385"/>
      <c r="AE228" s="1385"/>
      <c r="AF228" s="1385"/>
      <c r="AG228" s="1388"/>
      <c r="AH228" s="602"/>
      <c r="AI228" s="602"/>
      <c r="AJ228" s="602"/>
      <c r="AK228" s="602"/>
      <c r="AL228" s="602"/>
      <c r="AM228" s="602"/>
      <c r="AN228" s="602"/>
      <c r="AO228" s="602"/>
      <c r="AP228" s="602"/>
      <c r="AQ228" s="602"/>
      <c r="AR228" s="602"/>
      <c r="AS228" s="602"/>
      <c r="AT228" s="602"/>
      <c r="AU228" s="602"/>
      <c r="AV228" s="602"/>
      <c r="AW228" s="602"/>
      <c r="AX228" s="602"/>
      <c r="AY228" s="602"/>
      <c r="AZ228" s="216"/>
      <c r="BA228" s="2150"/>
      <c r="BB228" s="161" t="s">
        <v>92</v>
      </c>
      <c r="BC228" s="1054" t="s">
        <v>36</v>
      </c>
      <c r="BD228" s="1073" t="s">
        <v>36</v>
      </c>
      <c r="BE228" s="1073" t="s">
        <v>36</v>
      </c>
      <c r="BF228" s="1073" t="s">
        <v>36</v>
      </c>
      <c r="BG228" s="1093" t="s">
        <v>36</v>
      </c>
      <c r="BH228" s="1113" t="s">
        <v>36</v>
      </c>
      <c r="BI228" s="1073" t="s">
        <v>36</v>
      </c>
      <c r="BJ228" s="1073" t="s">
        <v>36</v>
      </c>
      <c r="BK228" s="1073" t="s">
        <v>36</v>
      </c>
      <c r="BL228" s="1093" t="s">
        <v>36</v>
      </c>
      <c r="BM228" s="1113" t="s">
        <v>36</v>
      </c>
      <c r="BN228" s="1073" t="s">
        <v>36</v>
      </c>
      <c r="BO228" s="1073" t="s">
        <v>36</v>
      </c>
      <c r="BP228" s="1073" t="s">
        <v>36</v>
      </c>
      <c r="BQ228" s="1093" t="s">
        <v>36</v>
      </c>
      <c r="BR228" s="1113" t="s">
        <v>36</v>
      </c>
      <c r="BS228" s="1073" t="s">
        <v>36</v>
      </c>
      <c r="BT228" s="1073" t="s">
        <v>36</v>
      </c>
      <c r="BU228" s="1073" t="s">
        <v>36</v>
      </c>
      <c r="BV228" s="1073" t="s">
        <v>36</v>
      </c>
      <c r="BW228" s="1073" t="s">
        <v>36</v>
      </c>
      <c r="BX228" s="1073" t="s">
        <v>36</v>
      </c>
      <c r="BY228" s="1131" t="s">
        <v>36</v>
      </c>
      <c r="BZ228" s="1131" t="s">
        <v>36</v>
      </c>
      <c r="CA228" s="1131" t="s">
        <v>36</v>
      </c>
      <c r="CB228" s="1131" t="s">
        <v>36</v>
      </c>
      <c r="CC228" s="1131" t="s">
        <v>36</v>
      </c>
      <c r="CD228" s="1131" t="s">
        <v>36</v>
      </c>
      <c r="CE228" s="1131" t="s">
        <v>36</v>
      </c>
      <c r="CF228" s="1131" t="s">
        <v>36</v>
      </c>
      <c r="CG228" s="1131" t="s">
        <v>36</v>
      </c>
      <c r="CH228" s="1816"/>
      <c r="CI228" s="1816"/>
      <c r="CJ228" s="1816"/>
      <c r="CK228" s="1816"/>
      <c r="CL228" s="1816"/>
      <c r="CM228" s="1816"/>
      <c r="CN228" s="1816"/>
      <c r="CO228" s="1816"/>
      <c r="CP228" s="1816"/>
      <c r="CQ228" s="1816"/>
      <c r="CR228" s="1816"/>
      <c r="CS228" s="1816"/>
      <c r="CT228" s="1816"/>
      <c r="CU228" s="1816"/>
      <c r="CV228" s="1816"/>
      <c r="CW228" s="1816"/>
      <c r="CX228" s="1816"/>
      <c r="CY228" s="1816"/>
      <c r="CZ228" s="1816"/>
    </row>
    <row r="229" s="423" customFormat="true" ht="15" customHeight="true" x14ac:dyDescent="0.2">
      <c r="A229" s="1232"/>
      <c r="B229" s="1441"/>
      <c r="C229" s="1367"/>
      <c r="D229" s="1368"/>
      <c r="E229" s="1368"/>
      <c r="F229" s="1368"/>
      <c r="G229" s="1369"/>
      <c r="H229" s="1370"/>
      <c r="I229" s="1368"/>
      <c r="J229" s="1368"/>
      <c r="K229" s="1368"/>
      <c r="L229" s="1371"/>
      <c r="M229" s="1367"/>
      <c r="N229" s="1368"/>
      <c r="O229" s="1368"/>
      <c r="P229" s="1368"/>
      <c r="Q229" s="1369"/>
      <c r="R229" s="1370"/>
      <c r="S229" s="1368"/>
      <c r="T229" s="1368"/>
      <c r="U229" s="1368"/>
      <c r="V229" s="1368"/>
      <c r="W229" s="1368"/>
      <c r="X229" s="1368"/>
      <c r="Y229" s="1368"/>
      <c r="Z229" s="1368"/>
      <c r="AA229" s="1368"/>
      <c r="AB229" s="1368"/>
      <c r="AC229" s="1368"/>
      <c r="AD229" s="1368"/>
      <c r="AE229" s="1368"/>
      <c r="AF229" s="1368"/>
      <c r="AG229" s="1371"/>
      <c r="AH229" s="602"/>
      <c r="AI229" s="602"/>
      <c r="AJ229" s="602"/>
      <c r="AK229" s="602"/>
      <c r="AL229" s="602"/>
      <c r="AM229" s="602"/>
      <c r="AN229" s="602"/>
      <c r="AO229" s="602"/>
      <c r="AP229" s="602"/>
      <c r="AQ229" s="602"/>
      <c r="AR229" s="602"/>
      <c r="AS229" s="602"/>
      <c r="AT229" s="602"/>
      <c r="AU229" s="602"/>
      <c r="AV229" s="602"/>
      <c r="AW229" s="602"/>
      <c r="AX229" s="602"/>
      <c r="AY229" s="602"/>
      <c r="AZ229" s="216"/>
      <c r="BA229" s="2150"/>
      <c r="BB229" s="161" t="s">
        <v>93</v>
      </c>
      <c r="BC229" s="1054" t="s">
        <v>36</v>
      </c>
      <c r="BD229" s="1073" t="s">
        <v>36</v>
      </c>
      <c r="BE229" s="1073" t="s">
        <v>36</v>
      </c>
      <c r="BF229" s="1073" t="s">
        <v>36</v>
      </c>
      <c r="BG229" s="1093" t="s">
        <v>36</v>
      </c>
      <c r="BH229" s="1113" t="s">
        <v>36</v>
      </c>
      <c r="BI229" s="1073" t="s">
        <v>36</v>
      </c>
      <c r="BJ229" s="1073" t="s">
        <v>36</v>
      </c>
      <c r="BK229" s="1073" t="s">
        <v>36</v>
      </c>
      <c r="BL229" s="1093" t="s">
        <v>36</v>
      </c>
      <c r="BM229" s="1113" t="s">
        <v>36</v>
      </c>
      <c r="BN229" s="1073" t="s">
        <v>36</v>
      </c>
      <c r="BO229" s="1073" t="s">
        <v>36</v>
      </c>
      <c r="BP229" s="1073" t="s">
        <v>36</v>
      </c>
      <c r="BQ229" s="1093" t="s">
        <v>36</v>
      </c>
      <c r="BR229" s="1113" t="s">
        <v>36</v>
      </c>
      <c r="BS229" s="1073" t="s">
        <v>36</v>
      </c>
      <c r="BT229" s="1073" t="s">
        <v>36</v>
      </c>
      <c r="BU229" s="1073" t="s">
        <v>36</v>
      </c>
      <c r="BV229" s="1073" t="s">
        <v>36</v>
      </c>
      <c r="BW229" s="1073" t="s">
        <v>36</v>
      </c>
      <c r="BX229" s="1073" t="s">
        <v>36</v>
      </c>
      <c r="BY229" s="1131" t="s">
        <v>36</v>
      </c>
      <c r="BZ229" s="1131" t="s">
        <v>36</v>
      </c>
      <c r="CA229" s="1131" t="s">
        <v>36</v>
      </c>
      <c r="CB229" s="1131" t="s">
        <v>36</v>
      </c>
      <c r="CC229" s="1131" t="s">
        <v>36</v>
      </c>
      <c r="CD229" s="1131" t="s">
        <v>36</v>
      </c>
      <c r="CE229" s="1131" t="s">
        <v>36</v>
      </c>
      <c r="CF229" s="1131" t="s">
        <v>36</v>
      </c>
      <c r="CG229" s="1131" t="s">
        <v>36</v>
      </c>
      <c r="CH229" s="1816"/>
      <c r="CI229" s="1816"/>
      <c r="CJ229" s="1816"/>
      <c r="CK229" s="1816"/>
      <c r="CL229" s="1816"/>
      <c r="CM229" s="1816"/>
      <c r="CN229" s="1816"/>
      <c r="CO229" s="1816"/>
      <c r="CP229" s="1816"/>
      <c r="CQ229" s="1816"/>
      <c r="CR229" s="1816"/>
      <c r="CS229" s="1816"/>
      <c r="CT229" s="1816"/>
      <c r="CU229" s="1816"/>
      <c r="CV229" s="1816"/>
      <c r="CW229" s="1816"/>
      <c r="CX229" s="1816"/>
      <c r="CY229" s="1816"/>
      <c r="CZ229" s="1816"/>
    </row>
    <row r="230" s="423" customFormat="true" ht="15" customHeight="true" x14ac:dyDescent="0.2">
      <c r="A230" s="1233"/>
      <c r="B230" s="1442"/>
      <c r="C230" s="1372"/>
      <c r="D230" s="1373"/>
      <c r="E230" s="1373"/>
      <c r="F230" s="1373"/>
      <c r="G230" s="1374"/>
      <c r="H230" s="1375"/>
      <c r="I230" s="1373"/>
      <c r="J230" s="1373"/>
      <c r="K230" s="1373"/>
      <c r="L230" s="1376"/>
      <c r="M230" s="1372"/>
      <c r="N230" s="1373"/>
      <c r="O230" s="1373"/>
      <c r="P230" s="1373"/>
      <c r="Q230" s="1374"/>
      <c r="R230" s="1375"/>
      <c r="S230" s="1373"/>
      <c r="T230" s="1373"/>
      <c r="U230" s="1373"/>
      <c r="V230" s="1373"/>
      <c r="W230" s="1373"/>
      <c r="X230" s="1373"/>
      <c r="Y230" s="1373"/>
      <c r="Z230" s="1373"/>
      <c r="AA230" s="1373"/>
      <c r="AB230" s="1373"/>
      <c r="AC230" s="1373"/>
      <c r="AD230" s="1373"/>
      <c r="AE230" s="1373"/>
      <c r="AF230" s="1373"/>
      <c r="AG230" s="1376"/>
      <c r="AH230" s="602"/>
      <c r="AI230" s="602"/>
      <c r="AJ230" s="602"/>
      <c r="AK230" s="602"/>
      <c r="AL230" s="602"/>
      <c r="AM230" s="602"/>
      <c r="AN230" s="602"/>
      <c r="AO230" s="602"/>
      <c r="AP230" s="602"/>
      <c r="AQ230" s="602"/>
      <c r="AR230" s="602"/>
      <c r="AS230" s="602"/>
      <c r="AT230" s="602"/>
      <c r="AU230" s="602"/>
      <c r="AV230" s="602"/>
      <c r="AW230" s="602"/>
      <c r="AX230" s="602"/>
      <c r="AY230" s="602"/>
      <c r="AZ230" s="216"/>
      <c r="BA230" s="2150"/>
      <c r="BB230" s="161" t="s">
        <v>94</v>
      </c>
      <c r="BC230" s="1054" t="s">
        <v>36</v>
      </c>
      <c r="BD230" s="1073" t="s">
        <v>36</v>
      </c>
      <c r="BE230" s="1073" t="s">
        <v>36</v>
      </c>
      <c r="BF230" s="1073" t="s">
        <v>36</v>
      </c>
      <c r="BG230" s="1093" t="s">
        <v>36</v>
      </c>
      <c r="BH230" s="1113" t="s">
        <v>36</v>
      </c>
      <c r="BI230" s="1073" t="s">
        <v>36</v>
      </c>
      <c r="BJ230" s="1073" t="s">
        <v>36</v>
      </c>
      <c r="BK230" s="1073" t="s">
        <v>36</v>
      </c>
      <c r="BL230" s="1093" t="s">
        <v>36</v>
      </c>
      <c r="BM230" s="1113" t="s">
        <v>36</v>
      </c>
      <c r="BN230" s="1073" t="s">
        <v>36</v>
      </c>
      <c r="BO230" s="1073" t="s">
        <v>36</v>
      </c>
      <c r="BP230" s="1073" t="s">
        <v>36</v>
      </c>
      <c r="BQ230" s="1093" t="s">
        <v>36</v>
      </c>
      <c r="BR230" s="1113" t="s">
        <v>36</v>
      </c>
      <c r="BS230" s="1073" t="s">
        <v>36</v>
      </c>
      <c r="BT230" s="1073" t="s">
        <v>36</v>
      </c>
      <c r="BU230" s="1073" t="s">
        <v>36</v>
      </c>
      <c r="BV230" s="1073" t="s">
        <v>36</v>
      </c>
      <c r="BW230" s="1073" t="s">
        <v>36</v>
      </c>
      <c r="BX230" s="1073" t="s">
        <v>36</v>
      </c>
      <c r="BY230" s="1131" t="s">
        <v>36</v>
      </c>
      <c r="BZ230" s="1131" t="s">
        <v>36</v>
      </c>
      <c r="CA230" s="1131" t="s">
        <v>36</v>
      </c>
      <c r="CB230" s="1131" t="s">
        <v>36</v>
      </c>
      <c r="CC230" s="1131" t="s">
        <v>36</v>
      </c>
      <c r="CD230" s="1131" t="s">
        <v>36</v>
      </c>
      <c r="CE230" s="1131" t="s">
        <v>36</v>
      </c>
      <c r="CF230" s="1131" t="s">
        <v>36</v>
      </c>
      <c r="CG230" s="1131" t="s">
        <v>36</v>
      </c>
      <c r="CH230" s="1816"/>
      <c r="CI230" s="1816"/>
      <c r="CJ230" s="1816"/>
      <c r="CK230" s="1816"/>
      <c r="CL230" s="1816"/>
      <c r="CM230" s="1816"/>
      <c r="CN230" s="1816"/>
      <c r="CO230" s="1816"/>
      <c r="CP230" s="1816"/>
      <c r="CQ230" s="1816"/>
      <c r="CR230" s="1816"/>
      <c r="CS230" s="1816"/>
      <c r="CT230" s="1816"/>
      <c r="CU230" s="1816"/>
      <c r="CV230" s="1816"/>
      <c r="CW230" s="1816"/>
      <c r="CX230" s="1816"/>
      <c r="CY230" s="1816"/>
      <c r="CZ230" s="1816"/>
    </row>
    <row r="231" s="423" customFormat="true" ht="15" customHeight="true" x14ac:dyDescent="0.2">
      <c r="A231" s="1234"/>
      <c r="B231" s="1243"/>
      <c r="C231" s="1169"/>
      <c r="D231" s="1170"/>
      <c r="E231" s="1170"/>
      <c r="F231" s="1170"/>
      <c r="G231" s="1218"/>
      <c r="H231" s="1206"/>
      <c r="I231" s="1170"/>
      <c r="J231" s="1170"/>
      <c r="K231" s="1170"/>
      <c r="L231" s="1180"/>
      <c r="M231" s="1193"/>
      <c r="N231" s="1170"/>
      <c r="O231" s="1170"/>
      <c r="P231" s="1170"/>
      <c r="Q231" s="1218"/>
      <c r="R231" s="1206"/>
      <c r="S231" s="1170"/>
      <c r="T231" s="1170"/>
      <c r="U231" s="1170"/>
      <c r="V231" s="1170"/>
      <c r="W231" s="1170"/>
      <c r="X231" s="1170"/>
      <c r="Y231" s="1170"/>
      <c r="Z231" s="1170"/>
      <c r="AA231" s="1170"/>
      <c r="AB231" s="1171"/>
      <c r="AC231" s="855"/>
      <c r="AD231" s="855"/>
      <c r="AE231" s="855"/>
      <c r="AF231" s="855"/>
      <c r="AG231" s="866"/>
      <c r="AH231" s="602"/>
      <c r="AI231" s="602"/>
      <c r="AJ231" s="602"/>
      <c r="AK231" s="602"/>
      <c r="AL231" s="602"/>
      <c r="AM231" s="602"/>
      <c r="AN231" s="602"/>
      <c r="AO231" s="602"/>
      <c r="AP231" s="602"/>
      <c r="AQ231" s="602"/>
      <c r="AR231" s="602"/>
      <c r="AS231" s="602"/>
      <c r="AT231" s="602"/>
      <c r="AU231" s="602"/>
      <c r="AV231" s="602"/>
      <c r="AW231" s="602"/>
      <c r="AX231" s="602"/>
      <c r="AY231" s="602"/>
      <c r="AZ231" s="216"/>
      <c r="BA231" s="424"/>
      <c r="BB231" s="161"/>
      <c r="BC231" s="344"/>
      <c r="BD231" s="308"/>
      <c r="BE231" s="308"/>
      <c r="BF231" s="308"/>
      <c r="BG231" s="345"/>
      <c r="BH231" s="353"/>
      <c r="BI231" s="308"/>
      <c r="BJ231" s="308"/>
      <c r="BK231" s="308"/>
      <c r="BL231" s="345"/>
      <c r="BM231" s="353"/>
      <c r="BN231" s="308"/>
      <c r="BO231" s="308"/>
      <c r="BP231" s="308"/>
      <c r="BQ231" s="345"/>
      <c r="BR231" s="353"/>
      <c r="BS231" s="308"/>
      <c r="BT231" s="308"/>
      <c r="BU231" s="308"/>
      <c r="BV231" s="308"/>
      <c r="BW231" s="308"/>
      <c r="BX231" s="308"/>
      <c r="BY231" s="309"/>
      <c r="BZ231" s="309"/>
      <c r="CA231" s="309"/>
      <c r="CB231" s="309"/>
      <c r="CC231" s="309"/>
      <c r="CD231" s="309"/>
      <c r="CE231" s="309"/>
      <c r="CF231" s="309"/>
      <c r="CG231" s="309"/>
      <c r="CH231" s="1817"/>
      <c r="CI231" s="1817"/>
      <c r="CJ231" s="1817"/>
      <c r="CK231" s="1817"/>
      <c r="CL231" s="1817"/>
      <c r="CM231" s="1817"/>
      <c r="CN231" s="1817"/>
      <c r="CO231" s="1817"/>
      <c r="CP231" s="1817"/>
      <c r="CQ231" s="1817"/>
      <c r="CR231" s="1817"/>
      <c r="CS231" s="1817"/>
      <c r="CT231" s="1817"/>
      <c r="CU231" s="1817"/>
      <c r="CV231" s="1817"/>
      <c r="CW231" s="1817"/>
      <c r="CX231" s="1817"/>
      <c r="CY231" s="1817"/>
      <c r="CZ231" s="1817"/>
    </row>
    <row r="232" s="423" customFormat="true" ht="15" customHeight="true" x14ac:dyDescent="0.2">
      <c r="A232" s="1235"/>
      <c r="B232" s="1244"/>
      <c r="C232" s="1172"/>
      <c r="D232" s="1173"/>
      <c r="E232" s="1173"/>
      <c r="F232" s="1173"/>
      <c r="G232" s="1219"/>
      <c r="H232" s="1207"/>
      <c r="I232" s="1173"/>
      <c r="J232" s="1173"/>
      <c r="K232" s="1173"/>
      <c r="L232" s="1181"/>
      <c r="M232" s="1194"/>
      <c r="N232" s="1173"/>
      <c r="O232" s="1173"/>
      <c r="P232" s="1173"/>
      <c r="Q232" s="1219"/>
      <c r="R232" s="1207"/>
      <c r="S232" s="1173"/>
      <c r="T232" s="1173"/>
      <c r="U232" s="1173"/>
      <c r="V232" s="1173"/>
      <c r="W232" s="1173"/>
      <c r="X232" s="1173"/>
      <c r="Y232" s="1173"/>
      <c r="Z232" s="1173"/>
      <c r="AA232" s="1173"/>
      <c r="AB232" s="1174"/>
      <c r="AC232" s="855"/>
      <c r="AD232" s="855"/>
      <c r="AE232" s="855"/>
      <c r="AF232" s="855"/>
      <c r="AG232" s="866"/>
      <c r="AH232" s="602"/>
      <c r="AI232" s="602"/>
      <c r="AJ232" s="602"/>
      <c r="AK232" s="602"/>
      <c r="AL232" s="602"/>
      <c r="AM232" s="602"/>
      <c r="AN232" s="602"/>
      <c r="AO232" s="602"/>
      <c r="AP232" s="602"/>
      <c r="AQ232" s="602"/>
      <c r="AR232" s="602"/>
      <c r="AS232" s="602"/>
      <c r="AT232" s="602"/>
      <c r="AU232" s="602"/>
      <c r="AV232" s="602"/>
      <c r="AW232" s="602"/>
      <c r="AX232" s="602"/>
      <c r="AY232" s="602"/>
      <c r="AZ232" s="216"/>
      <c r="BA232" s="395"/>
      <c r="BB232" s="161"/>
      <c r="BC232" s="344"/>
      <c r="BD232" s="308"/>
      <c r="BE232" s="308"/>
      <c r="BF232" s="308"/>
      <c r="BG232" s="345"/>
      <c r="BH232" s="353"/>
      <c r="BI232" s="308"/>
      <c r="BJ232" s="308"/>
      <c r="BK232" s="308"/>
      <c r="BL232" s="345"/>
      <c r="BM232" s="353"/>
      <c r="BN232" s="308"/>
      <c r="BO232" s="308"/>
      <c r="BP232" s="308"/>
      <c r="BQ232" s="345"/>
      <c r="BR232" s="353"/>
      <c r="BS232" s="308"/>
      <c r="BT232" s="308"/>
      <c r="BU232" s="308"/>
      <c r="BV232" s="308"/>
      <c r="BW232" s="308"/>
      <c r="BX232" s="308"/>
      <c r="BY232" s="309"/>
      <c r="BZ232" s="309"/>
      <c r="CA232" s="309"/>
      <c r="CB232" s="309"/>
      <c r="CC232" s="309"/>
      <c r="CD232" s="309"/>
      <c r="CE232" s="309"/>
      <c r="CF232" s="309"/>
      <c r="CG232" s="309"/>
      <c r="CH232" s="1817"/>
      <c r="CI232" s="1817"/>
      <c r="CJ232" s="1817"/>
      <c r="CK232" s="1817"/>
      <c r="CL232" s="1817"/>
      <c r="CM232" s="1817"/>
      <c r="CN232" s="1817"/>
      <c r="CO232" s="1817"/>
      <c r="CP232" s="1817"/>
      <c r="CQ232" s="1817"/>
      <c r="CR232" s="1817"/>
      <c r="CS232" s="1817"/>
      <c r="CT232" s="1817"/>
      <c r="CU232" s="1817"/>
      <c r="CV232" s="1817"/>
      <c r="CW232" s="1817"/>
      <c r="CX232" s="1817"/>
      <c r="CY232" s="1817"/>
      <c r="CZ232" s="1817"/>
    </row>
    <row r="233" s="423" customFormat="true" ht="15" customHeight="true" x14ac:dyDescent="0.2">
      <c r="A233" s="1236"/>
      <c r="B233" s="1245"/>
      <c r="C233" s="1389"/>
      <c r="D233" s="1390"/>
      <c r="E233" s="1390"/>
      <c r="F233" s="1390"/>
      <c r="G233" s="1391"/>
      <c r="H233" s="1392"/>
      <c r="I233" s="1390"/>
      <c r="J233" s="1390"/>
      <c r="K233" s="1390"/>
      <c r="L233" s="1393"/>
      <c r="M233" s="1394"/>
      <c r="N233" s="1390"/>
      <c r="O233" s="1390"/>
      <c r="P233" s="1390"/>
      <c r="Q233" s="1391"/>
      <c r="R233" s="1392"/>
      <c r="S233" s="1390"/>
      <c r="T233" s="1390"/>
      <c r="U233" s="1390"/>
      <c r="V233" s="1390"/>
      <c r="W233" s="1390"/>
      <c r="X233" s="1390"/>
      <c r="Y233" s="1390"/>
      <c r="Z233" s="1390"/>
      <c r="AA233" s="1390"/>
      <c r="AB233" s="1395"/>
      <c r="AC233" s="855"/>
      <c r="AD233" s="855"/>
      <c r="AE233" s="855"/>
      <c r="AF233" s="855"/>
      <c r="AG233" s="866"/>
      <c r="AH233" s="602"/>
      <c r="AI233" s="602"/>
      <c r="AJ233" s="602"/>
      <c r="AK233" s="602"/>
      <c r="AL233" s="602"/>
      <c r="AM233" s="602"/>
      <c r="AN233" s="602"/>
      <c r="AO233" s="602"/>
      <c r="AP233" s="602"/>
      <c r="AQ233" s="602"/>
      <c r="AR233" s="602"/>
      <c r="AS233" s="602"/>
      <c r="AT233" s="602"/>
      <c r="AU233" s="602"/>
      <c r="AV233" s="602"/>
      <c r="AW233" s="602"/>
      <c r="AX233" s="602"/>
      <c r="AY233" s="602"/>
      <c r="AZ233" s="216"/>
      <c r="BA233" s="395"/>
      <c r="BB233" s="161"/>
      <c r="BC233" s="344"/>
      <c r="BD233" s="308"/>
      <c r="BE233" s="308"/>
      <c r="BF233" s="308"/>
      <c r="BG233" s="345"/>
      <c r="BH233" s="353"/>
      <c r="BI233" s="308"/>
      <c r="BJ233" s="308"/>
      <c r="BK233" s="308"/>
      <c r="BL233" s="345"/>
      <c r="BM233" s="353"/>
      <c r="BN233" s="308"/>
      <c r="BO233" s="308"/>
      <c r="BP233" s="308"/>
      <c r="BQ233" s="345"/>
      <c r="BR233" s="353"/>
      <c r="BS233" s="308"/>
      <c r="BT233" s="308"/>
      <c r="BU233" s="308"/>
      <c r="BV233" s="308"/>
      <c r="BW233" s="308"/>
      <c r="BX233" s="308"/>
      <c r="BY233" s="309"/>
      <c r="BZ233" s="309"/>
      <c r="CA233" s="309"/>
      <c r="CB233" s="309"/>
      <c r="CC233" s="309"/>
      <c r="CD233" s="309"/>
      <c r="CE233" s="309"/>
      <c r="CF233" s="309"/>
      <c r="CG233" s="309"/>
      <c r="CH233" s="1817"/>
      <c r="CI233" s="1817"/>
      <c r="CJ233" s="1817"/>
      <c r="CK233" s="1817"/>
      <c r="CL233" s="1817"/>
      <c r="CM233" s="1817"/>
      <c r="CN233" s="1817"/>
      <c r="CO233" s="1817"/>
      <c r="CP233" s="1817"/>
      <c r="CQ233" s="1817"/>
      <c r="CR233" s="1817"/>
      <c r="CS233" s="1817"/>
      <c r="CT233" s="1817"/>
      <c r="CU233" s="1817"/>
      <c r="CV233" s="1817"/>
      <c r="CW233" s="1817"/>
      <c r="CX233" s="1817"/>
      <c r="CY233" s="1817"/>
      <c r="CZ233" s="1817"/>
    </row>
    <row r="234" s="423" customFormat="true" ht="15" customHeight="true" x14ac:dyDescent="0.2">
      <c r="A234" s="1237"/>
      <c r="B234" s="1246"/>
      <c r="C234" s="1396"/>
      <c r="D234" s="1397"/>
      <c r="E234" s="1397"/>
      <c r="F234" s="1397"/>
      <c r="G234" s="1398"/>
      <c r="H234" s="1399"/>
      <c r="I234" s="1397"/>
      <c r="J234" s="1397"/>
      <c r="K234" s="1397"/>
      <c r="L234" s="1400"/>
      <c r="M234" s="1401"/>
      <c r="N234" s="1397"/>
      <c r="O234" s="1397"/>
      <c r="P234" s="1397"/>
      <c r="Q234" s="1398"/>
      <c r="R234" s="1399"/>
      <c r="S234" s="1397"/>
      <c r="T234" s="1397"/>
      <c r="U234" s="1397"/>
      <c r="V234" s="1397"/>
      <c r="W234" s="1397"/>
      <c r="X234" s="1397"/>
      <c r="Y234" s="1397"/>
      <c r="Z234" s="1397"/>
      <c r="AA234" s="1397"/>
      <c r="AB234" s="1402"/>
      <c r="AC234" s="855"/>
      <c r="AD234" s="855"/>
      <c r="AE234" s="855"/>
      <c r="AF234" s="855"/>
      <c r="AG234" s="866"/>
      <c r="AH234" s="602"/>
      <c r="AI234" s="602"/>
      <c r="AJ234" s="602"/>
      <c r="AK234" s="602"/>
      <c r="AL234" s="602"/>
      <c r="AM234" s="602"/>
      <c r="AN234" s="602"/>
      <c r="AO234" s="602"/>
      <c r="AP234" s="602"/>
      <c r="AQ234" s="602"/>
      <c r="AR234" s="602"/>
      <c r="AS234" s="602"/>
      <c r="AT234" s="602"/>
      <c r="AU234" s="602"/>
      <c r="AV234" s="602"/>
      <c r="AW234" s="602"/>
      <c r="AX234" s="602"/>
      <c r="AY234" s="602"/>
      <c r="AZ234" s="216"/>
      <c r="BA234" s="395"/>
      <c r="BB234" s="161"/>
      <c r="BC234" s="344"/>
      <c r="BD234" s="308"/>
      <c r="BE234" s="308"/>
      <c r="BF234" s="308"/>
      <c r="BG234" s="345"/>
      <c r="BH234" s="353"/>
      <c r="BI234" s="308"/>
      <c r="BJ234" s="308"/>
      <c r="BK234" s="308"/>
      <c r="BL234" s="345"/>
      <c r="BM234" s="353"/>
      <c r="BN234" s="308"/>
      <c r="BO234" s="308"/>
      <c r="BP234" s="308"/>
      <c r="BQ234" s="345"/>
      <c r="BR234" s="353"/>
      <c r="BS234" s="308"/>
      <c r="BT234" s="308"/>
      <c r="BU234" s="308"/>
      <c r="BV234" s="308"/>
      <c r="BW234" s="308"/>
      <c r="BX234" s="308"/>
      <c r="BY234" s="309"/>
      <c r="BZ234" s="309"/>
      <c r="CA234" s="309"/>
      <c r="CB234" s="309"/>
      <c r="CC234" s="309"/>
      <c r="CD234" s="309"/>
      <c r="CE234" s="309"/>
      <c r="CF234" s="309"/>
      <c r="CG234" s="309"/>
      <c r="CH234" s="1817"/>
      <c r="CI234" s="1817"/>
      <c r="CJ234" s="1817"/>
      <c r="CK234" s="1817"/>
      <c r="CL234" s="1817"/>
      <c r="CM234" s="1817"/>
      <c r="CN234" s="1817"/>
      <c r="CO234" s="1817"/>
      <c r="CP234" s="1817"/>
      <c r="CQ234" s="1817"/>
      <c r="CR234" s="1817"/>
      <c r="CS234" s="1817"/>
      <c r="CT234" s="1817"/>
      <c r="CU234" s="1817"/>
      <c r="CV234" s="1817"/>
      <c r="CW234" s="1817"/>
      <c r="CX234" s="1817"/>
      <c r="CY234" s="1817"/>
      <c r="CZ234" s="1817"/>
    </row>
    <row r="235" s="423" customFormat="true" ht="15" customHeight="true" x14ac:dyDescent="0.2">
      <c r="A235" s="1237"/>
      <c r="B235" s="1246"/>
      <c r="C235" s="1396"/>
      <c r="D235" s="1397"/>
      <c r="E235" s="1397"/>
      <c r="F235" s="1397"/>
      <c r="G235" s="1398"/>
      <c r="H235" s="1399"/>
      <c r="I235" s="1397"/>
      <c r="J235" s="1397"/>
      <c r="K235" s="1397"/>
      <c r="L235" s="1400"/>
      <c r="M235" s="1401"/>
      <c r="N235" s="1397"/>
      <c r="O235" s="1397"/>
      <c r="P235" s="1397"/>
      <c r="Q235" s="1398"/>
      <c r="R235" s="1399"/>
      <c r="S235" s="1397"/>
      <c r="T235" s="1397"/>
      <c r="U235" s="1397"/>
      <c r="V235" s="1397"/>
      <c r="W235" s="1397"/>
      <c r="X235" s="1397"/>
      <c r="Y235" s="1397"/>
      <c r="Z235" s="1397"/>
      <c r="AA235" s="1397"/>
      <c r="AB235" s="1402"/>
      <c r="AC235" s="855"/>
      <c r="AD235" s="855"/>
      <c r="AE235" s="855"/>
      <c r="AF235" s="855"/>
      <c r="AG235" s="866"/>
      <c r="AH235" s="602"/>
      <c r="AI235" s="602"/>
      <c r="AJ235" s="602"/>
      <c r="AK235" s="602"/>
      <c r="AL235" s="602"/>
      <c r="AM235" s="602"/>
      <c r="AN235" s="602"/>
      <c r="AO235" s="602"/>
      <c r="AP235" s="602"/>
      <c r="AQ235" s="602"/>
      <c r="AR235" s="602"/>
      <c r="AS235" s="602"/>
      <c r="AT235" s="602"/>
      <c r="AU235" s="602"/>
      <c r="AV235" s="602"/>
      <c r="AW235" s="602"/>
      <c r="AX235" s="602"/>
      <c r="AY235" s="602"/>
      <c r="AZ235" s="216"/>
      <c r="BA235" s="395"/>
      <c r="BB235" s="161"/>
      <c r="BC235" s="344"/>
      <c r="BD235" s="308"/>
      <c r="BE235" s="308"/>
      <c r="BF235" s="308"/>
      <c r="BG235" s="345"/>
      <c r="BH235" s="353"/>
      <c r="BI235" s="308"/>
      <c r="BJ235" s="308"/>
      <c r="BK235" s="308"/>
      <c r="BL235" s="345"/>
      <c r="BM235" s="353"/>
      <c r="BN235" s="308"/>
      <c r="BO235" s="308"/>
      <c r="BP235" s="308"/>
      <c r="BQ235" s="345"/>
      <c r="BR235" s="353"/>
      <c r="BS235" s="308"/>
      <c r="BT235" s="308"/>
      <c r="BU235" s="308"/>
      <c r="BV235" s="308"/>
      <c r="BW235" s="308"/>
      <c r="BX235" s="308"/>
      <c r="BY235" s="309"/>
      <c r="BZ235" s="309"/>
      <c r="CA235" s="309"/>
      <c r="CB235" s="309"/>
      <c r="CC235" s="309"/>
      <c r="CD235" s="309"/>
      <c r="CE235" s="309"/>
      <c r="CF235" s="309"/>
      <c r="CG235" s="309"/>
      <c r="CH235" s="1817"/>
      <c r="CI235" s="1817"/>
      <c r="CJ235" s="1817"/>
      <c r="CK235" s="1817"/>
      <c r="CL235" s="1817"/>
      <c r="CM235" s="1817"/>
      <c r="CN235" s="1817"/>
      <c r="CO235" s="1817"/>
      <c r="CP235" s="1817"/>
      <c r="CQ235" s="1817"/>
      <c r="CR235" s="1817"/>
      <c r="CS235" s="1817"/>
      <c r="CT235" s="1817"/>
      <c r="CU235" s="1817"/>
      <c r="CV235" s="1817"/>
      <c r="CW235" s="1817"/>
      <c r="CX235" s="1817"/>
      <c r="CY235" s="1817"/>
      <c r="CZ235" s="1817"/>
    </row>
    <row r="236" s="423" customFormat="true" ht="15" customHeight="true" x14ac:dyDescent="0.2">
      <c r="A236" s="1237"/>
      <c r="B236" s="1246"/>
      <c r="C236" s="1396"/>
      <c r="D236" s="1397"/>
      <c r="E236" s="1397"/>
      <c r="F236" s="1397"/>
      <c r="G236" s="1398"/>
      <c r="H236" s="1399"/>
      <c r="I236" s="1397"/>
      <c r="J236" s="1397"/>
      <c r="K236" s="1397"/>
      <c r="L236" s="1400"/>
      <c r="M236" s="1401"/>
      <c r="N236" s="1397"/>
      <c r="O236" s="1397"/>
      <c r="P236" s="1397"/>
      <c r="Q236" s="1398"/>
      <c r="R236" s="1399"/>
      <c r="S236" s="1397"/>
      <c r="T236" s="1397"/>
      <c r="U236" s="1397"/>
      <c r="V236" s="1397"/>
      <c r="W236" s="1397"/>
      <c r="X236" s="1397"/>
      <c r="Y236" s="1397"/>
      <c r="Z236" s="1397"/>
      <c r="AA236" s="1397"/>
      <c r="AB236" s="1402"/>
      <c r="AC236" s="855"/>
      <c r="AD236" s="855"/>
      <c r="AE236" s="855"/>
      <c r="AF236" s="855"/>
      <c r="AG236" s="866"/>
      <c r="AH236" s="602"/>
      <c r="AI236" s="602"/>
      <c r="AJ236" s="602"/>
      <c r="AK236" s="602"/>
      <c r="AL236" s="602"/>
      <c r="AM236" s="602"/>
      <c r="AN236" s="602"/>
      <c r="AO236" s="602"/>
      <c r="AP236" s="602"/>
      <c r="AQ236" s="602"/>
      <c r="AR236" s="602"/>
      <c r="AS236" s="602"/>
      <c r="AT236" s="602"/>
      <c r="AU236" s="602"/>
      <c r="AV236" s="602"/>
      <c r="AW236" s="602"/>
      <c r="AX236" s="602"/>
      <c r="AY236" s="602"/>
      <c r="AZ236" s="216"/>
      <c r="BA236" s="395"/>
      <c r="BB236" s="161"/>
      <c r="BC236" s="344"/>
      <c r="BD236" s="308"/>
      <c r="BE236" s="308"/>
      <c r="BF236" s="308"/>
      <c r="BG236" s="345"/>
      <c r="BH236" s="353"/>
      <c r="BI236" s="308"/>
      <c r="BJ236" s="308"/>
      <c r="BK236" s="308"/>
      <c r="BL236" s="345"/>
      <c r="BM236" s="353"/>
      <c r="BN236" s="308"/>
      <c r="BO236" s="308"/>
      <c r="BP236" s="308"/>
      <c r="BQ236" s="345"/>
      <c r="BR236" s="353"/>
      <c r="BS236" s="308"/>
      <c r="BT236" s="308"/>
      <c r="BU236" s="308"/>
      <c r="BV236" s="308"/>
      <c r="BW236" s="308"/>
      <c r="BX236" s="308"/>
      <c r="BY236" s="309"/>
      <c r="BZ236" s="309"/>
      <c r="CA236" s="309"/>
      <c r="CB236" s="309"/>
      <c r="CC236" s="309"/>
      <c r="CD236" s="309"/>
      <c r="CE236" s="309"/>
      <c r="CF236" s="309"/>
      <c r="CG236" s="309"/>
      <c r="CH236" s="1817"/>
      <c r="CI236" s="1817"/>
      <c r="CJ236" s="1817"/>
      <c r="CK236" s="1817"/>
      <c r="CL236" s="1817"/>
      <c r="CM236" s="1817"/>
      <c r="CN236" s="1817"/>
      <c r="CO236" s="1817"/>
      <c r="CP236" s="1817"/>
      <c r="CQ236" s="1817"/>
      <c r="CR236" s="1817"/>
      <c r="CS236" s="1817"/>
      <c r="CT236" s="1817"/>
      <c r="CU236" s="1817"/>
      <c r="CV236" s="1817"/>
      <c r="CW236" s="1817"/>
      <c r="CX236" s="1817"/>
      <c r="CY236" s="1817"/>
      <c r="CZ236" s="1817"/>
    </row>
    <row r="237" s="423" customFormat="true" ht="15" customHeight="true" x14ac:dyDescent="0.2">
      <c r="A237" s="1237"/>
      <c r="B237" s="1246"/>
      <c r="C237" s="1396"/>
      <c r="D237" s="1397"/>
      <c r="E237" s="1397"/>
      <c r="F237" s="1397"/>
      <c r="G237" s="1398"/>
      <c r="H237" s="1399"/>
      <c r="I237" s="1397"/>
      <c r="J237" s="1397"/>
      <c r="K237" s="1397"/>
      <c r="L237" s="1400"/>
      <c r="M237" s="1401"/>
      <c r="N237" s="1397"/>
      <c r="O237" s="1397"/>
      <c r="P237" s="1397"/>
      <c r="Q237" s="1398"/>
      <c r="R237" s="1399"/>
      <c r="S237" s="1397"/>
      <c r="T237" s="1397"/>
      <c r="U237" s="1397"/>
      <c r="V237" s="1397"/>
      <c r="W237" s="1397"/>
      <c r="X237" s="1397"/>
      <c r="Y237" s="1397"/>
      <c r="Z237" s="1397"/>
      <c r="AA237" s="1397"/>
      <c r="AB237" s="1402"/>
      <c r="AC237" s="855"/>
      <c r="AD237" s="855"/>
      <c r="AE237" s="855"/>
      <c r="AF237" s="855"/>
      <c r="AG237" s="866"/>
      <c r="AH237" s="602"/>
      <c r="AI237" s="602"/>
      <c r="AJ237" s="602"/>
      <c r="AK237" s="602"/>
      <c r="AL237" s="602"/>
      <c r="AM237" s="602"/>
      <c r="AN237" s="602"/>
      <c r="AO237" s="602"/>
      <c r="AP237" s="602"/>
      <c r="AQ237" s="602"/>
      <c r="AR237" s="602"/>
      <c r="AS237" s="602"/>
      <c r="AT237" s="602"/>
      <c r="AU237" s="602"/>
      <c r="AV237" s="602"/>
      <c r="AW237" s="602"/>
      <c r="AX237" s="602"/>
      <c r="AY237" s="602"/>
      <c r="AZ237" s="216"/>
      <c r="BA237" s="39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309"/>
      <c r="CB237" s="309"/>
      <c r="CC237" s="309"/>
      <c r="CD237" s="309"/>
      <c r="CE237" s="309"/>
      <c r="CF237" s="309"/>
      <c r="CG237" s="309"/>
      <c r="CH237" s="1817"/>
      <c r="CI237" s="1817"/>
      <c r="CJ237" s="1817"/>
      <c r="CK237" s="1817"/>
      <c r="CL237" s="1817"/>
      <c r="CM237" s="1817"/>
      <c r="CN237" s="1817"/>
      <c r="CO237" s="1817"/>
      <c r="CP237" s="1817"/>
      <c r="CQ237" s="1817"/>
      <c r="CR237" s="1817"/>
      <c r="CS237" s="1817"/>
      <c r="CT237" s="1817"/>
      <c r="CU237" s="1817"/>
      <c r="CV237" s="1817"/>
      <c r="CW237" s="1817"/>
      <c r="CX237" s="1817"/>
      <c r="CY237" s="1817"/>
      <c r="CZ237" s="1817"/>
    </row>
    <row r="238" s="423" customFormat="true" ht="15" customHeight="true" x14ac:dyDescent="0.2">
      <c r="A238" s="1237"/>
      <c r="B238" s="1246"/>
      <c r="C238" s="1396"/>
      <c r="D238" s="1397"/>
      <c r="E238" s="1397"/>
      <c r="F238" s="1397"/>
      <c r="G238" s="1398"/>
      <c r="H238" s="1399"/>
      <c r="I238" s="1397"/>
      <c r="J238" s="1397"/>
      <c r="K238" s="1397"/>
      <c r="L238" s="1400"/>
      <c r="M238" s="1401"/>
      <c r="N238" s="1397"/>
      <c r="O238" s="1397"/>
      <c r="P238" s="1397"/>
      <c r="Q238" s="1398"/>
      <c r="R238" s="1399"/>
      <c r="S238" s="1397"/>
      <c r="T238" s="1397"/>
      <c r="U238" s="1397"/>
      <c r="V238" s="1397"/>
      <c r="W238" s="1397"/>
      <c r="X238" s="1397"/>
      <c r="Y238" s="1397"/>
      <c r="Z238" s="1397"/>
      <c r="AA238" s="1397"/>
      <c r="AB238" s="1402"/>
      <c r="AC238" s="855"/>
      <c r="AD238" s="855"/>
      <c r="AE238" s="855"/>
      <c r="AF238" s="855"/>
      <c r="AG238" s="866"/>
      <c r="AH238" s="602"/>
      <c r="AI238" s="602"/>
      <c r="AJ238" s="602"/>
      <c r="AK238" s="602"/>
      <c r="AL238" s="602"/>
      <c r="AM238" s="602"/>
      <c r="AN238" s="602"/>
      <c r="AO238" s="602"/>
      <c r="AP238" s="602"/>
      <c r="AQ238" s="602"/>
      <c r="AR238" s="602"/>
      <c r="AS238" s="602"/>
      <c r="AT238" s="602"/>
      <c r="AU238" s="602"/>
      <c r="AV238" s="602"/>
      <c r="AW238" s="602"/>
      <c r="AX238" s="602"/>
      <c r="AY238" s="602"/>
      <c r="AZ238" s="216"/>
      <c r="BA238" s="39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309"/>
      <c r="CB238" s="309"/>
      <c r="CC238" s="309"/>
      <c r="CD238" s="309"/>
      <c r="CE238" s="309"/>
      <c r="CF238" s="309"/>
      <c r="CG238" s="309"/>
      <c r="CH238" s="1817"/>
      <c r="CI238" s="1817"/>
      <c r="CJ238" s="1817"/>
      <c r="CK238" s="1817"/>
      <c r="CL238" s="1817"/>
      <c r="CM238" s="1817"/>
      <c r="CN238" s="1817"/>
      <c r="CO238" s="1817"/>
      <c r="CP238" s="1817"/>
      <c r="CQ238" s="1817"/>
      <c r="CR238" s="1817"/>
      <c r="CS238" s="1817"/>
      <c r="CT238" s="1817"/>
      <c r="CU238" s="1817"/>
      <c r="CV238" s="1817"/>
      <c r="CW238" s="1817"/>
      <c r="CX238" s="1817"/>
      <c r="CY238" s="1817"/>
      <c r="CZ238" s="1817"/>
    </row>
    <row r="239" s="423" customFormat="true" ht="15" customHeight="true" x14ac:dyDescent="0.2">
      <c r="A239" s="1237"/>
      <c r="B239" s="1246"/>
      <c r="C239" s="1396"/>
      <c r="D239" s="1397"/>
      <c r="E239" s="1397"/>
      <c r="F239" s="1397"/>
      <c r="G239" s="1398"/>
      <c r="H239" s="1399"/>
      <c r="I239" s="1397"/>
      <c r="J239" s="1397"/>
      <c r="K239" s="1397"/>
      <c r="L239" s="1400"/>
      <c r="M239" s="1401"/>
      <c r="N239" s="1397"/>
      <c r="O239" s="1397"/>
      <c r="P239" s="1397"/>
      <c r="Q239" s="1398"/>
      <c r="R239" s="1399"/>
      <c r="S239" s="1397"/>
      <c r="T239" s="1397"/>
      <c r="U239" s="1397"/>
      <c r="V239" s="1397"/>
      <c r="W239" s="1397"/>
      <c r="X239" s="1397"/>
      <c r="Y239" s="1397"/>
      <c r="Z239" s="1397"/>
      <c r="AA239" s="1397"/>
      <c r="AB239" s="1402"/>
      <c r="AC239" s="855"/>
      <c r="AD239" s="855"/>
      <c r="AE239" s="855"/>
      <c r="AF239" s="855"/>
      <c r="AG239" s="866"/>
      <c r="AH239" s="602"/>
      <c r="AI239" s="602"/>
      <c r="AJ239" s="602"/>
      <c r="AK239" s="602"/>
      <c r="AL239" s="602"/>
      <c r="AM239" s="602"/>
      <c r="AN239" s="602"/>
      <c r="AO239" s="602"/>
      <c r="AP239" s="602"/>
      <c r="AQ239" s="602"/>
      <c r="AR239" s="602"/>
      <c r="AS239" s="602"/>
      <c r="AT239" s="602"/>
      <c r="AU239" s="602"/>
      <c r="AV239" s="602"/>
      <c r="AW239" s="602"/>
      <c r="AX239" s="602"/>
      <c r="AY239" s="602"/>
      <c r="AZ239" s="216"/>
      <c r="BA239" s="39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309"/>
      <c r="CB239" s="309"/>
      <c r="CC239" s="309"/>
      <c r="CD239" s="309"/>
      <c r="CE239" s="309"/>
      <c r="CF239" s="309"/>
      <c r="CG239" s="309"/>
      <c r="CH239" s="1817"/>
      <c r="CI239" s="1817"/>
      <c r="CJ239" s="1817"/>
      <c r="CK239" s="1817"/>
      <c r="CL239" s="1817"/>
      <c r="CM239" s="1817"/>
      <c r="CN239" s="1817"/>
      <c r="CO239" s="1817"/>
      <c r="CP239" s="1817"/>
      <c r="CQ239" s="1817"/>
      <c r="CR239" s="1817"/>
      <c r="CS239" s="1817"/>
      <c r="CT239" s="1817"/>
      <c r="CU239" s="1817"/>
      <c r="CV239" s="1817"/>
      <c r="CW239" s="1817"/>
      <c r="CX239" s="1817"/>
      <c r="CY239" s="1817"/>
      <c r="CZ239" s="1817"/>
    </row>
    <row r="240" s="423" customFormat="true" ht="15" customHeight="true" x14ac:dyDescent="0.2">
      <c r="A240" s="1237"/>
      <c r="B240" s="1247"/>
      <c r="C240" s="1396"/>
      <c r="D240" s="1397"/>
      <c r="E240" s="1397"/>
      <c r="F240" s="1397"/>
      <c r="G240" s="1398"/>
      <c r="H240" s="1399"/>
      <c r="I240" s="1397"/>
      <c r="J240" s="1397"/>
      <c r="K240" s="1397"/>
      <c r="L240" s="1400"/>
      <c r="M240" s="1401"/>
      <c r="N240" s="1397"/>
      <c r="O240" s="1397"/>
      <c r="P240" s="1397"/>
      <c r="Q240" s="1398"/>
      <c r="R240" s="1399"/>
      <c r="S240" s="1397"/>
      <c r="T240" s="1397"/>
      <c r="U240" s="1397"/>
      <c r="V240" s="1397"/>
      <c r="W240" s="1397"/>
      <c r="X240" s="1397"/>
      <c r="Y240" s="1397"/>
      <c r="Z240" s="1397"/>
      <c r="AA240" s="1397"/>
      <c r="AB240" s="1402"/>
      <c r="AC240" s="855"/>
      <c r="AD240" s="855"/>
      <c r="AE240" s="855"/>
      <c r="AF240" s="855"/>
      <c r="AG240" s="866"/>
      <c r="AH240" s="602"/>
      <c r="AI240" s="602"/>
      <c r="AJ240" s="602"/>
      <c r="AK240" s="602"/>
      <c r="AL240" s="602"/>
      <c r="AM240" s="602"/>
      <c r="AN240" s="602"/>
      <c r="AO240" s="602"/>
      <c r="AP240" s="602"/>
      <c r="AQ240" s="602"/>
      <c r="AR240" s="602"/>
      <c r="AS240" s="602"/>
      <c r="AT240" s="602"/>
      <c r="AU240" s="602"/>
      <c r="AV240" s="602"/>
      <c r="AW240" s="602"/>
      <c r="AX240" s="602"/>
      <c r="AY240" s="602"/>
      <c r="AZ240" s="216"/>
      <c r="BA240" s="39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309"/>
      <c r="CB240" s="309"/>
      <c r="CC240" s="309"/>
      <c r="CD240" s="309"/>
      <c r="CE240" s="309"/>
      <c r="CF240" s="309"/>
      <c r="CG240" s="309"/>
      <c r="CH240" s="1817"/>
      <c r="CI240" s="1817"/>
      <c r="CJ240" s="1817"/>
      <c r="CK240" s="1817"/>
      <c r="CL240" s="1817"/>
      <c r="CM240" s="1817"/>
      <c r="CN240" s="1817"/>
      <c r="CO240" s="1817"/>
      <c r="CP240" s="1817"/>
      <c r="CQ240" s="1817"/>
      <c r="CR240" s="1817"/>
      <c r="CS240" s="1817"/>
      <c r="CT240" s="1817"/>
      <c r="CU240" s="1817"/>
      <c r="CV240" s="1817"/>
      <c r="CW240" s="1817"/>
      <c r="CX240" s="1817"/>
      <c r="CY240" s="1817"/>
      <c r="CZ240" s="1817"/>
    </row>
    <row r="241" s="423" customFormat="true" ht="15" customHeight="true" x14ac:dyDescent="0.2">
      <c r="A241" s="1238"/>
      <c r="B241" s="1248"/>
      <c r="C241" s="1403"/>
      <c r="D241" s="1404"/>
      <c r="E241" s="1404"/>
      <c r="F241" s="1404"/>
      <c r="G241" s="1405"/>
      <c r="H241" s="1406"/>
      <c r="I241" s="1404"/>
      <c r="J241" s="1404"/>
      <c r="K241" s="1404"/>
      <c r="L241" s="1407"/>
      <c r="M241" s="1408"/>
      <c r="N241" s="1404"/>
      <c r="O241" s="1404"/>
      <c r="P241" s="1404"/>
      <c r="Q241" s="1405"/>
      <c r="R241" s="1406"/>
      <c r="S241" s="1404"/>
      <c r="T241" s="1404"/>
      <c r="U241" s="1404"/>
      <c r="V241" s="1404"/>
      <c r="W241" s="1404"/>
      <c r="X241" s="1404"/>
      <c r="Y241" s="1404"/>
      <c r="Z241" s="1404"/>
      <c r="AA241" s="1404"/>
      <c r="AB241" s="1409"/>
      <c r="AC241" s="855"/>
      <c r="AD241" s="855"/>
      <c r="AE241" s="855"/>
      <c r="AF241" s="855"/>
      <c r="AG241" s="866"/>
      <c r="AH241" s="602"/>
      <c r="AI241" s="602"/>
      <c r="AJ241" s="602"/>
      <c r="AK241" s="602"/>
      <c r="AL241" s="602"/>
      <c r="AM241" s="602"/>
      <c r="AN241" s="602"/>
      <c r="AO241" s="602"/>
      <c r="AP241" s="602"/>
      <c r="AQ241" s="602"/>
      <c r="AR241" s="602"/>
      <c r="AS241" s="602"/>
      <c r="AT241" s="602"/>
      <c r="AU241" s="602"/>
      <c r="AV241" s="602"/>
      <c r="AW241" s="602"/>
      <c r="AX241" s="602"/>
      <c r="AY241" s="602"/>
      <c r="AZ241" s="216"/>
      <c r="BA241" s="39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309"/>
      <c r="CB241" s="309"/>
      <c r="CC241" s="309"/>
      <c r="CD241" s="309"/>
      <c r="CE241" s="309"/>
      <c r="CF241" s="309"/>
      <c r="CG241" s="309"/>
      <c r="CH241" s="1817"/>
      <c r="CI241" s="1817"/>
      <c r="CJ241" s="1817"/>
      <c r="CK241" s="1817"/>
      <c r="CL241" s="1817"/>
      <c r="CM241" s="1817"/>
      <c r="CN241" s="1817"/>
      <c r="CO241" s="1817"/>
      <c r="CP241" s="1817"/>
      <c r="CQ241" s="1817"/>
      <c r="CR241" s="1817"/>
      <c r="CS241" s="1817"/>
      <c r="CT241" s="1817"/>
      <c r="CU241" s="1817"/>
      <c r="CV241" s="1817"/>
      <c r="CW241" s="1817"/>
      <c r="CX241" s="1817"/>
      <c r="CY241" s="1817"/>
      <c r="CZ241" s="1817"/>
    </row>
    <row r="242" s="423" customFormat="true" ht="15" customHeight="true" x14ac:dyDescent="0.2">
      <c r="A242" s="694"/>
      <c r="B242" s="782"/>
      <c r="C242" s="864"/>
      <c r="D242" s="855"/>
      <c r="E242" s="855"/>
      <c r="F242" s="855"/>
      <c r="G242" s="856"/>
      <c r="H242" s="865"/>
      <c r="I242" s="855"/>
      <c r="J242" s="855"/>
      <c r="K242" s="855"/>
      <c r="L242" s="866"/>
      <c r="M242" s="864"/>
      <c r="N242" s="855"/>
      <c r="O242" s="855"/>
      <c r="P242" s="855"/>
      <c r="Q242" s="856"/>
      <c r="R242" s="865"/>
      <c r="S242" s="855"/>
      <c r="T242" s="855"/>
      <c r="U242" s="855"/>
      <c r="V242" s="855"/>
      <c r="W242" s="855"/>
      <c r="X242" s="855"/>
      <c r="Y242" s="855"/>
      <c r="Z242" s="855"/>
      <c r="AA242" s="855"/>
      <c r="AB242" s="855"/>
      <c r="AC242" s="855"/>
      <c r="AD242" s="855"/>
      <c r="AE242" s="855"/>
      <c r="AF242" s="855"/>
      <c r="AG242" s="866"/>
      <c r="AH242" s="602"/>
      <c r="AI242" s="602"/>
      <c r="AJ242" s="602"/>
      <c r="AK242" s="602"/>
      <c r="AL242" s="602"/>
      <c r="AM242" s="602"/>
      <c r="AN242" s="602"/>
      <c r="AO242" s="602"/>
      <c r="AP242" s="602"/>
      <c r="AQ242" s="602"/>
      <c r="AR242" s="602"/>
      <c r="AS242" s="602"/>
      <c r="AT242" s="602"/>
      <c r="AU242" s="602"/>
      <c r="AV242" s="602"/>
      <c r="AW242" s="602"/>
      <c r="AX242" s="602"/>
      <c r="AY242" s="602"/>
      <c r="AZ242" s="216"/>
      <c r="BA242" s="39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309"/>
      <c r="CB242" s="309"/>
      <c r="CC242" s="309"/>
      <c r="CD242" s="309"/>
      <c r="CE242" s="309"/>
      <c r="CF242" s="309"/>
      <c r="CG242" s="309"/>
      <c r="CH242" s="1817"/>
      <c r="CI242" s="1817"/>
      <c r="CJ242" s="1817"/>
      <c r="CK242" s="1817"/>
      <c r="CL242" s="1817"/>
      <c r="CM242" s="1817"/>
      <c r="CN242" s="1817"/>
      <c r="CO242" s="1817"/>
      <c r="CP242" s="1817"/>
      <c r="CQ242" s="1817"/>
      <c r="CR242" s="1817"/>
      <c r="CS242" s="1817"/>
      <c r="CT242" s="1817"/>
      <c r="CU242" s="1817"/>
      <c r="CV242" s="1817"/>
      <c r="CW242" s="1817"/>
      <c r="CX242" s="1817"/>
      <c r="CY242" s="1817"/>
      <c r="CZ242" s="1817"/>
    </row>
    <row r="243" s="423" customFormat="true" ht="15" customHeight="true" x14ac:dyDescent="0.2">
      <c r="A243" s="694"/>
      <c r="B243" s="782"/>
      <c r="C243" s="864"/>
      <c r="D243" s="855"/>
      <c r="E243" s="855"/>
      <c r="F243" s="855"/>
      <c r="G243" s="856"/>
      <c r="H243" s="865"/>
      <c r="I243" s="855"/>
      <c r="J243" s="855"/>
      <c r="K243" s="855"/>
      <c r="L243" s="866"/>
      <c r="M243" s="864"/>
      <c r="N243" s="855"/>
      <c r="O243" s="855"/>
      <c r="P243" s="855"/>
      <c r="Q243" s="856"/>
      <c r="R243" s="865"/>
      <c r="S243" s="855"/>
      <c r="T243" s="855"/>
      <c r="U243" s="855"/>
      <c r="V243" s="855"/>
      <c r="W243" s="855"/>
      <c r="X243" s="855"/>
      <c r="Y243" s="855"/>
      <c r="Z243" s="855"/>
      <c r="AA243" s="855"/>
      <c r="AB243" s="855"/>
      <c r="AC243" s="855"/>
      <c r="AD243" s="855"/>
      <c r="AE243" s="855"/>
      <c r="AF243" s="855"/>
      <c r="AG243" s="866"/>
      <c r="AH243" s="602"/>
      <c r="AI243" s="602"/>
      <c r="AJ243" s="602"/>
      <c r="AK243" s="602"/>
      <c r="AL243" s="602"/>
      <c r="AM243" s="602"/>
      <c r="AN243" s="602"/>
      <c r="AO243" s="602"/>
      <c r="AP243" s="602"/>
      <c r="AQ243" s="602"/>
      <c r="AR243" s="602"/>
      <c r="AS243" s="602"/>
      <c r="AT243" s="602"/>
      <c r="AU243" s="602"/>
      <c r="AV243" s="602"/>
      <c r="AW243" s="602"/>
      <c r="AX243" s="602"/>
      <c r="AY243" s="602"/>
      <c r="AZ243" s="216"/>
      <c r="BA243" s="39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309"/>
      <c r="CB243" s="309"/>
      <c r="CC243" s="309"/>
      <c r="CD243" s="309"/>
      <c r="CE243" s="309"/>
      <c r="CF243" s="309"/>
      <c r="CG243" s="309"/>
      <c r="CH243" s="1817"/>
      <c r="CI243" s="1817"/>
      <c r="CJ243" s="1817"/>
      <c r="CK243" s="1817"/>
      <c r="CL243" s="1817"/>
      <c r="CM243" s="1817"/>
      <c r="CN243" s="1817"/>
      <c r="CO243" s="1817"/>
      <c r="CP243" s="1817"/>
      <c r="CQ243" s="1817"/>
      <c r="CR243" s="1817"/>
      <c r="CS243" s="1817"/>
      <c r="CT243" s="1817"/>
      <c r="CU243" s="1817"/>
      <c r="CV243" s="1817"/>
      <c r="CW243" s="1817"/>
      <c r="CX243" s="1817"/>
      <c r="CY243" s="1817"/>
      <c r="CZ243" s="1817"/>
    </row>
    <row r="244" s="423" customFormat="true" ht="15" customHeight="true" x14ac:dyDescent="0.2">
      <c r="A244" s="694"/>
      <c r="B244" s="782"/>
      <c r="C244" s="864"/>
      <c r="D244" s="855"/>
      <c r="E244" s="855"/>
      <c r="F244" s="855"/>
      <c r="G244" s="856"/>
      <c r="H244" s="865"/>
      <c r="I244" s="855"/>
      <c r="J244" s="855"/>
      <c r="K244" s="855"/>
      <c r="L244" s="866"/>
      <c r="M244" s="864"/>
      <c r="N244" s="855"/>
      <c r="O244" s="855"/>
      <c r="P244" s="855"/>
      <c r="Q244" s="856"/>
      <c r="R244" s="865"/>
      <c r="S244" s="855"/>
      <c r="T244" s="855"/>
      <c r="U244" s="855"/>
      <c r="V244" s="855"/>
      <c r="W244" s="855"/>
      <c r="X244" s="855"/>
      <c r="Y244" s="855"/>
      <c r="Z244" s="855"/>
      <c r="AA244" s="855"/>
      <c r="AB244" s="855"/>
      <c r="AC244" s="855"/>
      <c r="AD244" s="855"/>
      <c r="AE244" s="855"/>
      <c r="AF244" s="855"/>
      <c r="AG244" s="866"/>
      <c r="AH244" s="602"/>
      <c r="AI244" s="602"/>
      <c r="AJ244" s="602"/>
      <c r="AK244" s="602"/>
      <c r="AL244" s="602"/>
      <c r="AM244" s="602"/>
      <c r="AN244" s="602"/>
      <c r="AO244" s="602"/>
      <c r="AP244" s="602"/>
      <c r="AQ244" s="602"/>
      <c r="AR244" s="602"/>
      <c r="AS244" s="602"/>
      <c r="AT244" s="602"/>
      <c r="AU244" s="602"/>
      <c r="AV244" s="602"/>
      <c r="AW244" s="602"/>
      <c r="AX244" s="602"/>
      <c r="AY244" s="602"/>
      <c r="AZ244" s="216"/>
      <c r="BA244" s="39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309"/>
      <c r="CB244" s="309"/>
      <c r="CC244" s="309"/>
      <c r="CD244" s="309"/>
      <c r="CE244" s="309"/>
      <c r="CF244" s="309"/>
      <c r="CG244" s="309"/>
      <c r="CH244" s="1817"/>
      <c r="CI244" s="1817"/>
      <c r="CJ244" s="1817"/>
      <c r="CK244" s="1817"/>
      <c r="CL244" s="1817"/>
      <c r="CM244" s="1817"/>
      <c r="CN244" s="1817"/>
      <c r="CO244" s="1817"/>
      <c r="CP244" s="1817"/>
      <c r="CQ244" s="1817"/>
      <c r="CR244" s="1817"/>
      <c r="CS244" s="1817"/>
      <c r="CT244" s="1817"/>
      <c r="CU244" s="1817"/>
      <c r="CV244" s="1817"/>
      <c r="CW244" s="1817"/>
      <c r="CX244" s="1817"/>
      <c r="CY244" s="1817"/>
      <c r="CZ244" s="1817"/>
    </row>
    <row r="245" s="423" customFormat="true" ht="15" customHeight="true" x14ac:dyDescent="0.2">
      <c r="A245" s="694"/>
      <c r="B245" s="782"/>
      <c r="C245" s="864"/>
      <c r="D245" s="855"/>
      <c r="E245" s="855"/>
      <c r="F245" s="855"/>
      <c r="G245" s="856"/>
      <c r="H245" s="865"/>
      <c r="I245" s="855"/>
      <c r="J245" s="855"/>
      <c r="K245" s="855"/>
      <c r="L245" s="866"/>
      <c r="M245" s="864"/>
      <c r="N245" s="855"/>
      <c r="O245" s="855"/>
      <c r="P245" s="855"/>
      <c r="Q245" s="856"/>
      <c r="R245" s="865"/>
      <c r="S245" s="855"/>
      <c r="T245" s="855"/>
      <c r="U245" s="855"/>
      <c r="V245" s="855"/>
      <c r="W245" s="855"/>
      <c r="X245" s="855"/>
      <c r="Y245" s="855"/>
      <c r="Z245" s="855"/>
      <c r="AA245" s="855"/>
      <c r="AB245" s="855"/>
      <c r="AC245" s="855"/>
      <c r="AD245" s="855"/>
      <c r="AE245" s="855"/>
      <c r="AF245" s="855"/>
      <c r="AG245" s="866"/>
      <c r="AH245" s="602"/>
      <c r="AI245" s="602"/>
      <c r="AJ245" s="602"/>
      <c r="AK245" s="602"/>
      <c r="AL245" s="602"/>
      <c r="AM245" s="602"/>
      <c r="AN245" s="602"/>
      <c r="AO245" s="602"/>
      <c r="AP245" s="602"/>
      <c r="AQ245" s="602"/>
      <c r="AR245" s="602"/>
      <c r="AS245" s="602"/>
      <c r="AT245" s="602"/>
      <c r="AU245" s="602"/>
      <c r="AV245" s="602"/>
      <c r="AW245" s="602"/>
      <c r="AX245" s="602"/>
      <c r="AY245" s="602"/>
      <c r="AZ245" s="216"/>
      <c r="BA245" s="39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309"/>
      <c r="CB245" s="309"/>
      <c r="CC245" s="309"/>
      <c r="CD245" s="309"/>
      <c r="CE245" s="309"/>
      <c r="CF245" s="309"/>
      <c r="CG245" s="309"/>
      <c r="CH245" s="1817"/>
      <c r="CI245" s="1817"/>
      <c r="CJ245" s="1817"/>
      <c r="CK245" s="1817"/>
      <c r="CL245" s="1817"/>
      <c r="CM245" s="1817"/>
      <c r="CN245" s="1817"/>
      <c r="CO245" s="1817"/>
      <c r="CP245" s="1817"/>
      <c r="CQ245" s="1817"/>
      <c r="CR245" s="1817"/>
      <c r="CS245" s="1817"/>
      <c r="CT245" s="1817"/>
      <c r="CU245" s="1817"/>
      <c r="CV245" s="1817"/>
      <c r="CW245" s="1817"/>
      <c r="CX245" s="1817"/>
      <c r="CY245" s="1817"/>
      <c r="CZ245" s="1817"/>
    </row>
    <row r="246" s="423" customFormat="true" ht="15" customHeight="true" x14ac:dyDescent="0.2">
      <c r="A246" s="694"/>
      <c r="B246" s="782"/>
      <c r="C246" s="864"/>
      <c r="D246" s="855"/>
      <c r="E246" s="855"/>
      <c r="F246" s="855"/>
      <c r="G246" s="856"/>
      <c r="H246" s="865"/>
      <c r="I246" s="855"/>
      <c r="J246" s="855"/>
      <c r="K246" s="855"/>
      <c r="L246" s="866"/>
      <c r="M246" s="864"/>
      <c r="N246" s="855"/>
      <c r="O246" s="855"/>
      <c r="P246" s="855"/>
      <c r="Q246" s="856"/>
      <c r="R246" s="865"/>
      <c r="S246" s="855"/>
      <c r="T246" s="855"/>
      <c r="U246" s="855"/>
      <c r="V246" s="855"/>
      <c r="W246" s="855"/>
      <c r="X246" s="855"/>
      <c r="Y246" s="855"/>
      <c r="Z246" s="855"/>
      <c r="AA246" s="855"/>
      <c r="AB246" s="855"/>
      <c r="AC246" s="855"/>
      <c r="AD246" s="855"/>
      <c r="AE246" s="855"/>
      <c r="AF246" s="855"/>
      <c r="AG246" s="866"/>
      <c r="AH246" s="602"/>
      <c r="AI246" s="602"/>
      <c r="AJ246" s="602"/>
      <c r="AK246" s="602"/>
      <c r="AL246" s="602"/>
      <c r="AM246" s="602"/>
      <c r="AN246" s="602"/>
      <c r="AO246" s="602"/>
      <c r="AP246" s="602"/>
      <c r="AQ246" s="602"/>
      <c r="AR246" s="602"/>
      <c r="AS246" s="602"/>
      <c r="AT246" s="602"/>
      <c r="AU246" s="602"/>
      <c r="AV246" s="602"/>
      <c r="AW246" s="602"/>
      <c r="AX246" s="602"/>
      <c r="AY246" s="602"/>
      <c r="AZ246" s="216"/>
      <c r="BA246" s="39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309"/>
      <c r="CB246" s="309"/>
      <c r="CC246" s="309"/>
      <c r="CD246" s="309"/>
      <c r="CE246" s="309"/>
      <c r="CF246" s="309"/>
      <c r="CG246" s="309"/>
      <c r="CH246" s="1817"/>
      <c r="CI246" s="1817"/>
      <c r="CJ246" s="1817"/>
      <c r="CK246" s="1817"/>
      <c r="CL246" s="1817"/>
      <c r="CM246" s="1817"/>
      <c r="CN246" s="1817"/>
      <c r="CO246" s="1817"/>
      <c r="CP246" s="1817"/>
      <c r="CQ246" s="1817"/>
      <c r="CR246" s="1817"/>
      <c r="CS246" s="1817"/>
      <c r="CT246" s="1817"/>
      <c r="CU246" s="1817"/>
      <c r="CV246" s="1817"/>
      <c r="CW246" s="1817"/>
      <c r="CX246" s="1817"/>
      <c r="CY246" s="1817"/>
      <c r="CZ246" s="1817"/>
    </row>
    <row r="247" s="423" customFormat="true" ht="15" customHeight="true" x14ac:dyDescent="0.2">
      <c r="A247" s="694"/>
      <c r="B247" s="782"/>
      <c r="C247" s="864"/>
      <c r="D247" s="855"/>
      <c r="E247" s="855"/>
      <c r="F247" s="855"/>
      <c r="G247" s="856"/>
      <c r="H247" s="865"/>
      <c r="I247" s="855"/>
      <c r="J247" s="855"/>
      <c r="K247" s="855"/>
      <c r="L247" s="866"/>
      <c r="M247" s="864"/>
      <c r="N247" s="855"/>
      <c r="O247" s="855"/>
      <c r="P247" s="855"/>
      <c r="Q247" s="856"/>
      <c r="R247" s="865"/>
      <c r="S247" s="855"/>
      <c r="T247" s="855"/>
      <c r="U247" s="855"/>
      <c r="V247" s="855"/>
      <c r="W247" s="855"/>
      <c r="X247" s="855"/>
      <c r="Y247" s="855"/>
      <c r="Z247" s="855"/>
      <c r="AA247" s="855"/>
      <c r="AB247" s="855"/>
      <c r="AC247" s="855"/>
      <c r="AD247" s="855"/>
      <c r="AE247" s="855"/>
      <c r="AF247" s="855"/>
      <c r="AG247" s="866"/>
      <c r="AH247" s="602"/>
      <c r="AI247" s="602"/>
      <c r="AJ247" s="602"/>
      <c r="AK247" s="602"/>
      <c r="AL247" s="602"/>
      <c r="AM247" s="602"/>
      <c r="AN247" s="602"/>
      <c r="AO247" s="602"/>
      <c r="AP247" s="602"/>
      <c r="AQ247" s="602"/>
      <c r="AR247" s="602"/>
      <c r="AS247" s="602"/>
      <c r="AT247" s="602"/>
      <c r="AU247" s="602"/>
      <c r="AV247" s="602"/>
      <c r="AW247" s="602"/>
      <c r="AX247" s="602"/>
      <c r="AY247" s="602"/>
      <c r="AZ247" s="216"/>
      <c r="BA247" s="39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309"/>
      <c r="CB247" s="309"/>
      <c r="CC247" s="309"/>
      <c r="CD247" s="309"/>
      <c r="CE247" s="309"/>
      <c r="CF247" s="309"/>
      <c r="CG247" s="309"/>
      <c r="CH247" s="1817"/>
      <c r="CI247" s="1817"/>
      <c r="CJ247" s="1817"/>
      <c r="CK247" s="1817"/>
      <c r="CL247" s="1817"/>
      <c r="CM247" s="1817"/>
      <c r="CN247" s="1817"/>
      <c r="CO247" s="1817"/>
      <c r="CP247" s="1817"/>
      <c r="CQ247" s="1817"/>
      <c r="CR247" s="1817"/>
      <c r="CS247" s="1817"/>
      <c r="CT247" s="1817"/>
      <c r="CU247" s="1817"/>
      <c r="CV247" s="1817"/>
      <c r="CW247" s="1817"/>
      <c r="CX247" s="1817"/>
      <c r="CY247" s="1817"/>
      <c r="CZ247" s="1817"/>
    </row>
    <row r="248" s="423" customFormat="true" ht="15" customHeight="true" x14ac:dyDescent="0.2">
      <c r="A248" s="968"/>
      <c r="B248" s="790"/>
      <c r="C248" s="1410"/>
      <c r="D248" s="877"/>
      <c r="E248" s="877"/>
      <c r="F248" s="877"/>
      <c r="G248" s="878"/>
      <c r="H248" s="1411"/>
      <c r="I248" s="877"/>
      <c r="J248" s="877"/>
      <c r="K248" s="877"/>
      <c r="L248" s="1412"/>
      <c r="M248" s="1410"/>
      <c r="N248" s="877"/>
      <c r="O248" s="877"/>
      <c r="P248" s="877"/>
      <c r="Q248" s="878"/>
      <c r="R248" s="1411"/>
      <c r="S248" s="877"/>
      <c r="T248" s="877"/>
      <c r="U248" s="877"/>
      <c r="V248" s="877"/>
      <c r="W248" s="877"/>
      <c r="X248" s="877"/>
      <c r="Y248" s="877"/>
      <c r="Z248" s="877"/>
      <c r="AA248" s="877"/>
      <c r="AB248" s="877"/>
      <c r="AC248" s="877"/>
      <c r="AD248" s="877"/>
      <c r="AE248" s="877"/>
      <c r="AF248" s="877"/>
      <c r="AG248" s="1412"/>
      <c r="AH248" s="602"/>
      <c r="AI248" s="602"/>
      <c r="AJ248" s="602"/>
      <c r="AK248" s="602"/>
      <c r="AL248" s="602"/>
      <c r="AM248" s="602"/>
      <c r="AN248" s="602"/>
      <c r="AO248" s="602"/>
      <c r="AP248" s="602"/>
      <c r="AQ248" s="602"/>
      <c r="AR248" s="602"/>
      <c r="AS248" s="602"/>
      <c r="AT248" s="602"/>
      <c r="AU248" s="602"/>
      <c r="AV248" s="602"/>
      <c r="AW248" s="602"/>
      <c r="AX248" s="602"/>
      <c r="AY248" s="602"/>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360"/>
      <c r="CB248" s="360"/>
      <c r="CC248" s="360"/>
      <c r="CD248" s="360"/>
      <c r="CE248" s="360"/>
      <c r="CF248" s="360"/>
      <c r="CG248" s="360"/>
      <c r="CH248" s="1817"/>
      <c r="CI248" s="1817"/>
      <c r="CJ248" s="1817"/>
      <c r="CK248" s="1817"/>
      <c r="CL248" s="1817"/>
      <c r="CM248" s="1817"/>
      <c r="CN248" s="1817"/>
      <c r="CO248" s="1817"/>
      <c r="CP248" s="1817"/>
      <c r="CQ248" s="1817"/>
      <c r="CR248" s="1817"/>
      <c r="CS248" s="1817"/>
      <c r="CT248" s="1817"/>
      <c r="CU248" s="1817"/>
      <c r="CV248" s="1817"/>
      <c r="CW248" s="1817"/>
      <c r="CX248" s="1817"/>
      <c r="CY248" s="1817"/>
      <c r="CZ248" s="1817"/>
    </row>
    <row r="249" s="423" customFormat="true" ht="250.15" customHeight="true" x14ac:dyDescent="0.2">
      <c r="B249" s="422"/>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H250" s="211"/>
      <c r="AI250" s="211"/>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H251" s="211"/>
      <c r="AI251" s="211"/>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H252" s="211"/>
      <c r="AI252" s="211"/>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H253" s="211"/>
      <c r="AI253" s="211"/>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H254" s="211"/>
      <c r="AI254" s="211"/>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H255" s="211"/>
      <c r="AI255" s="211"/>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H256" s="211"/>
      <c r="AI256" s="211"/>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H257" s="211"/>
      <c r="AI257" s="211"/>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H258" s="211"/>
      <c r="AI258" s="211"/>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23" customFormat="true" ht="15" customHeight="true" x14ac:dyDescent="0.2">
      <c r="B259" s="422"/>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129</v>
      </c>
      <c r="BB259" s="137" t="s">
        <v>86</v>
      </c>
      <c r="BC259" s="2151" t="s">
        <v>115</v>
      </c>
      <c r="BD259" s="2152"/>
      <c r="BE259" s="2152"/>
      <c r="BF259" s="2152"/>
      <c r="BG259" s="2153"/>
      <c r="BH259" s="2154" t="s">
        <v>39</v>
      </c>
      <c r="BI259" s="2152"/>
      <c r="BJ259" s="2152"/>
      <c r="BK259" s="2152"/>
      <c r="BL259" s="2153"/>
      <c r="BM259" s="2154" t="s">
        <v>38</v>
      </c>
      <c r="BN259" s="2152"/>
      <c r="BO259" s="2152"/>
      <c r="BP259" s="2152"/>
      <c r="BQ259" s="2155"/>
      <c r="BR259" s="1740" t="s">
        <v>138</v>
      </c>
      <c r="BS259" s="1741"/>
      <c r="BT259" s="1741"/>
      <c r="BU259" s="1741"/>
      <c r="BV259" s="1741"/>
      <c r="BW259" s="1741"/>
      <c r="BX259" s="1741"/>
      <c r="BY259" s="1742"/>
      <c r="BZ259" s="312"/>
      <c r="CA259" s="312"/>
      <c r="CB259" s="312"/>
      <c r="CC259" s="312"/>
      <c r="CD259" s="312"/>
      <c r="CE259" s="312"/>
      <c r="CF259" s="312"/>
      <c r="CG259" s="312"/>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423" customFormat="true" ht="24" x14ac:dyDescent="0.2">
      <c r="B260" s="422"/>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119</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270</v>
      </c>
      <c r="BS260" s="178" t="s">
        <v>271</v>
      </c>
      <c r="BT260" s="178" t="s">
        <v>272</v>
      </c>
      <c r="BU260" s="178" t="s">
        <v>273</v>
      </c>
      <c r="BV260" s="178" t="s">
        <v>151</v>
      </c>
      <c r="BW260" s="178" t="s">
        <v>274</v>
      </c>
      <c r="BX260" s="178" t="s">
        <v>275</v>
      </c>
      <c r="BY260" s="179" t="s">
        <v>276</v>
      </c>
      <c r="BZ260" s="179" t="s">
        <v>277</v>
      </c>
      <c r="CA260" s="179" t="s">
        <v>278</v>
      </c>
      <c r="CB260" s="179" t="s">
        <v>279</v>
      </c>
      <c r="CC260" s="179" t="s">
        <v>280</v>
      </c>
      <c r="CD260" s="179" t="s">
        <v>281</v>
      </c>
      <c r="CE260" s="179" t="s">
        <v>282</v>
      </c>
      <c r="CF260" s="179" t="s">
        <v>283</v>
      </c>
      <c r="CG260" s="179" t="s">
        <v>284</v>
      </c>
      <c r="CH260" s="1818"/>
      <c r="CI260" s="1818"/>
      <c r="CJ260" s="1818"/>
      <c r="CK260" s="1818"/>
      <c r="CL260" s="1818"/>
      <c r="CM260" s="1818"/>
      <c r="CN260" s="1818"/>
      <c r="CO260" s="1818"/>
      <c r="CP260" s="1818"/>
      <c r="CQ260" s="1818"/>
      <c r="CR260" s="1818"/>
      <c r="CS260" s="1818"/>
      <c r="CT260" s="1818"/>
      <c r="CU260" s="1818"/>
      <c r="CV260" s="1818"/>
      <c r="CW260" s="1818"/>
      <c r="CX260" s="1818"/>
      <c r="CY260" s="1818"/>
      <c r="CZ260" s="1818"/>
    </row>
    <row r="261" s="423" customFormat="true" ht="15" customHeight="true" x14ac:dyDescent="0.2">
      <c r="B261" s="422"/>
      <c r="AH261" s="216"/>
      <c r="AI261" s="216"/>
      <c r="AJ261" s="216"/>
      <c r="AK261" s="216"/>
      <c r="AL261" s="216"/>
      <c r="AM261" s="216"/>
      <c r="AN261" s="216"/>
      <c r="AO261" s="216"/>
      <c r="AP261" s="216"/>
      <c r="AQ261" s="216"/>
      <c r="AR261" s="216"/>
      <c r="AS261" s="216"/>
      <c r="AT261" s="216"/>
      <c r="AU261" s="216"/>
      <c r="AV261" s="216"/>
      <c r="AW261" s="216"/>
      <c r="AX261" s="216"/>
      <c r="AY261" s="216"/>
      <c r="AZ261" s="216"/>
      <c r="BA261" s="2156" t="s">
        <v>74</v>
      </c>
      <c r="BB261" s="293" t="s">
        <v>50</v>
      </c>
      <c r="BC261" s="1055" t="s">
        <v>36</v>
      </c>
      <c r="BD261" s="1074" t="s">
        <v>36</v>
      </c>
      <c r="BE261" s="1074" t="s">
        <v>36</v>
      </c>
      <c r="BF261" s="1074" t="s">
        <v>36</v>
      </c>
      <c r="BG261" s="1094" t="s">
        <v>36</v>
      </c>
      <c r="BH261" s="1114" t="s">
        <v>36</v>
      </c>
      <c r="BI261" s="1074" t="s">
        <v>36</v>
      </c>
      <c r="BJ261" s="1074" t="s">
        <v>36</v>
      </c>
      <c r="BK261" s="1074" t="s">
        <v>36</v>
      </c>
      <c r="BL261" s="1094" t="s">
        <v>36</v>
      </c>
      <c r="BM261" s="1114" t="s">
        <v>36</v>
      </c>
      <c r="BN261" s="1074" t="s">
        <v>36</v>
      </c>
      <c r="BO261" s="1074" t="s">
        <v>36</v>
      </c>
      <c r="BP261" s="1074" t="s">
        <v>36</v>
      </c>
      <c r="BQ261" s="1094" t="s">
        <v>36</v>
      </c>
      <c r="BR261" s="1114" t="s">
        <v>36</v>
      </c>
      <c r="BS261" s="1074" t="s">
        <v>36</v>
      </c>
      <c r="BT261" s="1074" t="s">
        <v>36</v>
      </c>
      <c r="BU261" s="1074" t="s">
        <v>36</v>
      </c>
      <c r="BV261" s="1074" t="s">
        <v>36</v>
      </c>
      <c r="BW261" s="1074" t="s">
        <v>36</v>
      </c>
      <c r="BX261" s="1074" t="s">
        <v>36</v>
      </c>
      <c r="BY261" s="1132" t="s">
        <v>36</v>
      </c>
      <c r="BZ261" s="1132" t="s">
        <v>36</v>
      </c>
      <c r="CA261" s="1132" t="s">
        <v>36</v>
      </c>
      <c r="CB261" s="1132" t="s">
        <v>36</v>
      </c>
      <c r="CC261" s="1132" t="s">
        <v>36</v>
      </c>
      <c r="CD261" s="1132" t="s">
        <v>36</v>
      </c>
      <c r="CE261" s="1132" t="s">
        <v>36</v>
      </c>
      <c r="CF261" s="1132" t="s">
        <v>36</v>
      </c>
      <c r="CG261" s="1132" t="s">
        <v>36</v>
      </c>
      <c r="CH261" s="1819"/>
      <c r="CI261" s="1819"/>
      <c r="CJ261" s="1819"/>
      <c r="CK261" s="1819"/>
      <c r="CL261" s="1819"/>
      <c r="CM261" s="1819"/>
      <c r="CN261" s="1819"/>
      <c r="CO261" s="1819"/>
      <c r="CP261" s="1819"/>
      <c r="CQ261" s="1819"/>
      <c r="CR261" s="1819"/>
      <c r="CS261" s="1819"/>
      <c r="CT261" s="1819"/>
      <c r="CU261" s="1819"/>
      <c r="CV261" s="1819"/>
      <c r="CW261" s="1819"/>
      <c r="CX261" s="1819"/>
      <c r="CY261" s="1819"/>
      <c r="CZ261" s="1819"/>
    </row>
    <row r="262" s="423" customFormat="true" ht="15" customHeight="true" x14ac:dyDescent="0.2">
      <c r="B262" s="422"/>
      <c r="AH262" s="216"/>
      <c r="AI262" s="216"/>
      <c r="AJ262" s="216"/>
      <c r="AK262" s="216"/>
      <c r="AL262" s="216"/>
      <c r="AM262" s="216"/>
      <c r="AN262" s="216"/>
      <c r="AO262" s="216"/>
      <c r="AP262" s="216"/>
      <c r="AQ262" s="216"/>
      <c r="AR262" s="216"/>
      <c r="AS262" s="216"/>
      <c r="AT262" s="216"/>
      <c r="AU262" s="216"/>
      <c r="AV262" s="216"/>
      <c r="AW262" s="216"/>
      <c r="AX262" s="216"/>
      <c r="AY262" s="216"/>
      <c r="AZ262" s="216"/>
      <c r="BA262" s="2157"/>
      <c r="BB262" s="294" t="s">
        <v>49</v>
      </c>
      <c r="BC262" s="1056" t="s">
        <v>36</v>
      </c>
      <c r="BD262" s="1075" t="s">
        <v>36</v>
      </c>
      <c r="BE262" s="1075" t="s">
        <v>36</v>
      </c>
      <c r="BF262" s="1075" t="s">
        <v>36</v>
      </c>
      <c r="BG262" s="1095" t="s">
        <v>36</v>
      </c>
      <c r="BH262" s="1115" t="s">
        <v>36</v>
      </c>
      <c r="BI262" s="1075" t="s">
        <v>36</v>
      </c>
      <c r="BJ262" s="1075" t="s">
        <v>36</v>
      </c>
      <c r="BK262" s="1075" t="s">
        <v>36</v>
      </c>
      <c r="BL262" s="1095" t="s">
        <v>36</v>
      </c>
      <c r="BM262" s="1115" t="s">
        <v>36</v>
      </c>
      <c r="BN262" s="1075" t="s">
        <v>36</v>
      </c>
      <c r="BO262" s="1075" t="s">
        <v>36</v>
      </c>
      <c r="BP262" s="1075" t="s">
        <v>36</v>
      </c>
      <c r="BQ262" s="1095" t="s">
        <v>36</v>
      </c>
      <c r="BR262" s="1115" t="s">
        <v>36</v>
      </c>
      <c r="BS262" s="1075" t="s">
        <v>36</v>
      </c>
      <c r="BT262" s="1075" t="s">
        <v>36</v>
      </c>
      <c r="BU262" s="1075" t="s">
        <v>36</v>
      </c>
      <c r="BV262" s="1075" t="s">
        <v>36</v>
      </c>
      <c r="BW262" s="1075" t="s">
        <v>36</v>
      </c>
      <c r="BX262" s="1075" t="s">
        <v>36</v>
      </c>
      <c r="BY262" s="1133" t="s">
        <v>36</v>
      </c>
      <c r="BZ262" s="1133" t="s">
        <v>36</v>
      </c>
      <c r="CA262" s="1133" t="s">
        <v>36</v>
      </c>
      <c r="CB262" s="1133" t="s">
        <v>36</v>
      </c>
      <c r="CC262" s="1133" t="s">
        <v>36</v>
      </c>
      <c r="CD262" s="1133" t="s">
        <v>36</v>
      </c>
      <c r="CE262" s="1133" t="s">
        <v>36</v>
      </c>
      <c r="CF262" s="1133" t="s">
        <v>36</v>
      </c>
      <c r="CG262" s="1133" t="s">
        <v>36</v>
      </c>
      <c r="CH262" s="1820"/>
      <c r="CI262" s="1820"/>
      <c r="CJ262" s="1820"/>
      <c r="CK262" s="1820"/>
      <c r="CL262" s="1820"/>
      <c r="CM262" s="1820"/>
      <c r="CN262" s="1820"/>
      <c r="CO262" s="1820"/>
      <c r="CP262" s="1820"/>
      <c r="CQ262" s="1820"/>
      <c r="CR262" s="1820"/>
      <c r="CS262" s="1820"/>
      <c r="CT262" s="1820"/>
      <c r="CU262" s="1820"/>
      <c r="CV262" s="1820"/>
      <c r="CW262" s="1820"/>
      <c r="CX262" s="1820"/>
      <c r="CY262" s="1820"/>
      <c r="CZ262" s="1820"/>
    </row>
    <row r="263" s="423" customFormat="true" ht="15" customHeight="true" x14ac:dyDescent="0.2">
      <c r="B263" s="422"/>
      <c r="AH263" s="216"/>
      <c r="AI263" s="216"/>
      <c r="AJ263" s="216"/>
      <c r="AK263" s="216"/>
      <c r="AL263" s="216"/>
      <c r="AM263" s="216"/>
      <c r="AN263" s="216"/>
      <c r="AO263" s="216"/>
      <c r="AP263" s="216"/>
      <c r="AQ263" s="216"/>
      <c r="AR263" s="216"/>
      <c r="AS263" s="216"/>
      <c r="AT263" s="216"/>
      <c r="AU263" s="216"/>
      <c r="AV263" s="216"/>
      <c r="AW263" s="216"/>
      <c r="AX263" s="216"/>
      <c r="AY263" s="216"/>
      <c r="AZ263" s="216"/>
      <c r="BA263" s="2157"/>
      <c r="BB263" s="294" t="s">
        <v>113</v>
      </c>
      <c r="BC263" s="1056" t="s">
        <v>36</v>
      </c>
      <c r="BD263" s="1075" t="s">
        <v>36</v>
      </c>
      <c r="BE263" s="1075" t="s">
        <v>36</v>
      </c>
      <c r="BF263" s="1075" t="s">
        <v>36</v>
      </c>
      <c r="BG263" s="1095" t="s">
        <v>36</v>
      </c>
      <c r="BH263" s="1115" t="s">
        <v>36</v>
      </c>
      <c r="BI263" s="1075" t="s">
        <v>36</v>
      </c>
      <c r="BJ263" s="1075" t="s">
        <v>36</v>
      </c>
      <c r="BK263" s="1075" t="s">
        <v>36</v>
      </c>
      <c r="BL263" s="1095" t="s">
        <v>36</v>
      </c>
      <c r="BM263" s="1115" t="s">
        <v>36</v>
      </c>
      <c r="BN263" s="1075" t="s">
        <v>36</v>
      </c>
      <c r="BO263" s="1075" t="s">
        <v>36</v>
      </c>
      <c r="BP263" s="1075" t="s">
        <v>36</v>
      </c>
      <c r="BQ263" s="1095" t="s">
        <v>36</v>
      </c>
      <c r="BR263" s="1115" t="s">
        <v>36</v>
      </c>
      <c r="BS263" s="1075" t="s">
        <v>36</v>
      </c>
      <c r="BT263" s="1075" t="s">
        <v>36</v>
      </c>
      <c r="BU263" s="1075" t="s">
        <v>36</v>
      </c>
      <c r="BV263" s="1075" t="s">
        <v>36</v>
      </c>
      <c r="BW263" s="1075" t="s">
        <v>36</v>
      </c>
      <c r="BX263" s="1075" t="s">
        <v>36</v>
      </c>
      <c r="BY263" s="1133" t="s">
        <v>36</v>
      </c>
      <c r="BZ263" s="1133" t="s">
        <v>36</v>
      </c>
      <c r="CA263" s="1133" t="s">
        <v>36</v>
      </c>
      <c r="CB263" s="1133" t="s">
        <v>36</v>
      </c>
      <c r="CC263" s="1133" t="s">
        <v>36</v>
      </c>
      <c r="CD263" s="1133" t="s">
        <v>36</v>
      </c>
      <c r="CE263" s="1133" t="s">
        <v>36</v>
      </c>
      <c r="CF263" s="1133" t="s">
        <v>36</v>
      </c>
      <c r="CG263" s="1133" t="s">
        <v>36</v>
      </c>
      <c r="CH263" s="1820"/>
      <c r="CI263" s="1820"/>
      <c r="CJ263" s="1820"/>
      <c r="CK263" s="1820"/>
      <c r="CL263" s="1820"/>
      <c r="CM263" s="1820"/>
      <c r="CN263" s="1820"/>
      <c r="CO263" s="1820"/>
      <c r="CP263" s="1820"/>
      <c r="CQ263" s="1820"/>
      <c r="CR263" s="1820"/>
      <c r="CS263" s="1820"/>
      <c r="CT263" s="1820"/>
      <c r="CU263" s="1820"/>
      <c r="CV263" s="1820"/>
      <c r="CW263" s="1820"/>
      <c r="CX263" s="1820"/>
      <c r="CY263" s="1820"/>
      <c r="CZ263" s="1820"/>
    </row>
    <row r="264" s="423" customFormat="true" ht="15" customHeight="true" x14ac:dyDescent="0.2">
      <c r="B264" s="422"/>
      <c r="AH264" s="216"/>
      <c r="AI264" s="216"/>
      <c r="AJ264" s="216"/>
      <c r="AK264" s="216"/>
      <c r="AL264" s="216"/>
      <c r="AM264" s="216"/>
      <c r="AN264" s="216"/>
      <c r="AO264" s="216"/>
      <c r="AP264" s="216"/>
      <c r="AQ264" s="216"/>
      <c r="AR264" s="216"/>
      <c r="AS264" s="216"/>
      <c r="AT264" s="216"/>
      <c r="AU264" s="216"/>
      <c r="AV264" s="216"/>
      <c r="AW264" s="216"/>
      <c r="AX264" s="216"/>
      <c r="AY264" s="216"/>
      <c r="AZ264" s="216"/>
      <c r="BA264" s="2157" t="s">
        <v>75</v>
      </c>
      <c r="BB264" s="294" t="s">
        <v>89</v>
      </c>
      <c r="BC264" s="1056" t="s">
        <v>36</v>
      </c>
      <c r="BD264" s="1075" t="s">
        <v>36</v>
      </c>
      <c r="BE264" s="1075" t="s">
        <v>36</v>
      </c>
      <c r="BF264" s="1075" t="s">
        <v>36</v>
      </c>
      <c r="BG264" s="1095" t="s">
        <v>36</v>
      </c>
      <c r="BH264" s="1115" t="s">
        <v>36</v>
      </c>
      <c r="BI264" s="1075" t="s">
        <v>36</v>
      </c>
      <c r="BJ264" s="1075" t="s">
        <v>36</v>
      </c>
      <c r="BK264" s="1075" t="s">
        <v>36</v>
      </c>
      <c r="BL264" s="1095" t="s">
        <v>36</v>
      </c>
      <c r="BM264" s="1115" t="s">
        <v>36</v>
      </c>
      <c r="BN264" s="1075" t="s">
        <v>36</v>
      </c>
      <c r="BO264" s="1075" t="s">
        <v>36</v>
      </c>
      <c r="BP264" s="1075" t="s">
        <v>36</v>
      </c>
      <c r="BQ264" s="1095" t="s">
        <v>36</v>
      </c>
      <c r="BR264" s="1115" t="s">
        <v>36</v>
      </c>
      <c r="BS264" s="1075" t="s">
        <v>36</v>
      </c>
      <c r="BT264" s="1075" t="s">
        <v>36</v>
      </c>
      <c r="BU264" s="1075" t="s">
        <v>36</v>
      </c>
      <c r="BV264" s="1075" t="s">
        <v>36</v>
      </c>
      <c r="BW264" s="1075" t="s">
        <v>36</v>
      </c>
      <c r="BX264" s="1075" t="s">
        <v>36</v>
      </c>
      <c r="BY264" s="1133" t="s">
        <v>36</v>
      </c>
      <c r="BZ264" s="1133" t="s">
        <v>36</v>
      </c>
      <c r="CA264" s="1133" t="s">
        <v>36</v>
      </c>
      <c r="CB264" s="1133" t="s">
        <v>36</v>
      </c>
      <c r="CC264" s="1133" t="s">
        <v>36</v>
      </c>
      <c r="CD264" s="1133" t="s">
        <v>36</v>
      </c>
      <c r="CE264" s="1133" t="s">
        <v>36</v>
      </c>
      <c r="CF264" s="1133" t="s">
        <v>36</v>
      </c>
      <c r="CG264" s="1133" t="s">
        <v>36</v>
      </c>
      <c r="CH264" s="1820"/>
      <c r="CI264" s="1820"/>
      <c r="CJ264" s="1820"/>
      <c r="CK264" s="1820"/>
      <c r="CL264" s="1820"/>
      <c r="CM264" s="1820"/>
      <c r="CN264" s="1820"/>
      <c r="CO264" s="1820"/>
      <c r="CP264" s="1820"/>
      <c r="CQ264" s="1820"/>
      <c r="CR264" s="1820"/>
      <c r="CS264" s="1820"/>
      <c r="CT264" s="1820"/>
      <c r="CU264" s="1820"/>
      <c r="CV264" s="1820"/>
      <c r="CW264" s="1820"/>
      <c r="CX264" s="1820"/>
      <c r="CY264" s="1820"/>
      <c r="CZ264" s="1820"/>
    </row>
    <row r="265" s="423" customFormat="true" ht="15" customHeight="true" x14ac:dyDescent="0.2">
      <c r="B265" s="422"/>
      <c r="AH265" s="216"/>
      <c r="AI265" s="216"/>
      <c r="AJ265" s="216"/>
      <c r="AK265" s="216"/>
      <c r="AL265" s="216"/>
      <c r="AM265" s="216"/>
      <c r="AN265" s="216"/>
      <c r="AO265" s="216"/>
      <c r="AP265" s="216"/>
      <c r="AQ265" s="216"/>
      <c r="AR265" s="216"/>
      <c r="AS265" s="216"/>
      <c r="AT265" s="216"/>
      <c r="AU265" s="216"/>
      <c r="AV265" s="216"/>
      <c r="AW265" s="216"/>
      <c r="AX265" s="216"/>
      <c r="AY265" s="216"/>
      <c r="AZ265" s="216"/>
      <c r="BA265" s="2157"/>
      <c r="BB265" s="294" t="s">
        <v>90</v>
      </c>
      <c r="BC265" s="1056" t="s">
        <v>36</v>
      </c>
      <c r="BD265" s="1075" t="s">
        <v>36</v>
      </c>
      <c r="BE265" s="1075" t="s">
        <v>36</v>
      </c>
      <c r="BF265" s="1075" t="s">
        <v>36</v>
      </c>
      <c r="BG265" s="1095" t="s">
        <v>36</v>
      </c>
      <c r="BH265" s="1115" t="s">
        <v>36</v>
      </c>
      <c r="BI265" s="1075" t="s">
        <v>36</v>
      </c>
      <c r="BJ265" s="1075" t="s">
        <v>36</v>
      </c>
      <c r="BK265" s="1075" t="s">
        <v>36</v>
      </c>
      <c r="BL265" s="1095" t="s">
        <v>36</v>
      </c>
      <c r="BM265" s="1115" t="s">
        <v>36</v>
      </c>
      <c r="BN265" s="1075" t="s">
        <v>36</v>
      </c>
      <c r="BO265" s="1075" t="s">
        <v>36</v>
      </c>
      <c r="BP265" s="1075" t="s">
        <v>36</v>
      </c>
      <c r="BQ265" s="1095" t="s">
        <v>36</v>
      </c>
      <c r="BR265" s="1115" t="s">
        <v>36</v>
      </c>
      <c r="BS265" s="1075" t="s">
        <v>36</v>
      </c>
      <c r="BT265" s="1075" t="s">
        <v>36</v>
      </c>
      <c r="BU265" s="1075" t="s">
        <v>36</v>
      </c>
      <c r="BV265" s="1075" t="s">
        <v>36</v>
      </c>
      <c r="BW265" s="1075" t="s">
        <v>36</v>
      </c>
      <c r="BX265" s="1075" t="s">
        <v>36</v>
      </c>
      <c r="BY265" s="1133" t="s">
        <v>36</v>
      </c>
      <c r="BZ265" s="1133" t="s">
        <v>36</v>
      </c>
      <c r="CA265" s="1133" t="s">
        <v>36</v>
      </c>
      <c r="CB265" s="1133" t="s">
        <v>36</v>
      </c>
      <c r="CC265" s="1133" t="s">
        <v>36</v>
      </c>
      <c r="CD265" s="1133" t="s">
        <v>36</v>
      </c>
      <c r="CE265" s="1133" t="s">
        <v>36</v>
      </c>
      <c r="CF265" s="1133" t="s">
        <v>36</v>
      </c>
      <c r="CG265" s="1133" t="s">
        <v>36</v>
      </c>
      <c r="CH265" s="1820"/>
      <c r="CI265" s="1820"/>
      <c r="CJ265" s="1820"/>
      <c r="CK265" s="1820"/>
      <c r="CL265" s="1820"/>
      <c r="CM265" s="1820"/>
      <c r="CN265" s="1820"/>
      <c r="CO265" s="1820"/>
      <c r="CP265" s="1820"/>
      <c r="CQ265" s="1820"/>
      <c r="CR265" s="1820"/>
      <c r="CS265" s="1820"/>
      <c r="CT265" s="1820"/>
      <c r="CU265" s="1820"/>
      <c r="CV265" s="1820"/>
      <c r="CW265" s="1820"/>
      <c r="CX265" s="1820"/>
      <c r="CY265" s="1820"/>
      <c r="CZ265" s="1820"/>
    </row>
    <row r="266" s="423" customFormat="true" ht="15" customHeight="true" x14ac:dyDescent="0.2">
      <c r="B266" s="422"/>
      <c r="AH266" s="216"/>
      <c r="AI266" s="216"/>
      <c r="AJ266" s="216"/>
      <c r="AK266" s="216"/>
      <c r="AL266" s="216"/>
      <c r="AM266" s="216"/>
      <c r="AN266" s="216"/>
      <c r="AO266" s="216"/>
      <c r="AP266" s="216"/>
      <c r="AQ266" s="216"/>
      <c r="AR266" s="216"/>
      <c r="AS266" s="216"/>
      <c r="AT266" s="216"/>
      <c r="AU266" s="216"/>
      <c r="AV266" s="216"/>
      <c r="AW266" s="216"/>
      <c r="AX266" s="216"/>
      <c r="AY266" s="216"/>
      <c r="AZ266" s="216"/>
      <c r="BA266" s="2157"/>
      <c r="BB266" s="294" t="s">
        <v>91</v>
      </c>
      <c r="BC266" s="1056" t="s">
        <v>36</v>
      </c>
      <c r="BD266" s="1075" t="s">
        <v>36</v>
      </c>
      <c r="BE266" s="1075" t="s">
        <v>36</v>
      </c>
      <c r="BF266" s="1075" t="s">
        <v>36</v>
      </c>
      <c r="BG266" s="1095" t="s">
        <v>36</v>
      </c>
      <c r="BH266" s="1115" t="s">
        <v>36</v>
      </c>
      <c r="BI266" s="1075" t="s">
        <v>36</v>
      </c>
      <c r="BJ266" s="1075" t="s">
        <v>36</v>
      </c>
      <c r="BK266" s="1075" t="s">
        <v>36</v>
      </c>
      <c r="BL266" s="1095" t="s">
        <v>36</v>
      </c>
      <c r="BM266" s="1115" t="s">
        <v>36</v>
      </c>
      <c r="BN266" s="1075" t="s">
        <v>36</v>
      </c>
      <c r="BO266" s="1075" t="s">
        <v>36</v>
      </c>
      <c r="BP266" s="1075" t="s">
        <v>36</v>
      </c>
      <c r="BQ266" s="1095" t="s">
        <v>36</v>
      </c>
      <c r="BR266" s="1115" t="s">
        <v>36</v>
      </c>
      <c r="BS266" s="1075" t="s">
        <v>36</v>
      </c>
      <c r="BT266" s="1075" t="s">
        <v>36</v>
      </c>
      <c r="BU266" s="1075" t="s">
        <v>36</v>
      </c>
      <c r="BV266" s="1075" t="s">
        <v>36</v>
      </c>
      <c r="BW266" s="1075" t="s">
        <v>36</v>
      </c>
      <c r="BX266" s="1075" t="s">
        <v>36</v>
      </c>
      <c r="BY266" s="1133" t="s">
        <v>36</v>
      </c>
      <c r="BZ266" s="1133" t="s">
        <v>36</v>
      </c>
      <c r="CA266" s="1133" t="s">
        <v>36</v>
      </c>
      <c r="CB266" s="1133" t="s">
        <v>36</v>
      </c>
      <c r="CC266" s="1133" t="s">
        <v>36</v>
      </c>
      <c r="CD266" s="1133" t="s">
        <v>36</v>
      </c>
      <c r="CE266" s="1133" t="s">
        <v>36</v>
      </c>
      <c r="CF266" s="1133" t="s">
        <v>36</v>
      </c>
      <c r="CG266" s="1133" t="s">
        <v>36</v>
      </c>
      <c r="CH266" s="1820"/>
      <c r="CI266" s="1820"/>
      <c r="CJ266" s="1820"/>
      <c r="CK266" s="1820"/>
      <c r="CL266" s="1820"/>
      <c r="CM266" s="1820"/>
      <c r="CN266" s="1820"/>
      <c r="CO266" s="1820"/>
      <c r="CP266" s="1820"/>
      <c r="CQ266" s="1820"/>
      <c r="CR266" s="1820"/>
      <c r="CS266" s="1820"/>
      <c r="CT266" s="1820"/>
      <c r="CU266" s="1820"/>
      <c r="CV266" s="1820"/>
      <c r="CW266" s="1820"/>
      <c r="CX266" s="1820"/>
      <c r="CY266" s="1820"/>
      <c r="CZ266" s="1820"/>
    </row>
    <row r="267" s="423" customFormat="true" ht="15" customHeight="true" x14ac:dyDescent="0.2">
      <c r="B267" s="422"/>
      <c r="AH267" s="216"/>
      <c r="AI267" s="216"/>
      <c r="AJ267" s="216"/>
      <c r="AK267" s="216"/>
      <c r="AL267" s="216"/>
      <c r="AM267" s="216"/>
      <c r="AN267" s="216"/>
      <c r="AO267" s="216"/>
      <c r="AP267" s="216"/>
      <c r="AQ267" s="216"/>
      <c r="AR267" s="216"/>
      <c r="AS267" s="216"/>
      <c r="AT267" s="216"/>
      <c r="AU267" s="216"/>
      <c r="AV267" s="216"/>
      <c r="AW267" s="216"/>
      <c r="AX267" s="216"/>
      <c r="AY267" s="216"/>
      <c r="AZ267" s="216"/>
      <c r="BA267" s="2157"/>
      <c r="BB267" s="294" t="s">
        <v>113</v>
      </c>
      <c r="BC267" s="1056" t="s">
        <v>36</v>
      </c>
      <c r="BD267" s="1075" t="s">
        <v>36</v>
      </c>
      <c r="BE267" s="1075" t="s">
        <v>36</v>
      </c>
      <c r="BF267" s="1075" t="s">
        <v>36</v>
      </c>
      <c r="BG267" s="1095" t="s">
        <v>36</v>
      </c>
      <c r="BH267" s="1115" t="s">
        <v>36</v>
      </c>
      <c r="BI267" s="1075" t="s">
        <v>36</v>
      </c>
      <c r="BJ267" s="1075" t="s">
        <v>36</v>
      </c>
      <c r="BK267" s="1075" t="s">
        <v>36</v>
      </c>
      <c r="BL267" s="1095" t="s">
        <v>36</v>
      </c>
      <c r="BM267" s="1115" t="s">
        <v>36</v>
      </c>
      <c r="BN267" s="1075" t="s">
        <v>36</v>
      </c>
      <c r="BO267" s="1075" t="s">
        <v>36</v>
      </c>
      <c r="BP267" s="1075" t="s">
        <v>36</v>
      </c>
      <c r="BQ267" s="1095" t="s">
        <v>36</v>
      </c>
      <c r="BR267" s="1115" t="s">
        <v>36</v>
      </c>
      <c r="BS267" s="1075" t="s">
        <v>36</v>
      </c>
      <c r="BT267" s="1075" t="s">
        <v>36</v>
      </c>
      <c r="BU267" s="1075" t="s">
        <v>36</v>
      </c>
      <c r="BV267" s="1075" t="s">
        <v>36</v>
      </c>
      <c r="BW267" s="1075" t="s">
        <v>36</v>
      </c>
      <c r="BX267" s="1075" t="s">
        <v>36</v>
      </c>
      <c r="BY267" s="1133" t="s">
        <v>36</v>
      </c>
      <c r="BZ267" s="1133" t="s">
        <v>36</v>
      </c>
      <c r="CA267" s="1133" t="s">
        <v>36</v>
      </c>
      <c r="CB267" s="1133" t="s">
        <v>36</v>
      </c>
      <c r="CC267" s="1133" t="s">
        <v>36</v>
      </c>
      <c r="CD267" s="1133" t="s">
        <v>36</v>
      </c>
      <c r="CE267" s="1133" t="s">
        <v>36</v>
      </c>
      <c r="CF267" s="1133" t="s">
        <v>36</v>
      </c>
      <c r="CG267" s="1133" t="s">
        <v>36</v>
      </c>
      <c r="CH267" s="1820"/>
      <c r="CI267" s="1820"/>
      <c r="CJ267" s="1820"/>
      <c r="CK267" s="1820"/>
      <c r="CL267" s="1820"/>
      <c r="CM267" s="1820"/>
      <c r="CN267" s="1820"/>
      <c r="CO267" s="1820"/>
      <c r="CP267" s="1820"/>
      <c r="CQ267" s="1820"/>
      <c r="CR267" s="1820"/>
      <c r="CS267" s="1820"/>
      <c r="CT267" s="1820"/>
      <c r="CU267" s="1820"/>
      <c r="CV267" s="1820"/>
      <c r="CW267" s="1820"/>
      <c r="CX267" s="1820"/>
      <c r="CY267" s="1820"/>
      <c r="CZ267" s="1820"/>
    </row>
    <row r="268" s="423" customFormat="true" ht="15" customHeight="true" x14ac:dyDescent="0.2">
      <c r="B268" s="422"/>
      <c r="AH268" s="216"/>
      <c r="AI268" s="216"/>
      <c r="AJ268" s="216"/>
      <c r="AK268" s="216"/>
      <c r="AL268" s="216"/>
      <c r="AM268" s="216"/>
      <c r="AN268" s="216"/>
      <c r="AO268" s="216"/>
      <c r="AP268" s="216"/>
      <c r="AQ268" s="216"/>
      <c r="AR268" s="216"/>
      <c r="AS268" s="216"/>
      <c r="AT268" s="216"/>
      <c r="AU268" s="216"/>
      <c r="AV268" s="216"/>
      <c r="AW268" s="216"/>
      <c r="AX268" s="216"/>
      <c r="AY268" s="216"/>
      <c r="AZ268" s="216"/>
      <c r="BA268" s="2157" t="s">
        <v>116</v>
      </c>
      <c r="BB268" s="294" t="s">
        <v>89</v>
      </c>
      <c r="BC268" s="1056" t="s">
        <v>36</v>
      </c>
      <c r="BD268" s="1075" t="s">
        <v>36</v>
      </c>
      <c r="BE268" s="1075" t="s">
        <v>36</v>
      </c>
      <c r="BF268" s="1075" t="s">
        <v>36</v>
      </c>
      <c r="BG268" s="1095" t="s">
        <v>36</v>
      </c>
      <c r="BH268" s="1115" t="s">
        <v>36</v>
      </c>
      <c r="BI268" s="1075" t="s">
        <v>36</v>
      </c>
      <c r="BJ268" s="1075" t="s">
        <v>36</v>
      </c>
      <c r="BK268" s="1075" t="s">
        <v>36</v>
      </c>
      <c r="BL268" s="1095" t="s">
        <v>36</v>
      </c>
      <c r="BM268" s="1115" t="s">
        <v>36</v>
      </c>
      <c r="BN268" s="1075" t="s">
        <v>36</v>
      </c>
      <c r="BO268" s="1075" t="s">
        <v>36</v>
      </c>
      <c r="BP268" s="1075" t="s">
        <v>36</v>
      </c>
      <c r="BQ268" s="1095" t="s">
        <v>36</v>
      </c>
      <c r="BR268" s="1115" t="s">
        <v>36</v>
      </c>
      <c r="BS268" s="1075" t="s">
        <v>36</v>
      </c>
      <c r="BT268" s="1075" t="s">
        <v>36</v>
      </c>
      <c r="BU268" s="1075" t="s">
        <v>36</v>
      </c>
      <c r="BV268" s="1075" t="s">
        <v>36</v>
      </c>
      <c r="BW268" s="1075" t="s">
        <v>36</v>
      </c>
      <c r="BX268" s="1075" t="s">
        <v>36</v>
      </c>
      <c r="BY268" s="1133" t="s">
        <v>36</v>
      </c>
      <c r="BZ268" s="1133" t="s">
        <v>36</v>
      </c>
      <c r="CA268" s="1133" t="s">
        <v>36</v>
      </c>
      <c r="CB268" s="1133" t="s">
        <v>36</v>
      </c>
      <c r="CC268" s="1133" t="s">
        <v>36</v>
      </c>
      <c r="CD268" s="1133" t="s">
        <v>36</v>
      </c>
      <c r="CE268" s="1133" t="s">
        <v>36</v>
      </c>
      <c r="CF268" s="1133" t="s">
        <v>36</v>
      </c>
      <c r="CG268" s="1133" t="s">
        <v>36</v>
      </c>
      <c r="CH268" s="1820"/>
      <c r="CI268" s="1820"/>
      <c r="CJ268" s="1820"/>
      <c r="CK268" s="1820"/>
      <c r="CL268" s="1820"/>
      <c r="CM268" s="1820"/>
      <c r="CN268" s="1820"/>
      <c r="CO268" s="1820"/>
      <c r="CP268" s="1820"/>
      <c r="CQ268" s="1820"/>
      <c r="CR268" s="1820"/>
      <c r="CS268" s="1820"/>
      <c r="CT268" s="1820"/>
      <c r="CU268" s="1820"/>
      <c r="CV268" s="1820"/>
      <c r="CW268" s="1820"/>
      <c r="CX268" s="1820"/>
      <c r="CY268" s="1820"/>
      <c r="CZ268" s="1820"/>
    </row>
    <row r="269" s="423" customFormat="true" ht="15" customHeight="true" x14ac:dyDescent="0.2">
      <c r="B269" s="422"/>
      <c r="AH269" s="216"/>
      <c r="AI269" s="216"/>
      <c r="AJ269" s="216"/>
      <c r="AK269" s="216"/>
      <c r="AL269" s="216"/>
      <c r="AM269" s="216"/>
      <c r="AN269" s="216"/>
      <c r="AO269" s="216"/>
      <c r="AP269" s="216"/>
      <c r="AQ269" s="216"/>
      <c r="AR269" s="216"/>
      <c r="AS269" s="216"/>
      <c r="AT269" s="216"/>
      <c r="AU269" s="216"/>
      <c r="AV269" s="216"/>
      <c r="AW269" s="216"/>
      <c r="AX269" s="216"/>
      <c r="AY269" s="216"/>
      <c r="AZ269" s="216"/>
      <c r="BA269" s="2157"/>
      <c r="BB269" s="294" t="s">
        <v>90</v>
      </c>
      <c r="BC269" s="1056" t="s">
        <v>36</v>
      </c>
      <c r="BD269" s="1075" t="s">
        <v>36</v>
      </c>
      <c r="BE269" s="1075" t="s">
        <v>36</v>
      </c>
      <c r="BF269" s="1075" t="s">
        <v>36</v>
      </c>
      <c r="BG269" s="1095" t="s">
        <v>36</v>
      </c>
      <c r="BH269" s="1115" t="s">
        <v>36</v>
      </c>
      <c r="BI269" s="1075" t="s">
        <v>36</v>
      </c>
      <c r="BJ269" s="1075" t="s">
        <v>36</v>
      </c>
      <c r="BK269" s="1075" t="s">
        <v>36</v>
      </c>
      <c r="BL269" s="1095" t="s">
        <v>36</v>
      </c>
      <c r="BM269" s="1115" t="s">
        <v>36</v>
      </c>
      <c r="BN269" s="1075" t="s">
        <v>36</v>
      </c>
      <c r="BO269" s="1075" t="s">
        <v>36</v>
      </c>
      <c r="BP269" s="1075" t="s">
        <v>36</v>
      </c>
      <c r="BQ269" s="1095" t="s">
        <v>36</v>
      </c>
      <c r="BR269" s="1115" t="s">
        <v>36</v>
      </c>
      <c r="BS269" s="1075" t="s">
        <v>36</v>
      </c>
      <c r="BT269" s="1075" t="s">
        <v>36</v>
      </c>
      <c r="BU269" s="1075" t="s">
        <v>36</v>
      </c>
      <c r="BV269" s="1075" t="s">
        <v>36</v>
      </c>
      <c r="BW269" s="1075" t="s">
        <v>36</v>
      </c>
      <c r="BX269" s="1075" t="s">
        <v>36</v>
      </c>
      <c r="BY269" s="1133" t="s">
        <v>36</v>
      </c>
      <c r="BZ269" s="1133" t="s">
        <v>36</v>
      </c>
      <c r="CA269" s="1133" t="s">
        <v>36</v>
      </c>
      <c r="CB269" s="1133" t="s">
        <v>36</v>
      </c>
      <c r="CC269" s="1133" t="s">
        <v>36</v>
      </c>
      <c r="CD269" s="1133" t="s">
        <v>36</v>
      </c>
      <c r="CE269" s="1133" t="s">
        <v>36</v>
      </c>
      <c r="CF269" s="1133" t="s">
        <v>36</v>
      </c>
      <c r="CG269" s="1133" t="s">
        <v>36</v>
      </c>
      <c r="CH269" s="1820"/>
      <c r="CI269" s="1820"/>
      <c r="CJ269" s="1820"/>
      <c r="CK269" s="1820"/>
      <c r="CL269" s="1820"/>
      <c r="CM269" s="1820"/>
      <c r="CN269" s="1820"/>
      <c r="CO269" s="1820"/>
      <c r="CP269" s="1820"/>
      <c r="CQ269" s="1820"/>
      <c r="CR269" s="1820"/>
      <c r="CS269" s="1820"/>
      <c r="CT269" s="1820"/>
      <c r="CU269" s="1820"/>
      <c r="CV269" s="1820"/>
      <c r="CW269" s="1820"/>
      <c r="CX269" s="1820"/>
      <c r="CY269" s="1820"/>
      <c r="CZ269" s="1820"/>
    </row>
    <row r="270" s="423" customFormat="true" ht="15" customHeight="true" x14ac:dyDescent="0.2">
      <c r="B270" s="422"/>
      <c r="AH270" s="216"/>
      <c r="AI270" s="216"/>
      <c r="AJ270" s="216"/>
      <c r="AK270" s="216"/>
      <c r="AL270" s="216"/>
      <c r="AM270" s="216"/>
      <c r="AN270" s="216"/>
      <c r="AO270" s="216"/>
      <c r="AP270" s="216"/>
      <c r="AQ270" s="216"/>
      <c r="AR270" s="216"/>
      <c r="AS270" s="216"/>
      <c r="AT270" s="216"/>
      <c r="AU270" s="216"/>
      <c r="AV270" s="216"/>
      <c r="AW270" s="216"/>
      <c r="AX270" s="216"/>
      <c r="AY270" s="216"/>
      <c r="AZ270" s="216"/>
      <c r="BA270" s="2157"/>
      <c r="BB270" s="294" t="s">
        <v>91</v>
      </c>
      <c r="BC270" s="1056" t="s">
        <v>36</v>
      </c>
      <c r="BD270" s="1075" t="s">
        <v>36</v>
      </c>
      <c r="BE270" s="1075" t="s">
        <v>36</v>
      </c>
      <c r="BF270" s="1075" t="s">
        <v>36</v>
      </c>
      <c r="BG270" s="1095" t="s">
        <v>36</v>
      </c>
      <c r="BH270" s="1115" t="s">
        <v>36</v>
      </c>
      <c r="BI270" s="1075" t="s">
        <v>36</v>
      </c>
      <c r="BJ270" s="1075" t="s">
        <v>36</v>
      </c>
      <c r="BK270" s="1075" t="s">
        <v>36</v>
      </c>
      <c r="BL270" s="1095" t="s">
        <v>36</v>
      </c>
      <c r="BM270" s="1115" t="s">
        <v>36</v>
      </c>
      <c r="BN270" s="1075" t="s">
        <v>36</v>
      </c>
      <c r="BO270" s="1075" t="s">
        <v>36</v>
      </c>
      <c r="BP270" s="1075" t="s">
        <v>36</v>
      </c>
      <c r="BQ270" s="1095" t="s">
        <v>36</v>
      </c>
      <c r="BR270" s="1115" t="s">
        <v>36</v>
      </c>
      <c r="BS270" s="1075" t="s">
        <v>36</v>
      </c>
      <c r="BT270" s="1075" t="s">
        <v>36</v>
      </c>
      <c r="BU270" s="1075" t="s">
        <v>36</v>
      </c>
      <c r="BV270" s="1075" t="s">
        <v>36</v>
      </c>
      <c r="BW270" s="1075" t="s">
        <v>36</v>
      </c>
      <c r="BX270" s="1075" t="s">
        <v>36</v>
      </c>
      <c r="BY270" s="1133" t="s">
        <v>36</v>
      </c>
      <c r="BZ270" s="1133" t="s">
        <v>36</v>
      </c>
      <c r="CA270" s="1133" t="s">
        <v>36</v>
      </c>
      <c r="CB270" s="1133" t="s">
        <v>36</v>
      </c>
      <c r="CC270" s="1133" t="s">
        <v>36</v>
      </c>
      <c r="CD270" s="1133" t="s">
        <v>36</v>
      </c>
      <c r="CE270" s="1133" t="s">
        <v>36</v>
      </c>
      <c r="CF270" s="1133" t="s">
        <v>36</v>
      </c>
      <c r="CG270" s="1133" t="s">
        <v>36</v>
      </c>
      <c r="CH270" s="1820"/>
      <c r="CI270" s="1820"/>
      <c r="CJ270" s="1820"/>
      <c r="CK270" s="1820"/>
      <c r="CL270" s="1820"/>
      <c r="CM270" s="1820"/>
      <c r="CN270" s="1820"/>
      <c r="CO270" s="1820"/>
      <c r="CP270" s="1820"/>
      <c r="CQ270" s="1820"/>
      <c r="CR270" s="1820"/>
      <c r="CS270" s="1820"/>
      <c r="CT270" s="1820"/>
      <c r="CU270" s="1820"/>
      <c r="CV270" s="1820"/>
      <c r="CW270" s="1820"/>
      <c r="CX270" s="1820"/>
      <c r="CY270" s="1820"/>
      <c r="CZ270" s="1820"/>
    </row>
    <row r="271" s="423" customFormat="true" ht="15" customHeight="true" x14ac:dyDescent="0.2">
      <c r="B271" s="422"/>
      <c r="AH271" s="216"/>
      <c r="AI271" s="216"/>
      <c r="AJ271" s="216"/>
      <c r="AK271" s="216"/>
      <c r="AL271" s="216"/>
      <c r="AM271" s="216"/>
      <c r="AN271" s="216"/>
      <c r="AO271" s="216"/>
      <c r="AP271" s="216"/>
      <c r="AQ271" s="216"/>
      <c r="AR271" s="216"/>
      <c r="AS271" s="216"/>
      <c r="AT271" s="216"/>
      <c r="AU271" s="216"/>
      <c r="AV271" s="216"/>
      <c r="AW271" s="216"/>
      <c r="AX271" s="216"/>
      <c r="AY271" s="216"/>
      <c r="AZ271" s="216"/>
      <c r="BA271" s="2157" t="s">
        <v>76</v>
      </c>
      <c r="BB271" s="294" t="s">
        <v>50</v>
      </c>
      <c r="BC271" s="1056" t="s">
        <v>36</v>
      </c>
      <c r="BD271" s="1076" t="s">
        <v>36</v>
      </c>
      <c r="BE271" s="1076" t="s">
        <v>36</v>
      </c>
      <c r="BF271" s="1076" t="s">
        <v>36</v>
      </c>
      <c r="BG271" s="1096" t="s">
        <v>36</v>
      </c>
      <c r="BH271" s="1056" t="s">
        <v>36</v>
      </c>
      <c r="BI271" s="1076" t="s">
        <v>36</v>
      </c>
      <c r="BJ271" s="1076" t="s">
        <v>36</v>
      </c>
      <c r="BK271" s="1076" t="s">
        <v>36</v>
      </c>
      <c r="BL271" s="1096" t="s">
        <v>36</v>
      </c>
      <c r="BM271" s="1056" t="s">
        <v>36</v>
      </c>
      <c r="BN271" s="1076" t="s">
        <v>36</v>
      </c>
      <c r="BO271" s="1076" t="s">
        <v>36</v>
      </c>
      <c r="BP271" s="1076" t="s">
        <v>36</v>
      </c>
      <c r="BQ271" s="1096" t="s">
        <v>36</v>
      </c>
      <c r="BR271" s="1056" t="s">
        <v>36</v>
      </c>
      <c r="BS271" s="1076" t="s">
        <v>36</v>
      </c>
      <c r="BT271" s="1076" t="s">
        <v>36</v>
      </c>
      <c r="BU271" s="1076" t="s">
        <v>36</v>
      </c>
      <c r="BV271" s="1076" t="s">
        <v>36</v>
      </c>
      <c r="BW271" s="1076" t="s">
        <v>36</v>
      </c>
      <c r="BX271" s="1076" t="s">
        <v>36</v>
      </c>
      <c r="BY271" s="1134" t="s">
        <v>36</v>
      </c>
      <c r="BZ271" s="1134" t="s">
        <v>36</v>
      </c>
      <c r="CA271" s="1134" t="s">
        <v>36</v>
      </c>
      <c r="CB271" s="1134" t="s">
        <v>36</v>
      </c>
      <c r="CC271" s="1134" t="s">
        <v>36</v>
      </c>
      <c r="CD271" s="1134" t="s">
        <v>36</v>
      </c>
      <c r="CE271" s="1134" t="s">
        <v>36</v>
      </c>
      <c r="CF271" s="1134" t="s">
        <v>36</v>
      </c>
      <c r="CG271" s="1134" t="s">
        <v>36</v>
      </c>
      <c r="CH271" s="1821"/>
      <c r="CI271" s="1821"/>
      <c r="CJ271" s="1821"/>
      <c r="CK271" s="1821"/>
      <c r="CL271" s="1821"/>
      <c r="CM271" s="1821"/>
      <c r="CN271" s="1821"/>
      <c r="CO271" s="1821"/>
      <c r="CP271" s="1821"/>
      <c r="CQ271" s="1821"/>
      <c r="CR271" s="1821"/>
      <c r="CS271" s="1821"/>
      <c r="CT271" s="1821"/>
      <c r="CU271" s="1821"/>
      <c r="CV271" s="1821"/>
      <c r="CW271" s="1821"/>
      <c r="CX271" s="1821"/>
      <c r="CY271" s="1821"/>
      <c r="CZ271" s="1821"/>
    </row>
    <row r="272" s="423" customFormat="true" ht="15" customHeight="true" x14ac:dyDescent="0.2">
      <c r="B272" s="422"/>
      <c r="AH272" s="216"/>
      <c r="AI272" s="216"/>
      <c r="AJ272" s="216"/>
      <c r="AK272" s="216"/>
      <c r="AL272" s="216"/>
      <c r="AM272" s="216"/>
      <c r="AN272" s="216"/>
      <c r="AO272" s="216"/>
      <c r="AP272" s="216"/>
      <c r="AQ272" s="216"/>
      <c r="AR272" s="216"/>
      <c r="AS272" s="216"/>
      <c r="AT272" s="216"/>
      <c r="AU272" s="216"/>
      <c r="AV272" s="216"/>
      <c r="AW272" s="216"/>
      <c r="AX272" s="216"/>
      <c r="AY272" s="216"/>
      <c r="AZ272" s="216"/>
      <c r="BA272" s="2157"/>
      <c r="BB272" s="294" t="s">
        <v>49</v>
      </c>
      <c r="BC272" s="1056" t="s">
        <v>36</v>
      </c>
      <c r="BD272" s="1076" t="s">
        <v>36</v>
      </c>
      <c r="BE272" s="1076" t="s">
        <v>36</v>
      </c>
      <c r="BF272" s="1076" t="s">
        <v>36</v>
      </c>
      <c r="BG272" s="1096" t="s">
        <v>36</v>
      </c>
      <c r="BH272" s="1056" t="s">
        <v>36</v>
      </c>
      <c r="BI272" s="1076" t="s">
        <v>36</v>
      </c>
      <c r="BJ272" s="1076" t="s">
        <v>36</v>
      </c>
      <c r="BK272" s="1076" t="s">
        <v>36</v>
      </c>
      <c r="BL272" s="1096" t="s">
        <v>36</v>
      </c>
      <c r="BM272" s="1056" t="s">
        <v>36</v>
      </c>
      <c r="BN272" s="1076" t="s">
        <v>36</v>
      </c>
      <c r="BO272" s="1076" t="s">
        <v>36</v>
      </c>
      <c r="BP272" s="1076" t="s">
        <v>36</v>
      </c>
      <c r="BQ272" s="1096" t="s">
        <v>36</v>
      </c>
      <c r="BR272" s="1056" t="s">
        <v>36</v>
      </c>
      <c r="BS272" s="1076" t="s">
        <v>36</v>
      </c>
      <c r="BT272" s="1076" t="s">
        <v>36</v>
      </c>
      <c r="BU272" s="1076" t="s">
        <v>36</v>
      </c>
      <c r="BV272" s="1076" t="s">
        <v>36</v>
      </c>
      <c r="BW272" s="1076" t="s">
        <v>36</v>
      </c>
      <c r="BX272" s="1076" t="s">
        <v>36</v>
      </c>
      <c r="BY272" s="1134" t="s">
        <v>36</v>
      </c>
      <c r="BZ272" s="1134" t="s">
        <v>36</v>
      </c>
      <c r="CA272" s="1134" t="s">
        <v>36</v>
      </c>
      <c r="CB272" s="1134" t="s">
        <v>36</v>
      </c>
      <c r="CC272" s="1134" t="s">
        <v>36</v>
      </c>
      <c r="CD272" s="1134" t="s">
        <v>36</v>
      </c>
      <c r="CE272" s="1134" t="s">
        <v>36</v>
      </c>
      <c r="CF272" s="1134" t="s">
        <v>36</v>
      </c>
      <c r="CG272" s="1134" t="s">
        <v>36</v>
      </c>
      <c r="CH272" s="1821"/>
      <c r="CI272" s="1821"/>
      <c r="CJ272" s="1821"/>
      <c r="CK272" s="1821"/>
      <c r="CL272" s="1821"/>
      <c r="CM272" s="1821"/>
      <c r="CN272" s="1821"/>
      <c r="CO272" s="1821"/>
      <c r="CP272" s="1821"/>
      <c r="CQ272" s="1821"/>
      <c r="CR272" s="1821"/>
      <c r="CS272" s="1821"/>
      <c r="CT272" s="1821"/>
      <c r="CU272" s="1821"/>
      <c r="CV272" s="1821"/>
      <c r="CW272" s="1821"/>
      <c r="CX272" s="1821"/>
      <c r="CY272" s="1821"/>
      <c r="CZ272" s="1821"/>
    </row>
    <row r="273" s="423" customFormat="true" ht="15" customHeight="true" x14ac:dyDescent="0.2">
      <c r="B273" s="422"/>
      <c r="AH273" s="216"/>
      <c r="AI273" s="216"/>
      <c r="AJ273" s="216"/>
      <c r="AK273" s="216"/>
      <c r="AL273" s="216"/>
      <c r="AM273" s="216"/>
      <c r="AN273" s="216"/>
      <c r="AO273" s="216"/>
      <c r="AP273" s="216"/>
      <c r="AQ273" s="216"/>
      <c r="AR273" s="216"/>
      <c r="AS273" s="216"/>
      <c r="AT273" s="216"/>
      <c r="AU273" s="216"/>
      <c r="AV273" s="216"/>
      <c r="AW273" s="216"/>
      <c r="AX273" s="216"/>
      <c r="AY273" s="216"/>
      <c r="AZ273" s="216"/>
      <c r="BA273" s="2157"/>
      <c r="BB273" s="294" t="s">
        <v>113</v>
      </c>
      <c r="BC273" s="1056" t="s">
        <v>36</v>
      </c>
      <c r="BD273" s="1076" t="s">
        <v>36</v>
      </c>
      <c r="BE273" s="1076" t="s">
        <v>36</v>
      </c>
      <c r="BF273" s="1076" t="s">
        <v>36</v>
      </c>
      <c r="BG273" s="1096" t="s">
        <v>36</v>
      </c>
      <c r="BH273" s="1056" t="s">
        <v>36</v>
      </c>
      <c r="BI273" s="1076" t="s">
        <v>36</v>
      </c>
      <c r="BJ273" s="1076" t="s">
        <v>36</v>
      </c>
      <c r="BK273" s="1076" t="s">
        <v>36</v>
      </c>
      <c r="BL273" s="1096" t="s">
        <v>36</v>
      </c>
      <c r="BM273" s="1056" t="s">
        <v>36</v>
      </c>
      <c r="BN273" s="1076" t="s">
        <v>36</v>
      </c>
      <c r="BO273" s="1076" t="s">
        <v>36</v>
      </c>
      <c r="BP273" s="1076" t="s">
        <v>36</v>
      </c>
      <c r="BQ273" s="1096" t="s">
        <v>36</v>
      </c>
      <c r="BR273" s="1056" t="s">
        <v>36</v>
      </c>
      <c r="BS273" s="1076" t="s">
        <v>36</v>
      </c>
      <c r="BT273" s="1076" t="s">
        <v>36</v>
      </c>
      <c r="BU273" s="1076" t="s">
        <v>36</v>
      </c>
      <c r="BV273" s="1076" t="s">
        <v>36</v>
      </c>
      <c r="BW273" s="1076" t="s">
        <v>36</v>
      </c>
      <c r="BX273" s="1076" t="s">
        <v>36</v>
      </c>
      <c r="BY273" s="1134" t="s">
        <v>36</v>
      </c>
      <c r="BZ273" s="1134" t="s">
        <v>36</v>
      </c>
      <c r="CA273" s="1134" t="s">
        <v>36</v>
      </c>
      <c r="CB273" s="1134" t="s">
        <v>36</v>
      </c>
      <c r="CC273" s="1134" t="s">
        <v>36</v>
      </c>
      <c r="CD273" s="1134" t="s">
        <v>36</v>
      </c>
      <c r="CE273" s="1134" t="s">
        <v>36</v>
      </c>
      <c r="CF273" s="1134" t="s">
        <v>36</v>
      </c>
      <c r="CG273" s="1134" t="s">
        <v>36</v>
      </c>
      <c r="CH273" s="1821"/>
      <c r="CI273" s="1821"/>
      <c r="CJ273" s="1821"/>
      <c r="CK273" s="1821"/>
      <c r="CL273" s="1821"/>
      <c r="CM273" s="1821"/>
      <c r="CN273" s="1821"/>
      <c r="CO273" s="1821"/>
      <c r="CP273" s="1821"/>
      <c r="CQ273" s="1821"/>
      <c r="CR273" s="1821"/>
      <c r="CS273" s="1821"/>
      <c r="CT273" s="1821"/>
      <c r="CU273" s="1821"/>
      <c r="CV273" s="1821"/>
      <c r="CW273" s="1821"/>
      <c r="CX273" s="1821"/>
      <c r="CY273" s="1821"/>
      <c r="CZ273" s="1821"/>
    </row>
    <row r="274" s="423" customFormat="true" ht="15" customHeight="true" x14ac:dyDescent="0.2">
      <c r="B274" s="422"/>
      <c r="AH274" s="216"/>
      <c r="AI274" s="216"/>
      <c r="AJ274" s="216"/>
      <c r="AK274" s="216"/>
      <c r="AL274" s="216"/>
      <c r="AM274" s="216"/>
      <c r="AN274" s="216"/>
      <c r="AO274" s="216"/>
      <c r="AP274" s="216"/>
      <c r="AQ274" s="216"/>
      <c r="AR274" s="216"/>
      <c r="AS274" s="216"/>
      <c r="AT274" s="216"/>
      <c r="AU274" s="216"/>
      <c r="AV274" s="216"/>
      <c r="AW274" s="216"/>
      <c r="AX274" s="216"/>
      <c r="AY274" s="216"/>
      <c r="AZ274" s="216"/>
      <c r="BA274" s="2157" t="s">
        <v>77</v>
      </c>
      <c r="BB274" s="294" t="s">
        <v>50</v>
      </c>
      <c r="BC274" s="1056" t="s">
        <v>36</v>
      </c>
      <c r="BD274" s="1075" t="s">
        <v>36</v>
      </c>
      <c r="BE274" s="1075" t="s">
        <v>36</v>
      </c>
      <c r="BF274" s="1075" t="s">
        <v>36</v>
      </c>
      <c r="BG274" s="1095" t="s">
        <v>36</v>
      </c>
      <c r="BH274" s="1115" t="s">
        <v>36</v>
      </c>
      <c r="BI274" s="1075" t="s">
        <v>36</v>
      </c>
      <c r="BJ274" s="1075" t="s">
        <v>36</v>
      </c>
      <c r="BK274" s="1075" t="s">
        <v>36</v>
      </c>
      <c r="BL274" s="1095" t="s">
        <v>36</v>
      </c>
      <c r="BM274" s="1115" t="s">
        <v>36</v>
      </c>
      <c r="BN274" s="1075" t="s">
        <v>36</v>
      </c>
      <c r="BO274" s="1075" t="s">
        <v>36</v>
      </c>
      <c r="BP274" s="1075" t="s">
        <v>36</v>
      </c>
      <c r="BQ274" s="1095" t="s">
        <v>36</v>
      </c>
      <c r="BR274" s="1115" t="s">
        <v>36</v>
      </c>
      <c r="BS274" s="1075" t="s">
        <v>36</v>
      </c>
      <c r="BT274" s="1075" t="s">
        <v>36</v>
      </c>
      <c r="BU274" s="1075" t="s">
        <v>36</v>
      </c>
      <c r="BV274" s="1075" t="s">
        <v>36</v>
      </c>
      <c r="BW274" s="1075" t="s">
        <v>36</v>
      </c>
      <c r="BX274" s="1075" t="s">
        <v>36</v>
      </c>
      <c r="BY274" s="1133" t="s">
        <v>36</v>
      </c>
      <c r="BZ274" s="1133" t="s">
        <v>36</v>
      </c>
      <c r="CA274" s="1133" t="s">
        <v>36</v>
      </c>
      <c r="CB274" s="1133" t="s">
        <v>36</v>
      </c>
      <c r="CC274" s="1133" t="s">
        <v>36</v>
      </c>
      <c r="CD274" s="1133" t="s">
        <v>36</v>
      </c>
      <c r="CE274" s="1133" t="s">
        <v>36</v>
      </c>
      <c r="CF274" s="1133" t="s">
        <v>36</v>
      </c>
      <c r="CG274" s="1133" t="s">
        <v>36</v>
      </c>
      <c r="CH274" s="1820"/>
      <c r="CI274" s="1820"/>
      <c r="CJ274" s="1820"/>
      <c r="CK274" s="1820"/>
      <c r="CL274" s="1820"/>
      <c r="CM274" s="1820"/>
      <c r="CN274" s="1820"/>
      <c r="CO274" s="1820"/>
      <c r="CP274" s="1820"/>
      <c r="CQ274" s="1820"/>
      <c r="CR274" s="1820"/>
      <c r="CS274" s="1820"/>
      <c r="CT274" s="1820"/>
      <c r="CU274" s="1820"/>
      <c r="CV274" s="1820"/>
      <c r="CW274" s="1820"/>
      <c r="CX274" s="1820"/>
      <c r="CY274" s="1820"/>
      <c r="CZ274" s="1820"/>
    </row>
    <row r="275" s="423" customFormat="true" ht="15" customHeight="true" x14ac:dyDescent="0.2">
      <c r="B275" s="422"/>
      <c r="AH275" s="216"/>
      <c r="AI275" s="216"/>
      <c r="AJ275" s="216"/>
      <c r="AK275" s="216"/>
      <c r="AL275" s="216"/>
      <c r="AM275" s="216"/>
      <c r="AN275" s="216"/>
      <c r="AO275" s="216"/>
      <c r="AP275" s="216"/>
      <c r="AQ275" s="216"/>
      <c r="AR275" s="216"/>
      <c r="AS275" s="216"/>
      <c r="AT275" s="216"/>
      <c r="AU275" s="216"/>
      <c r="AV275" s="216"/>
      <c r="AW275" s="216"/>
      <c r="AX275" s="216"/>
      <c r="AY275" s="216"/>
      <c r="AZ275" s="216"/>
      <c r="BA275" s="2157"/>
      <c r="BB275" s="294" t="s">
        <v>49</v>
      </c>
      <c r="BC275" s="1056" t="s">
        <v>36</v>
      </c>
      <c r="BD275" s="1075" t="s">
        <v>36</v>
      </c>
      <c r="BE275" s="1075" t="s">
        <v>36</v>
      </c>
      <c r="BF275" s="1075" t="s">
        <v>36</v>
      </c>
      <c r="BG275" s="1095" t="s">
        <v>36</v>
      </c>
      <c r="BH275" s="1115" t="s">
        <v>36</v>
      </c>
      <c r="BI275" s="1075" t="s">
        <v>36</v>
      </c>
      <c r="BJ275" s="1075" t="s">
        <v>36</v>
      </c>
      <c r="BK275" s="1075" t="s">
        <v>36</v>
      </c>
      <c r="BL275" s="1095" t="s">
        <v>36</v>
      </c>
      <c r="BM275" s="1115" t="s">
        <v>36</v>
      </c>
      <c r="BN275" s="1075" t="s">
        <v>36</v>
      </c>
      <c r="BO275" s="1075" t="s">
        <v>36</v>
      </c>
      <c r="BP275" s="1075" t="s">
        <v>36</v>
      </c>
      <c r="BQ275" s="1095" t="s">
        <v>36</v>
      </c>
      <c r="BR275" s="1115" t="s">
        <v>36</v>
      </c>
      <c r="BS275" s="1075" t="s">
        <v>36</v>
      </c>
      <c r="BT275" s="1075" t="s">
        <v>36</v>
      </c>
      <c r="BU275" s="1075" t="s">
        <v>36</v>
      </c>
      <c r="BV275" s="1075" t="s">
        <v>36</v>
      </c>
      <c r="BW275" s="1075" t="s">
        <v>36</v>
      </c>
      <c r="BX275" s="1075" t="s">
        <v>36</v>
      </c>
      <c r="BY275" s="1133" t="s">
        <v>36</v>
      </c>
      <c r="BZ275" s="1133" t="s">
        <v>36</v>
      </c>
      <c r="CA275" s="1133" t="s">
        <v>36</v>
      </c>
      <c r="CB275" s="1133" t="s">
        <v>36</v>
      </c>
      <c r="CC275" s="1133" t="s">
        <v>36</v>
      </c>
      <c r="CD275" s="1133" t="s">
        <v>36</v>
      </c>
      <c r="CE275" s="1133" t="s">
        <v>36</v>
      </c>
      <c r="CF275" s="1133" t="s">
        <v>36</v>
      </c>
      <c r="CG275" s="1133" t="s">
        <v>36</v>
      </c>
      <c r="CH275" s="1820"/>
      <c r="CI275" s="1820"/>
      <c r="CJ275" s="1820"/>
      <c r="CK275" s="1820"/>
      <c r="CL275" s="1820"/>
      <c r="CM275" s="1820"/>
      <c r="CN275" s="1820"/>
      <c r="CO275" s="1820"/>
      <c r="CP275" s="1820"/>
      <c r="CQ275" s="1820"/>
      <c r="CR275" s="1820"/>
      <c r="CS275" s="1820"/>
      <c r="CT275" s="1820"/>
      <c r="CU275" s="1820"/>
      <c r="CV275" s="1820"/>
      <c r="CW275" s="1820"/>
      <c r="CX275" s="1820"/>
      <c r="CY275" s="1820"/>
      <c r="CZ275" s="1820"/>
    </row>
    <row r="276" s="423" customFormat="true" ht="15" customHeight="true" x14ac:dyDescent="0.2">
      <c r="B276" s="422"/>
      <c r="AH276" s="216"/>
      <c r="AI276" s="216"/>
      <c r="AJ276" s="216"/>
      <c r="AK276" s="216"/>
      <c r="AL276" s="216"/>
      <c r="AM276" s="216"/>
      <c r="AN276" s="216"/>
      <c r="AO276" s="216"/>
      <c r="AP276" s="216"/>
      <c r="AQ276" s="216"/>
      <c r="AR276" s="216"/>
      <c r="AS276" s="216"/>
      <c r="AT276" s="216"/>
      <c r="AU276" s="216"/>
      <c r="AV276" s="216"/>
      <c r="AW276" s="216"/>
      <c r="AX276" s="216"/>
      <c r="AY276" s="216"/>
      <c r="AZ276" s="216"/>
      <c r="BA276" s="2157"/>
      <c r="BB276" s="294" t="s">
        <v>114</v>
      </c>
      <c r="BC276" s="1056" t="s">
        <v>36</v>
      </c>
      <c r="BD276" s="1075" t="s">
        <v>36</v>
      </c>
      <c r="BE276" s="1075" t="s">
        <v>36</v>
      </c>
      <c r="BF276" s="1075" t="s">
        <v>36</v>
      </c>
      <c r="BG276" s="1095" t="s">
        <v>36</v>
      </c>
      <c r="BH276" s="1115" t="s">
        <v>36</v>
      </c>
      <c r="BI276" s="1075" t="s">
        <v>36</v>
      </c>
      <c r="BJ276" s="1075" t="s">
        <v>36</v>
      </c>
      <c r="BK276" s="1075" t="s">
        <v>36</v>
      </c>
      <c r="BL276" s="1095" t="s">
        <v>36</v>
      </c>
      <c r="BM276" s="1115" t="s">
        <v>36</v>
      </c>
      <c r="BN276" s="1075" t="s">
        <v>36</v>
      </c>
      <c r="BO276" s="1075" t="s">
        <v>36</v>
      </c>
      <c r="BP276" s="1075" t="s">
        <v>36</v>
      </c>
      <c r="BQ276" s="1095" t="s">
        <v>36</v>
      </c>
      <c r="BR276" s="1115" t="s">
        <v>36</v>
      </c>
      <c r="BS276" s="1075" t="s">
        <v>36</v>
      </c>
      <c r="BT276" s="1075" t="s">
        <v>36</v>
      </c>
      <c r="BU276" s="1075" t="s">
        <v>36</v>
      </c>
      <c r="BV276" s="1075" t="s">
        <v>36</v>
      </c>
      <c r="BW276" s="1075" t="s">
        <v>36</v>
      </c>
      <c r="BX276" s="1075" t="s">
        <v>36</v>
      </c>
      <c r="BY276" s="1133" t="s">
        <v>36</v>
      </c>
      <c r="BZ276" s="1133" t="s">
        <v>36</v>
      </c>
      <c r="CA276" s="1133" t="s">
        <v>36</v>
      </c>
      <c r="CB276" s="1133" t="s">
        <v>36</v>
      </c>
      <c r="CC276" s="1133" t="s">
        <v>36</v>
      </c>
      <c r="CD276" s="1133" t="s">
        <v>36</v>
      </c>
      <c r="CE276" s="1133" t="s">
        <v>36</v>
      </c>
      <c r="CF276" s="1133" t="s">
        <v>36</v>
      </c>
      <c r="CG276" s="1133" t="s">
        <v>36</v>
      </c>
      <c r="CH276" s="1820"/>
      <c r="CI276" s="1820"/>
      <c r="CJ276" s="1820"/>
      <c r="CK276" s="1820"/>
      <c r="CL276" s="1820"/>
      <c r="CM276" s="1820"/>
      <c r="CN276" s="1820"/>
      <c r="CO276" s="1820"/>
      <c r="CP276" s="1820"/>
      <c r="CQ276" s="1820"/>
      <c r="CR276" s="1820"/>
      <c r="CS276" s="1820"/>
      <c r="CT276" s="1820"/>
      <c r="CU276" s="1820"/>
      <c r="CV276" s="1820"/>
      <c r="CW276" s="1820"/>
      <c r="CX276" s="1820"/>
      <c r="CY276" s="1820"/>
      <c r="CZ276" s="1820"/>
    </row>
    <row r="277" s="423" customFormat="true" ht="15" customHeight="true" x14ac:dyDescent="0.2">
      <c r="B277" s="422"/>
      <c r="AH277" s="216"/>
      <c r="AI277" s="216"/>
      <c r="AJ277" s="216"/>
      <c r="AK277" s="216"/>
      <c r="AL277" s="216"/>
      <c r="AM277" s="216"/>
      <c r="AN277" s="216"/>
      <c r="AO277" s="216"/>
      <c r="AP277" s="216"/>
      <c r="AQ277" s="216"/>
      <c r="AR277" s="216"/>
      <c r="AS277" s="216"/>
      <c r="AT277" s="216"/>
      <c r="AU277" s="216"/>
      <c r="AV277" s="216"/>
      <c r="AW277" s="216"/>
      <c r="AX277" s="216"/>
      <c r="AY277" s="216"/>
      <c r="AZ277" s="216"/>
      <c r="BA277" s="2157" t="s">
        <v>78</v>
      </c>
      <c r="BB277" s="294" t="s">
        <v>79</v>
      </c>
      <c r="BC277" s="1056" t="s">
        <v>36</v>
      </c>
      <c r="BD277" s="1075" t="s">
        <v>36</v>
      </c>
      <c r="BE277" s="1075" t="s">
        <v>36</v>
      </c>
      <c r="BF277" s="1075" t="s">
        <v>36</v>
      </c>
      <c r="BG277" s="1095" t="s">
        <v>36</v>
      </c>
      <c r="BH277" s="1115" t="s">
        <v>36</v>
      </c>
      <c r="BI277" s="1075" t="s">
        <v>36</v>
      </c>
      <c r="BJ277" s="1075" t="s">
        <v>36</v>
      </c>
      <c r="BK277" s="1075" t="s">
        <v>36</v>
      </c>
      <c r="BL277" s="1095" t="s">
        <v>36</v>
      </c>
      <c r="BM277" s="1115" t="s">
        <v>36</v>
      </c>
      <c r="BN277" s="1075" t="s">
        <v>36</v>
      </c>
      <c r="BO277" s="1075" t="s">
        <v>36</v>
      </c>
      <c r="BP277" s="1075" t="s">
        <v>36</v>
      </c>
      <c r="BQ277" s="1095" t="s">
        <v>36</v>
      </c>
      <c r="BR277" s="1115" t="s">
        <v>36</v>
      </c>
      <c r="BS277" s="1075" t="s">
        <v>36</v>
      </c>
      <c r="BT277" s="1075" t="s">
        <v>36</v>
      </c>
      <c r="BU277" s="1075" t="s">
        <v>36</v>
      </c>
      <c r="BV277" s="1075" t="s">
        <v>36</v>
      </c>
      <c r="BW277" s="1075" t="s">
        <v>36</v>
      </c>
      <c r="BX277" s="1075" t="s">
        <v>36</v>
      </c>
      <c r="BY277" s="1133" t="s">
        <v>36</v>
      </c>
      <c r="BZ277" s="1133" t="s">
        <v>36</v>
      </c>
      <c r="CA277" s="1133" t="s">
        <v>36</v>
      </c>
      <c r="CB277" s="1133" t="s">
        <v>36</v>
      </c>
      <c r="CC277" s="1133" t="s">
        <v>36</v>
      </c>
      <c r="CD277" s="1133" t="s">
        <v>36</v>
      </c>
      <c r="CE277" s="1133" t="s">
        <v>36</v>
      </c>
      <c r="CF277" s="1133" t="s">
        <v>36</v>
      </c>
      <c r="CG277" s="1133" t="s">
        <v>36</v>
      </c>
      <c r="CH277" s="1820"/>
      <c r="CI277" s="1820"/>
      <c r="CJ277" s="1820"/>
      <c r="CK277" s="1820"/>
      <c r="CL277" s="1820"/>
      <c r="CM277" s="1820"/>
      <c r="CN277" s="1820"/>
      <c r="CO277" s="1820"/>
      <c r="CP277" s="1820"/>
      <c r="CQ277" s="1820"/>
      <c r="CR277" s="1820"/>
      <c r="CS277" s="1820"/>
      <c r="CT277" s="1820"/>
      <c r="CU277" s="1820"/>
      <c r="CV277" s="1820"/>
      <c r="CW277" s="1820"/>
      <c r="CX277" s="1820"/>
      <c r="CY277" s="1820"/>
      <c r="CZ277" s="1820"/>
    </row>
    <row r="278" s="423" customFormat="true" ht="15" customHeight="true" x14ac:dyDescent="0.2">
      <c r="B278" s="422"/>
      <c r="AH278" s="216"/>
      <c r="AI278" s="216"/>
      <c r="AJ278" s="216"/>
      <c r="AK278" s="216"/>
      <c r="AL278" s="216"/>
      <c r="AM278" s="216"/>
      <c r="AN278" s="216"/>
      <c r="AO278" s="216"/>
      <c r="AP278" s="216"/>
      <c r="AQ278" s="216"/>
      <c r="AR278" s="216"/>
      <c r="AS278" s="216"/>
      <c r="AT278" s="216"/>
      <c r="AU278" s="216"/>
      <c r="AV278" s="216"/>
      <c r="AW278" s="216"/>
      <c r="AX278" s="216"/>
      <c r="AY278" s="216"/>
      <c r="AZ278" s="216"/>
      <c r="BA278" s="2157"/>
      <c r="BB278" s="294" t="s">
        <v>80</v>
      </c>
      <c r="BC278" s="1056" t="s">
        <v>36</v>
      </c>
      <c r="BD278" s="1075" t="s">
        <v>36</v>
      </c>
      <c r="BE278" s="1075" t="s">
        <v>36</v>
      </c>
      <c r="BF278" s="1075" t="s">
        <v>36</v>
      </c>
      <c r="BG278" s="1095" t="s">
        <v>36</v>
      </c>
      <c r="BH278" s="1115" t="s">
        <v>36</v>
      </c>
      <c r="BI278" s="1075" t="s">
        <v>36</v>
      </c>
      <c r="BJ278" s="1075" t="s">
        <v>36</v>
      </c>
      <c r="BK278" s="1075" t="s">
        <v>36</v>
      </c>
      <c r="BL278" s="1095" t="s">
        <v>36</v>
      </c>
      <c r="BM278" s="1115" t="s">
        <v>36</v>
      </c>
      <c r="BN278" s="1075" t="s">
        <v>36</v>
      </c>
      <c r="BO278" s="1075" t="s">
        <v>36</v>
      </c>
      <c r="BP278" s="1075" t="s">
        <v>36</v>
      </c>
      <c r="BQ278" s="1095" t="s">
        <v>36</v>
      </c>
      <c r="BR278" s="1115" t="s">
        <v>36</v>
      </c>
      <c r="BS278" s="1075" t="s">
        <v>36</v>
      </c>
      <c r="BT278" s="1075" t="s">
        <v>36</v>
      </c>
      <c r="BU278" s="1075" t="s">
        <v>36</v>
      </c>
      <c r="BV278" s="1075" t="s">
        <v>36</v>
      </c>
      <c r="BW278" s="1075" t="s">
        <v>36</v>
      </c>
      <c r="BX278" s="1075" t="s">
        <v>36</v>
      </c>
      <c r="BY278" s="1133" t="s">
        <v>36</v>
      </c>
      <c r="BZ278" s="1133" t="s">
        <v>36</v>
      </c>
      <c r="CA278" s="1133" t="s">
        <v>36</v>
      </c>
      <c r="CB278" s="1133" t="s">
        <v>36</v>
      </c>
      <c r="CC278" s="1133" t="s">
        <v>36</v>
      </c>
      <c r="CD278" s="1133" t="s">
        <v>36</v>
      </c>
      <c r="CE278" s="1133" t="s">
        <v>36</v>
      </c>
      <c r="CF278" s="1133" t="s">
        <v>36</v>
      </c>
      <c r="CG278" s="1133" t="s">
        <v>36</v>
      </c>
      <c r="CH278" s="1820"/>
      <c r="CI278" s="1820"/>
      <c r="CJ278" s="1820"/>
      <c r="CK278" s="1820"/>
      <c r="CL278" s="1820"/>
      <c r="CM278" s="1820"/>
      <c r="CN278" s="1820"/>
      <c r="CO278" s="1820"/>
      <c r="CP278" s="1820"/>
      <c r="CQ278" s="1820"/>
      <c r="CR278" s="1820"/>
      <c r="CS278" s="1820"/>
      <c r="CT278" s="1820"/>
      <c r="CU278" s="1820"/>
      <c r="CV278" s="1820"/>
      <c r="CW278" s="1820"/>
      <c r="CX278" s="1820"/>
      <c r="CY278" s="1820"/>
      <c r="CZ278" s="1820"/>
    </row>
    <row r="279" s="423" customFormat="true" ht="15" customHeight="true" x14ac:dyDescent="0.2">
      <c r="B279" s="422"/>
      <c r="AH279" s="216"/>
      <c r="AI279" s="216"/>
      <c r="AJ279" s="216"/>
      <c r="AK279" s="216"/>
      <c r="AL279" s="216"/>
      <c r="AM279" s="216"/>
      <c r="AN279" s="216"/>
      <c r="AO279" s="216"/>
      <c r="AP279" s="216"/>
      <c r="AQ279" s="216"/>
      <c r="AR279" s="216"/>
      <c r="AS279" s="216"/>
      <c r="AT279" s="216"/>
      <c r="AU279" s="216"/>
      <c r="AV279" s="216"/>
      <c r="AW279" s="216"/>
      <c r="AX279" s="216"/>
      <c r="AY279" s="216"/>
      <c r="AZ279" s="216"/>
      <c r="BA279" s="2157"/>
      <c r="BB279" s="294" t="s">
        <v>81</v>
      </c>
      <c r="BC279" s="1056" t="s">
        <v>36</v>
      </c>
      <c r="BD279" s="1076" t="s">
        <v>36</v>
      </c>
      <c r="BE279" s="1076" t="s">
        <v>36</v>
      </c>
      <c r="BF279" s="1076" t="s">
        <v>36</v>
      </c>
      <c r="BG279" s="1096" t="s">
        <v>36</v>
      </c>
      <c r="BH279" s="1056" t="s">
        <v>36</v>
      </c>
      <c r="BI279" s="1076" t="s">
        <v>36</v>
      </c>
      <c r="BJ279" s="1076" t="s">
        <v>36</v>
      </c>
      <c r="BK279" s="1076" t="s">
        <v>36</v>
      </c>
      <c r="BL279" s="1096" t="s">
        <v>36</v>
      </c>
      <c r="BM279" s="1056" t="s">
        <v>36</v>
      </c>
      <c r="BN279" s="1076" t="s">
        <v>36</v>
      </c>
      <c r="BO279" s="1076" t="s">
        <v>36</v>
      </c>
      <c r="BP279" s="1076" t="s">
        <v>36</v>
      </c>
      <c r="BQ279" s="1096" t="s">
        <v>36</v>
      </c>
      <c r="BR279" s="1056" t="s">
        <v>36</v>
      </c>
      <c r="BS279" s="1076" t="s">
        <v>36</v>
      </c>
      <c r="BT279" s="1076" t="s">
        <v>36</v>
      </c>
      <c r="BU279" s="1076" t="s">
        <v>36</v>
      </c>
      <c r="BV279" s="1076" t="s">
        <v>36</v>
      </c>
      <c r="BW279" s="1076" t="s">
        <v>36</v>
      </c>
      <c r="BX279" s="1076" t="s">
        <v>36</v>
      </c>
      <c r="BY279" s="1134" t="s">
        <v>36</v>
      </c>
      <c r="BZ279" s="1134" t="s">
        <v>36</v>
      </c>
      <c r="CA279" s="1134" t="s">
        <v>36</v>
      </c>
      <c r="CB279" s="1134" t="s">
        <v>36</v>
      </c>
      <c r="CC279" s="1134" t="s">
        <v>36</v>
      </c>
      <c r="CD279" s="1134" t="s">
        <v>36</v>
      </c>
      <c r="CE279" s="1134" t="s">
        <v>36</v>
      </c>
      <c r="CF279" s="1134" t="s">
        <v>36</v>
      </c>
      <c r="CG279" s="1134" t="s">
        <v>36</v>
      </c>
      <c r="CH279" s="1821"/>
      <c r="CI279" s="1821"/>
      <c r="CJ279" s="1821"/>
      <c r="CK279" s="1821"/>
      <c r="CL279" s="1821"/>
      <c r="CM279" s="1821"/>
      <c r="CN279" s="1821"/>
      <c r="CO279" s="1821"/>
      <c r="CP279" s="1821"/>
      <c r="CQ279" s="1821"/>
      <c r="CR279" s="1821"/>
      <c r="CS279" s="1821"/>
      <c r="CT279" s="1821"/>
      <c r="CU279" s="1821"/>
      <c r="CV279" s="1821"/>
      <c r="CW279" s="1821"/>
      <c r="CX279" s="1821"/>
      <c r="CY279" s="1821"/>
      <c r="CZ279" s="1821"/>
    </row>
    <row r="280" s="423" customFormat="true" ht="15" customHeight="true" x14ac:dyDescent="0.2">
      <c r="B280" s="422"/>
      <c r="AH280" s="216"/>
      <c r="AI280" s="216"/>
      <c r="AJ280" s="216"/>
      <c r="AK280" s="216"/>
      <c r="AL280" s="216"/>
      <c r="AM280" s="216"/>
      <c r="AN280" s="216"/>
      <c r="AO280" s="216"/>
      <c r="AP280" s="216"/>
      <c r="AQ280" s="216"/>
      <c r="AR280" s="216"/>
      <c r="AS280" s="216"/>
      <c r="AT280" s="216"/>
      <c r="AU280" s="216"/>
      <c r="AV280" s="216"/>
      <c r="AW280" s="216"/>
      <c r="AX280" s="216"/>
      <c r="AY280" s="216"/>
      <c r="AZ280" s="216"/>
      <c r="BA280" s="2157"/>
      <c r="BB280" s="294" t="s">
        <v>82</v>
      </c>
      <c r="BC280" s="1056" t="s">
        <v>36</v>
      </c>
      <c r="BD280" s="1076" t="s">
        <v>36</v>
      </c>
      <c r="BE280" s="1076" t="s">
        <v>36</v>
      </c>
      <c r="BF280" s="1076" t="s">
        <v>36</v>
      </c>
      <c r="BG280" s="1096" t="s">
        <v>36</v>
      </c>
      <c r="BH280" s="1056" t="s">
        <v>36</v>
      </c>
      <c r="BI280" s="1076" t="s">
        <v>36</v>
      </c>
      <c r="BJ280" s="1076" t="s">
        <v>36</v>
      </c>
      <c r="BK280" s="1076" t="s">
        <v>36</v>
      </c>
      <c r="BL280" s="1096" t="s">
        <v>36</v>
      </c>
      <c r="BM280" s="1056" t="s">
        <v>36</v>
      </c>
      <c r="BN280" s="1076" t="s">
        <v>36</v>
      </c>
      <c r="BO280" s="1076" t="s">
        <v>36</v>
      </c>
      <c r="BP280" s="1076" t="s">
        <v>36</v>
      </c>
      <c r="BQ280" s="1096" t="s">
        <v>36</v>
      </c>
      <c r="BR280" s="1056" t="s">
        <v>36</v>
      </c>
      <c r="BS280" s="1076" t="s">
        <v>36</v>
      </c>
      <c r="BT280" s="1076" t="s">
        <v>36</v>
      </c>
      <c r="BU280" s="1076" t="s">
        <v>36</v>
      </c>
      <c r="BV280" s="1076" t="s">
        <v>36</v>
      </c>
      <c r="BW280" s="1076" t="s">
        <v>36</v>
      </c>
      <c r="BX280" s="1076" t="s">
        <v>36</v>
      </c>
      <c r="BY280" s="1134" t="s">
        <v>36</v>
      </c>
      <c r="BZ280" s="1134" t="s">
        <v>36</v>
      </c>
      <c r="CA280" s="1134" t="s">
        <v>36</v>
      </c>
      <c r="CB280" s="1134" t="s">
        <v>36</v>
      </c>
      <c r="CC280" s="1134" t="s">
        <v>36</v>
      </c>
      <c r="CD280" s="1134" t="s">
        <v>36</v>
      </c>
      <c r="CE280" s="1134" t="s">
        <v>36</v>
      </c>
      <c r="CF280" s="1134" t="s">
        <v>36</v>
      </c>
      <c r="CG280" s="1134" t="s">
        <v>36</v>
      </c>
      <c r="CH280" s="1821"/>
      <c r="CI280" s="1821"/>
      <c r="CJ280" s="1821"/>
      <c r="CK280" s="1821"/>
      <c r="CL280" s="1821"/>
      <c r="CM280" s="1821"/>
      <c r="CN280" s="1821"/>
      <c r="CO280" s="1821"/>
      <c r="CP280" s="1821"/>
      <c r="CQ280" s="1821"/>
      <c r="CR280" s="1821"/>
      <c r="CS280" s="1821"/>
      <c r="CT280" s="1821"/>
      <c r="CU280" s="1821"/>
      <c r="CV280" s="1821"/>
      <c r="CW280" s="1821"/>
      <c r="CX280" s="1821"/>
      <c r="CY280" s="1821"/>
      <c r="CZ280" s="1821"/>
    </row>
    <row r="281" s="423" customFormat="true" ht="15" customHeight="true" x14ac:dyDescent="0.2">
      <c r="B281" s="422"/>
      <c r="AH281" s="216"/>
      <c r="AI281" s="216"/>
      <c r="AJ281" s="216"/>
      <c r="AK281" s="216"/>
      <c r="AL281" s="216"/>
      <c r="AM281" s="216"/>
      <c r="AN281" s="216"/>
      <c r="AO281" s="216"/>
      <c r="AP281" s="216"/>
      <c r="AQ281" s="216"/>
      <c r="AR281" s="216"/>
      <c r="AS281" s="216"/>
      <c r="AT281" s="216"/>
      <c r="AU281" s="216"/>
      <c r="AV281" s="216"/>
      <c r="AW281" s="216"/>
      <c r="AX281" s="216"/>
      <c r="AY281" s="216"/>
      <c r="AZ281" s="216"/>
      <c r="BA281" s="2157"/>
      <c r="BB281" s="294" t="s">
        <v>83</v>
      </c>
      <c r="BC281" s="1056" t="s">
        <v>36</v>
      </c>
      <c r="BD281" s="1076" t="s">
        <v>36</v>
      </c>
      <c r="BE281" s="1076" t="s">
        <v>36</v>
      </c>
      <c r="BF281" s="1076" t="s">
        <v>36</v>
      </c>
      <c r="BG281" s="1096" t="s">
        <v>36</v>
      </c>
      <c r="BH281" s="1056" t="s">
        <v>36</v>
      </c>
      <c r="BI281" s="1076" t="s">
        <v>36</v>
      </c>
      <c r="BJ281" s="1076" t="s">
        <v>36</v>
      </c>
      <c r="BK281" s="1076" t="s">
        <v>36</v>
      </c>
      <c r="BL281" s="1096" t="s">
        <v>36</v>
      </c>
      <c r="BM281" s="1056" t="s">
        <v>36</v>
      </c>
      <c r="BN281" s="1076" t="s">
        <v>36</v>
      </c>
      <c r="BO281" s="1076" t="s">
        <v>36</v>
      </c>
      <c r="BP281" s="1076" t="s">
        <v>36</v>
      </c>
      <c r="BQ281" s="1096" t="s">
        <v>36</v>
      </c>
      <c r="BR281" s="1056" t="s">
        <v>36</v>
      </c>
      <c r="BS281" s="1076" t="s">
        <v>36</v>
      </c>
      <c r="BT281" s="1076" t="s">
        <v>36</v>
      </c>
      <c r="BU281" s="1076" t="s">
        <v>36</v>
      </c>
      <c r="BV281" s="1076" t="s">
        <v>36</v>
      </c>
      <c r="BW281" s="1076" t="s">
        <v>36</v>
      </c>
      <c r="BX281" s="1076" t="s">
        <v>36</v>
      </c>
      <c r="BY281" s="1134" t="s">
        <v>36</v>
      </c>
      <c r="BZ281" s="1134" t="s">
        <v>36</v>
      </c>
      <c r="CA281" s="1134" t="s">
        <v>36</v>
      </c>
      <c r="CB281" s="1134" t="s">
        <v>36</v>
      </c>
      <c r="CC281" s="1134" t="s">
        <v>36</v>
      </c>
      <c r="CD281" s="1134" t="s">
        <v>36</v>
      </c>
      <c r="CE281" s="1134" t="s">
        <v>36</v>
      </c>
      <c r="CF281" s="1134" t="s">
        <v>36</v>
      </c>
      <c r="CG281" s="1134" t="s">
        <v>36</v>
      </c>
      <c r="CH281" s="1821"/>
      <c r="CI281" s="1821"/>
      <c r="CJ281" s="1821"/>
      <c r="CK281" s="1821"/>
      <c r="CL281" s="1821"/>
      <c r="CM281" s="1821"/>
      <c r="CN281" s="1821"/>
      <c r="CO281" s="1821"/>
      <c r="CP281" s="1821"/>
      <c r="CQ281" s="1821"/>
      <c r="CR281" s="1821"/>
      <c r="CS281" s="1821"/>
      <c r="CT281" s="1821"/>
      <c r="CU281" s="1821"/>
      <c r="CV281" s="1821"/>
      <c r="CW281" s="1821"/>
      <c r="CX281" s="1821"/>
      <c r="CY281" s="1821"/>
      <c r="CZ281" s="1821"/>
    </row>
    <row r="282" s="423" customFormat="true" ht="15" customHeight="true" x14ac:dyDescent="0.2">
      <c r="B282" s="422"/>
      <c r="AH282" s="216"/>
      <c r="AI282" s="216"/>
      <c r="AJ282" s="216"/>
      <c r="AK282" s="216"/>
      <c r="AL282" s="216"/>
      <c r="AM282" s="216"/>
      <c r="AN282" s="216"/>
      <c r="AO282" s="216"/>
      <c r="AP282" s="216"/>
      <c r="AQ282" s="216"/>
      <c r="AR282" s="216"/>
      <c r="AS282" s="216"/>
      <c r="AT282" s="216"/>
      <c r="AU282" s="216"/>
      <c r="AV282" s="216"/>
      <c r="AW282" s="216"/>
      <c r="AX282" s="216"/>
      <c r="AY282" s="216"/>
      <c r="AZ282" s="216"/>
      <c r="BA282" s="2157"/>
      <c r="BB282" s="294" t="s">
        <v>84</v>
      </c>
      <c r="BC282" s="1056" t="s">
        <v>36</v>
      </c>
      <c r="BD282" s="1076" t="s">
        <v>36</v>
      </c>
      <c r="BE282" s="1076" t="s">
        <v>36</v>
      </c>
      <c r="BF282" s="1076" t="s">
        <v>36</v>
      </c>
      <c r="BG282" s="1096" t="s">
        <v>36</v>
      </c>
      <c r="BH282" s="1056" t="s">
        <v>36</v>
      </c>
      <c r="BI282" s="1076" t="s">
        <v>36</v>
      </c>
      <c r="BJ282" s="1076" t="s">
        <v>36</v>
      </c>
      <c r="BK282" s="1076" t="s">
        <v>36</v>
      </c>
      <c r="BL282" s="1096" t="s">
        <v>36</v>
      </c>
      <c r="BM282" s="1056" t="s">
        <v>36</v>
      </c>
      <c r="BN282" s="1076" t="s">
        <v>36</v>
      </c>
      <c r="BO282" s="1076" t="s">
        <v>36</v>
      </c>
      <c r="BP282" s="1076" t="s">
        <v>36</v>
      </c>
      <c r="BQ282" s="1096" t="s">
        <v>36</v>
      </c>
      <c r="BR282" s="1056" t="s">
        <v>36</v>
      </c>
      <c r="BS282" s="1076" t="s">
        <v>36</v>
      </c>
      <c r="BT282" s="1076" t="s">
        <v>36</v>
      </c>
      <c r="BU282" s="1076" t="s">
        <v>36</v>
      </c>
      <c r="BV282" s="1076" t="s">
        <v>36</v>
      </c>
      <c r="BW282" s="1076" t="s">
        <v>36</v>
      </c>
      <c r="BX282" s="1076" t="s">
        <v>36</v>
      </c>
      <c r="BY282" s="1134" t="s">
        <v>36</v>
      </c>
      <c r="BZ282" s="1134" t="s">
        <v>36</v>
      </c>
      <c r="CA282" s="1134" t="s">
        <v>36</v>
      </c>
      <c r="CB282" s="1134" t="s">
        <v>36</v>
      </c>
      <c r="CC282" s="1134" t="s">
        <v>36</v>
      </c>
      <c r="CD282" s="1134" t="s">
        <v>36</v>
      </c>
      <c r="CE282" s="1134" t="s">
        <v>36</v>
      </c>
      <c r="CF282" s="1134" t="s">
        <v>36</v>
      </c>
      <c r="CG282" s="1134" t="s">
        <v>36</v>
      </c>
      <c r="CH282" s="1821"/>
      <c r="CI282" s="1821"/>
      <c r="CJ282" s="1821"/>
      <c r="CK282" s="1821"/>
      <c r="CL282" s="1821"/>
      <c r="CM282" s="1821"/>
      <c r="CN282" s="1821"/>
      <c r="CO282" s="1821"/>
      <c r="CP282" s="1821"/>
      <c r="CQ282" s="1821"/>
      <c r="CR282" s="1821"/>
      <c r="CS282" s="1821"/>
      <c r="CT282" s="1821"/>
      <c r="CU282" s="1821"/>
      <c r="CV282" s="1821"/>
      <c r="CW282" s="1821"/>
      <c r="CX282" s="1821"/>
      <c r="CY282" s="1821"/>
      <c r="CZ282" s="1821"/>
    </row>
    <row r="283" s="423" customFormat="true" ht="15" customHeight="true" x14ac:dyDescent="0.2">
      <c r="B283" s="422"/>
      <c r="AH283" s="216"/>
      <c r="AI283" s="216"/>
      <c r="AJ283" s="216"/>
      <c r="AK283" s="216"/>
      <c r="AL283" s="216"/>
      <c r="AM283" s="216"/>
      <c r="AN283" s="216"/>
      <c r="AO283" s="216"/>
      <c r="AP283" s="216"/>
      <c r="AQ283" s="216"/>
      <c r="AR283" s="216"/>
      <c r="AS283" s="216"/>
      <c r="AT283" s="216"/>
      <c r="AU283" s="216"/>
      <c r="AV283" s="216"/>
      <c r="AW283" s="216"/>
      <c r="AX283" s="216"/>
      <c r="AY283" s="216"/>
      <c r="AZ283" s="216"/>
      <c r="BA283" s="2157"/>
      <c r="BB283" s="294" t="s">
        <v>85</v>
      </c>
      <c r="BC283" s="1056" t="s">
        <v>36</v>
      </c>
      <c r="BD283" s="1076" t="s">
        <v>36</v>
      </c>
      <c r="BE283" s="1076" t="s">
        <v>36</v>
      </c>
      <c r="BF283" s="1076" t="s">
        <v>36</v>
      </c>
      <c r="BG283" s="1096" t="s">
        <v>36</v>
      </c>
      <c r="BH283" s="1056" t="s">
        <v>36</v>
      </c>
      <c r="BI283" s="1076" t="s">
        <v>36</v>
      </c>
      <c r="BJ283" s="1076" t="s">
        <v>36</v>
      </c>
      <c r="BK283" s="1076" t="s">
        <v>36</v>
      </c>
      <c r="BL283" s="1096" t="s">
        <v>36</v>
      </c>
      <c r="BM283" s="1056" t="s">
        <v>36</v>
      </c>
      <c r="BN283" s="1076" t="s">
        <v>36</v>
      </c>
      <c r="BO283" s="1076" t="s">
        <v>36</v>
      </c>
      <c r="BP283" s="1076" t="s">
        <v>36</v>
      </c>
      <c r="BQ283" s="1096" t="s">
        <v>36</v>
      </c>
      <c r="BR283" s="1056" t="s">
        <v>36</v>
      </c>
      <c r="BS283" s="1076" t="s">
        <v>36</v>
      </c>
      <c r="BT283" s="1076" t="s">
        <v>36</v>
      </c>
      <c r="BU283" s="1076" t="s">
        <v>36</v>
      </c>
      <c r="BV283" s="1076" t="s">
        <v>36</v>
      </c>
      <c r="BW283" s="1076" t="s">
        <v>36</v>
      </c>
      <c r="BX283" s="1076" t="s">
        <v>36</v>
      </c>
      <c r="BY283" s="1134" t="s">
        <v>36</v>
      </c>
      <c r="BZ283" s="1134" t="s">
        <v>36</v>
      </c>
      <c r="CA283" s="1134" t="s">
        <v>36</v>
      </c>
      <c r="CB283" s="1134" t="s">
        <v>36</v>
      </c>
      <c r="CC283" s="1134" t="s">
        <v>36</v>
      </c>
      <c r="CD283" s="1134" t="s">
        <v>36</v>
      </c>
      <c r="CE283" s="1134" t="s">
        <v>36</v>
      </c>
      <c r="CF283" s="1134" t="s">
        <v>36</v>
      </c>
      <c r="CG283" s="1134" t="s">
        <v>36</v>
      </c>
      <c r="CH283" s="1821"/>
      <c r="CI283" s="1821"/>
      <c r="CJ283" s="1821"/>
      <c r="CK283" s="1821"/>
      <c r="CL283" s="1821"/>
      <c r="CM283" s="1821"/>
      <c r="CN283" s="1821"/>
      <c r="CO283" s="1821"/>
      <c r="CP283" s="1821"/>
      <c r="CQ283" s="1821"/>
      <c r="CR283" s="1821"/>
      <c r="CS283" s="1821"/>
      <c r="CT283" s="1821"/>
      <c r="CU283" s="1821"/>
      <c r="CV283" s="1821"/>
      <c r="CW283" s="1821"/>
      <c r="CX283" s="1821"/>
      <c r="CY283" s="1821"/>
      <c r="CZ283" s="1821"/>
    </row>
    <row r="284" s="423" customFormat="true" ht="15" customHeight="true" x14ac:dyDescent="0.2">
      <c r="B284" s="422"/>
      <c r="AH284" s="216"/>
      <c r="AI284" s="216"/>
      <c r="AJ284" s="216"/>
      <c r="AK284" s="216"/>
      <c r="AL284" s="216"/>
      <c r="AM284" s="216"/>
      <c r="AN284" s="216"/>
      <c r="AO284" s="216"/>
      <c r="AP284" s="216"/>
      <c r="AQ284" s="216"/>
      <c r="AR284" s="216"/>
      <c r="AS284" s="216"/>
      <c r="AT284" s="216"/>
      <c r="AU284" s="216"/>
      <c r="AV284" s="216"/>
      <c r="AW284" s="216"/>
      <c r="AX284" s="216"/>
      <c r="AY284" s="216"/>
      <c r="AZ284" s="216"/>
      <c r="BA284" s="2158"/>
      <c r="BB284" s="295" t="s">
        <v>114</v>
      </c>
      <c r="BC284" s="1057" t="s">
        <v>36</v>
      </c>
      <c r="BD284" s="1077" t="s">
        <v>36</v>
      </c>
      <c r="BE284" s="1077" t="s">
        <v>36</v>
      </c>
      <c r="BF284" s="1077" t="s">
        <v>36</v>
      </c>
      <c r="BG284" s="1097" t="s">
        <v>36</v>
      </c>
      <c r="BH284" s="1116" t="s">
        <v>36</v>
      </c>
      <c r="BI284" s="1077" t="s">
        <v>36</v>
      </c>
      <c r="BJ284" s="1077" t="s">
        <v>36</v>
      </c>
      <c r="BK284" s="1077" t="s">
        <v>36</v>
      </c>
      <c r="BL284" s="1097" t="s">
        <v>36</v>
      </c>
      <c r="BM284" s="1116" t="s">
        <v>36</v>
      </c>
      <c r="BN284" s="1077" t="s">
        <v>36</v>
      </c>
      <c r="BO284" s="1077" t="s">
        <v>36</v>
      </c>
      <c r="BP284" s="1077" t="s">
        <v>36</v>
      </c>
      <c r="BQ284" s="1097" t="s">
        <v>36</v>
      </c>
      <c r="BR284" s="1116" t="s">
        <v>36</v>
      </c>
      <c r="BS284" s="1077" t="s">
        <v>36</v>
      </c>
      <c r="BT284" s="1077" t="s">
        <v>36</v>
      </c>
      <c r="BU284" s="1077" t="s">
        <v>36</v>
      </c>
      <c r="BV284" s="1077" t="s">
        <v>36</v>
      </c>
      <c r="BW284" s="1077" t="s">
        <v>36</v>
      </c>
      <c r="BX284" s="1077" t="s">
        <v>36</v>
      </c>
      <c r="BY284" s="1135" t="s">
        <v>36</v>
      </c>
      <c r="BZ284" s="1135" t="s">
        <v>36</v>
      </c>
      <c r="CA284" s="1135" t="s">
        <v>36</v>
      </c>
      <c r="CB284" s="1135" t="s">
        <v>36</v>
      </c>
      <c r="CC284" s="1135" t="s">
        <v>36</v>
      </c>
      <c r="CD284" s="1135" t="s">
        <v>36</v>
      </c>
      <c r="CE284" s="1135" t="s">
        <v>36</v>
      </c>
      <c r="CF284" s="1135" t="s">
        <v>36</v>
      </c>
      <c r="CG284" s="1135" t="s">
        <v>36</v>
      </c>
      <c r="CH284" s="1822"/>
      <c r="CI284" s="1822"/>
      <c r="CJ284" s="1822"/>
      <c r="CK284" s="1822"/>
      <c r="CL284" s="1822"/>
      <c r="CM284" s="1822"/>
      <c r="CN284" s="1822"/>
      <c r="CO284" s="1822"/>
      <c r="CP284" s="1822"/>
      <c r="CQ284" s="1822"/>
      <c r="CR284" s="1822"/>
      <c r="CS284" s="1822"/>
      <c r="CT284" s="1822"/>
      <c r="CU284" s="1822"/>
      <c r="CV284" s="1822"/>
      <c r="CW284" s="1822"/>
      <c r="CX284" s="1822"/>
      <c r="CY284" s="1822"/>
      <c r="CZ284" s="1822"/>
    </row>
    <row r="285" s="423" customFormat="true" ht="15" customHeight="true" x14ac:dyDescent="0.2">
      <c r="B285" s="422"/>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3" customFormat="true" ht="15" customHeight="true" x14ac:dyDescent="0.2">
      <c r="B286" s="422"/>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3" customFormat="true" ht="15" customHeight="true" x14ac:dyDescent="0.2">
      <c r="B287" s="422"/>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3" customFormat="true" ht="15" customHeight="true" x14ac:dyDescent="0.2">
      <c r="B288" s="422"/>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3" customFormat="true" ht="15" customHeight="true" x14ac:dyDescent="0.2">
      <c r="A289" s="408"/>
      <c r="B289" s="409"/>
      <c r="C289" s="410"/>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3" customFormat="true" ht="15" customHeight="true" x14ac:dyDescent="0.2">
      <c r="A290" s="633"/>
      <c r="B290" s="634"/>
      <c r="C290" s="635"/>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3" customFormat="true" ht="15" customHeight="true" x14ac:dyDescent="0.2">
      <c r="A291" s="636"/>
      <c r="B291" s="637"/>
      <c r="C291" s="638"/>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3" customFormat="true" ht="15" customHeight="true" x14ac:dyDescent="0.2">
      <c r="A292" s="639"/>
      <c r="B292" s="640"/>
      <c r="C292" s="641"/>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3" customFormat="true" ht="15" customHeight="true" x14ac:dyDescent="0.2">
      <c r="A293" s="642"/>
      <c r="B293" s="643"/>
      <c r="C293" s="644"/>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3" customFormat="true" ht="15" customHeight="true" x14ac:dyDescent="0.2">
      <c r="A294" s="645"/>
      <c r="B294" s="646"/>
      <c r="C294" s="647"/>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3" customFormat="true" ht="15" customHeight="true" x14ac:dyDescent="0.2">
      <c r="A295" s="645"/>
      <c r="B295" s="646"/>
      <c r="C295" s="647"/>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3" customFormat="true" ht="15" customHeight="true" x14ac:dyDescent="0.2">
      <c r="A296" s="645"/>
      <c r="B296" s="648"/>
      <c r="C296" s="647"/>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3" customFormat="true" ht="15" customHeight="true" x14ac:dyDescent="0.2">
      <c r="A297" s="649"/>
      <c r="B297" s="650"/>
      <c r="C297" s="651"/>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3" customFormat="true" ht="15" customHeight="true" x14ac:dyDescent="0.2">
      <c r="B298" s="422"/>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3" customFormat="true" ht="15" customHeight="true" x14ac:dyDescent="0.2">
      <c r="A299" s="411"/>
      <c r="B299" s="412"/>
      <c r="C299" s="413"/>
      <c r="D299" s="414"/>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3" customFormat="true" ht="15" customHeight="true" x14ac:dyDescent="0.2">
      <c r="A300" s="652"/>
      <c r="B300" s="653"/>
      <c r="C300" s="654"/>
      <c r="D300" s="655"/>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3" customFormat="true" ht="15" customHeight="true" x14ac:dyDescent="0.2">
      <c r="A301" s="656"/>
      <c r="B301" s="657"/>
      <c r="C301" s="658"/>
      <c r="D301" s="659"/>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3" customFormat="true" ht="15" customHeight="true" x14ac:dyDescent="0.2">
      <c r="A302" s="660"/>
      <c r="B302" s="661"/>
      <c r="C302" s="662"/>
      <c r="D302" s="663"/>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3" customFormat="true" ht="15" customHeight="true" x14ac:dyDescent="0.2">
      <c r="A303" s="664"/>
      <c r="B303" s="665"/>
      <c r="C303" s="666"/>
      <c r="D303" s="667"/>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3" customFormat="true" ht="15" customHeight="true" x14ac:dyDescent="0.2">
      <c r="A304" s="668"/>
      <c r="B304" s="669"/>
      <c r="C304" s="670"/>
      <c r="D304" s="671"/>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3" customFormat="true" ht="15" customHeight="true" x14ac:dyDescent="0.2">
      <c r="A305" s="672"/>
      <c r="B305" s="673"/>
      <c r="C305" s="674"/>
      <c r="D305" s="675"/>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3" customFormat="true" ht="15" customHeight="true" x14ac:dyDescent="0.2">
      <c r="B306" s="422"/>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3" customFormat="true" ht="15" customHeight="true" x14ac:dyDescent="0.2">
      <c r="B307" s="422"/>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3" customFormat="true" ht="15" customHeight="true" x14ac:dyDescent="0.2">
      <c r="B308" s="422"/>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3" customFormat="true" ht="15" customHeight="true" x14ac:dyDescent="0.2">
      <c r="B309" s="422"/>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3" customFormat="true" ht="15" customHeight="true" x14ac:dyDescent="0.2">
      <c r="B310" s="422"/>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3" customFormat="true" ht="15" customHeight="true" x14ac:dyDescent="0.2">
      <c r="B311" s="422"/>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3" customFormat="true" ht="15" customHeight="true" x14ac:dyDescent="0.2">
      <c r="B312" s="422"/>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3" customFormat="true" ht="15" customHeight="true" x14ac:dyDescent="0.2">
      <c r="B313" s="422"/>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3" customFormat="true" ht="15" customHeight="true" x14ac:dyDescent="0.2">
      <c r="B314" s="422"/>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3" customFormat="true" ht="15" customHeight="true" x14ac:dyDescent="0.2">
      <c r="B315" s="422"/>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3" customFormat="true" ht="15" customHeight="true" x14ac:dyDescent="0.2">
      <c r="B316" s="422"/>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3" customFormat="true" ht="15" customHeight="true" x14ac:dyDescent="0.2">
      <c r="B317" s="422"/>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3" customFormat="true" ht="15" customHeight="true" x14ac:dyDescent="0.2">
      <c r="B318" s="422"/>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3" customFormat="true" ht="15" customHeight="true" x14ac:dyDescent="0.2">
      <c r="B319" s="422"/>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3" customFormat="true" ht="15" customHeight="true" x14ac:dyDescent="0.2">
      <c r="B320" s="422"/>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3" customFormat="true" ht="15" customHeight="true" x14ac:dyDescent="0.2">
      <c r="B321" s="422"/>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3" customFormat="true" ht="15" customHeight="true" x14ac:dyDescent="0.2">
      <c r="B322" s="422"/>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3" customFormat="true" ht="15" customHeight="true" x14ac:dyDescent="0.2">
      <c r="B323" s="422"/>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3" customFormat="true" ht="15" customHeight="true" x14ac:dyDescent="0.2">
      <c r="B324" s="422"/>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3" customFormat="true" ht="15" customHeight="true" x14ac:dyDescent="0.2">
      <c r="B325" s="422"/>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3" customFormat="true" ht="15" customHeight="true" x14ac:dyDescent="0.2">
      <c r="B326" s="422"/>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3" customFormat="true" ht="15" customHeight="true" x14ac:dyDescent="0.2">
      <c r="B327" s="422"/>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3" customFormat="true" ht="15" customHeight="true" x14ac:dyDescent="0.2">
      <c r="B328" s="422"/>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3" customFormat="true" ht="250.15" customHeight="true" x14ac:dyDescent="0.2">
      <c r="B329" s="422"/>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3" customFormat="true" ht="15" customHeight="true" x14ac:dyDescent="0.2">
      <c r="B339" s="422"/>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159" t="s">
        <v>115</v>
      </c>
      <c r="BD339" s="2160"/>
      <c r="BE339" s="2160"/>
      <c r="BF339" s="2160"/>
      <c r="BG339" s="2161"/>
      <c r="BH339" s="2162" t="s">
        <v>39</v>
      </c>
      <c r="BI339" s="2160"/>
      <c r="BJ339" s="2160"/>
      <c r="BK339" s="2160"/>
      <c r="BL339" s="2161"/>
      <c r="BM339" s="2162" t="s">
        <v>38</v>
      </c>
      <c r="BN339" s="2160"/>
      <c r="BO339" s="2160"/>
      <c r="BP339" s="2160"/>
      <c r="BQ339" s="2163"/>
      <c r="BR339" s="1743" t="s">
        <v>138</v>
      </c>
      <c r="BS339" s="1744"/>
      <c r="BT339" s="1744"/>
      <c r="BU339" s="1744"/>
      <c r="BV339" s="1744"/>
      <c r="BW339" s="1744"/>
      <c r="BX339" s="1744"/>
      <c r="BY339" s="1745"/>
      <c r="BZ339" s="312"/>
      <c r="CA339" s="312"/>
      <c r="CB339" s="312"/>
      <c r="CC339" s="312"/>
      <c r="CD339" s="312"/>
      <c r="CE339" s="312"/>
      <c r="CF339" s="312"/>
      <c r="CG339" s="312"/>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3" customFormat="true" ht="24" x14ac:dyDescent="0.2">
      <c r="B340" s="422"/>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270</v>
      </c>
      <c r="BS340" s="180" t="s">
        <v>271</v>
      </c>
      <c r="BT340" s="180" t="s">
        <v>272</v>
      </c>
      <c r="BU340" s="180" t="s">
        <v>273</v>
      </c>
      <c r="BV340" s="180" t="s">
        <v>151</v>
      </c>
      <c r="BW340" s="180" t="s">
        <v>274</v>
      </c>
      <c r="BX340" s="180" t="s">
        <v>275</v>
      </c>
      <c r="BY340" s="181" t="s">
        <v>276</v>
      </c>
      <c r="BZ340" s="181" t="s">
        <v>277</v>
      </c>
      <c r="CA340" s="181" t="s">
        <v>278</v>
      </c>
      <c r="CB340" s="181" t="s">
        <v>279</v>
      </c>
      <c r="CC340" s="181" t="s">
        <v>280</v>
      </c>
      <c r="CD340" s="181" t="s">
        <v>281</v>
      </c>
      <c r="CE340" s="181" t="s">
        <v>282</v>
      </c>
      <c r="CF340" s="181" t="s">
        <v>283</v>
      </c>
      <c r="CG340" s="181" t="s">
        <v>284</v>
      </c>
      <c r="CH340" s="1823"/>
      <c r="CI340" s="1823"/>
      <c r="CJ340" s="1823"/>
      <c r="CK340" s="1823"/>
      <c r="CL340" s="1823"/>
      <c r="CM340" s="1823"/>
      <c r="CN340" s="1823"/>
      <c r="CO340" s="1823"/>
      <c r="CP340" s="1823"/>
      <c r="CQ340" s="1823"/>
      <c r="CR340" s="1823"/>
      <c r="CS340" s="1823"/>
      <c r="CT340" s="1823"/>
      <c r="CU340" s="1823"/>
      <c r="CV340" s="1823"/>
      <c r="CW340" s="1823"/>
      <c r="CX340" s="1823"/>
      <c r="CY340" s="1823"/>
      <c r="CZ340" s="1823"/>
    </row>
    <row r="341" s="423" customFormat="true" ht="15" customHeight="true" x14ac:dyDescent="0.2">
      <c r="B341" s="422"/>
      <c r="AH341" s="216"/>
      <c r="AI341" s="216"/>
      <c r="AJ341" s="216"/>
      <c r="AK341" s="216"/>
      <c r="AL341" s="216"/>
      <c r="AM341" s="216"/>
      <c r="AN341" s="216"/>
      <c r="AO341" s="216"/>
      <c r="AP341" s="216"/>
      <c r="AQ341" s="216"/>
      <c r="AR341" s="216"/>
      <c r="AS341" s="216"/>
      <c r="AT341" s="216"/>
      <c r="AU341" s="216"/>
      <c r="AV341" s="216"/>
      <c r="AW341" s="216"/>
      <c r="AX341" s="216"/>
      <c r="AY341" s="216"/>
      <c r="AZ341" s="216"/>
      <c r="BA341" s="2138" t="s">
        <v>145</v>
      </c>
      <c r="BB341" s="162" t="s">
        <v>50</v>
      </c>
      <c r="BC341" s="1058" t="s">
        <v>36</v>
      </c>
      <c r="BD341" s="1078" t="s">
        <v>36</v>
      </c>
      <c r="BE341" s="1078" t="s">
        <v>36</v>
      </c>
      <c r="BF341" s="1078" t="s">
        <v>36</v>
      </c>
      <c r="BG341" s="1098" t="s">
        <v>36</v>
      </c>
      <c r="BH341" s="1117" t="s">
        <v>36</v>
      </c>
      <c r="BI341" s="1078" t="s">
        <v>36</v>
      </c>
      <c r="BJ341" s="1078" t="s">
        <v>36</v>
      </c>
      <c r="BK341" s="1078" t="s">
        <v>36</v>
      </c>
      <c r="BL341" s="1098" t="s">
        <v>36</v>
      </c>
      <c r="BM341" s="1117" t="s">
        <v>36</v>
      </c>
      <c r="BN341" s="1078" t="s">
        <v>36</v>
      </c>
      <c r="BO341" s="1078" t="s">
        <v>36</v>
      </c>
      <c r="BP341" s="1078" t="s">
        <v>36</v>
      </c>
      <c r="BQ341" s="1098" t="s">
        <v>36</v>
      </c>
      <c r="BR341" s="1117" t="s">
        <v>36</v>
      </c>
      <c r="BS341" s="1078" t="s">
        <v>36</v>
      </c>
      <c r="BT341" s="1078" t="s">
        <v>36</v>
      </c>
      <c r="BU341" s="1078" t="s">
        <v>36</v>
      </c>
      <c r="BV341" s="1078" t="s">
        <v>36</v>
      </c>
      <c r="BW341" s="1078" t="s">
        <v>36</v>
      </c>
      <c r="BX341" s="1078" t="s">
        <v>36</v>
      </c>
      <c r="BY341" s="1136" t="s">
        <v>36</v>
      </c>
      <c r="BZ341" s="1136" t="s">
        <v>36</v>
      </c>
      <c r="CA341" s="1136" t="s">
        <v>36</v>
      </c>
      <c r="CB341" s="1136" t="s">
        <v>36</v>
      </c>
      <c r="CC341" s="1136" t="s">
        <v>36</v>
      </c>
      <c r="CD341" s="1136" t="s">
        <v>36</v>
      </c>
      <c r="CE341" s="1136" t="s">
        <v>36</v>
      </c>
      <c r="CF341" s="1136" t="s">
        <v>36</v>
      </c>
      <c r="CG341" s="1136" t="s">
        <v>36</v>
      </c>
      <c r="CH341" s="1824"/>
      <c r="CI341" s="1824"/>
      <c r="CJ341" s="1824"/>
      <c r="CK341" s="1824"/>
      <c r="CL341" s="1824"/>
      <c r="CM341" s="1824"/>
      <c r="CN341" s="1824"/>
      <c r="CO341" s="1824"/>
      <c r="CP341" s="1824"/>
      <c r="CQ341" s="1824"/>
      <c r="CR341" s="1824"/>
      <c r="CS341" s="1824"/>
      <c r="CT341" s="1824"/>
      <c r="CU341" s="1824"/>
      <c r="CV341" s="1824"/>
      <c r="CW341" s="1824"/>
      <c r="CX341" s="1824"/>
      <c r="CY341" s="1824"/>
      <c r="CZ341" s="1824"/>
    </row>
    <row r="342" s="423" customFormat="true" ht="15" customHeight="true" x14ac:dyDescent="0.2">
      <c r="B342" s="422"/>
      <c r="AH342" s="216"/>
      <c r="AI342" s="216"/>
      <c r="AJ342" s="216"/>
      <c r="AK342" s="216"/>
      <c r="AL342" s="216"/>
      <c r="AM342" s="216"/>
      <c r="AN342" s="216"/>
      <c r="AO342" s="216"/>
      <c r="AP342" s="216"/>
      <c r="AQ342" s="216"/>
      <c r="AR342" s="216"/>
      <c r="AS342" s="216"/>
      <c r="AT342" s="216"/>
      <c r="AU342" s="216"/>
      <c r="AV342" s="216"/>
      <c r="AW342" s="216"/>
      <c r="AX342" s="216"/>
      <c r="AY342" s="216"/>
      <c r="AZ342" s="216"/>
      <c r="BA342" s="2139"/>
      <c r="BB342" s="163" t="s">
        <v>49</v>
      </c>
      <c r="BC342" s="1059" t="s">
        <v>36</v>
      </c>
      <c r="BD342" s="1079" t="s">
        <v>36</v>
      </c>
      <c r="BE342" s="1079" t="s">
        <v>36</v>
      </c>
      <c r="BF342" s="1079" t="s">
        <v>36</v>
      </c>
      <c r="BG342" s="1099" t="s">
        <v>36</v>
      </c>
      <c r="BH342" s="1118" t="s">
        <v>36</v>
      </c>
      <c r="BI342" s="1079" t="s">
        <v>36</v>
      </c>
      <c r="BJ342" s="1079" t="s">
        <v>36</v>
      </c>
      <c r="BK342" s="1079" t="s">
        <v>36</v>
      </c>
      <c r="BL342" s="1099" t="s">
        <v>36</v>
      </c>
      <c r="BM342" s="1118" t="s">
        <v>36</v>
      </c>
      <c r="BN342" s="1079" t="s">
        <v>36</v>
      </c>
      <c r="BO342" s="1079" t="s">
        <v>36</v>
      </c>
      <c r="BP342" s="1079" t="s">
        <v>36</v>
      </c>
      <c r="BQ342" s="1099" t="s">
        <v>36</v>
      </c>
      <c r="BR342" s="1118" t="s">
        <v>36</v>
      </c>
      <c r="BS342" s="1079" t="s">
        <v>36</v>
      </c>
      <c r="BT342" s="1079" t="s">
        <v>36</v>
      </c>
      <c r="BU342" s="1079" t="s">
        <v>36</v>
      </c>
      <c r="BV342" s="1079" t="s">
        <v>36</v>
      </c>
      <c r="BW342" s="1079" t="s">
        <v>36</v>
      </c>
      <c r="BX342" s="1079" t="s">
        <v>36</v>
      </c>
      <c r="BY342" s="1137" t="s">
        <v>36</v>
      </c>
      <c r="BZ342" s="1137" t="s">
        <v>36</v>
      </c>
      <c r="CA342" s="1137" t="s">
        <v>36</v>
      </c>
      <c r="CB342" s="1137" t="s">
        <v>36</v>
      </c>
      <c r="CC342" s="1137" t="s">
        <v>36</v>
      </c>
      <c r="CD342" s="1137" t="s">
        <v>36</v>
      </c>
      <c r="CE342" s="1137" t="s">
        <v>36</v>
      </c>
      <c r="CF342" s="1137" t="s">
        <v>36</v>
      </c>
      <c r="CG342" s="1137" t="s">
        <v>36</v>
      </c>
      <c r="CH342" s="1825"/>
      <c r="CI342" s="1825"/>
      <c r="CJ342" s="1825"/>
      <c r="CK342" s="1825"/>
      <c r="CL342" s="1825"/>
      <c r="CM342" s="1825"/>
      <c r="CN342" s="1825"/>
      <c r="CO342" s="1825"/>
      <c r="CP342" s="1825"/>
      <c r="CQ342" s="1825"/>
      <c r="CR342" s="1825"/>
      <c r="CS342" s="1825"/>
      <c r="CT342" s="1825"/>
      <c r="CU342" s="1825"/>
      <c r="CV342" s="1825"/>
      <c r="CW342" s="1825"/>
      <c r="CX342" s="1825"/>
      <c r="CY342" s="1825"/>
      <c r="CZ342" s="1825"/>
    </row>
    <row r="343" s="423" customFormat="true" ht="15" customHeight="true" x14ac:dyDescent="0.2">
      <c r="B343" s="422"/>
      <c r="AH343" s="216"/>
      <c r="AI343" s="216"/>
      <c r="AJ343" s="216"/>
      <c r="AK343" s="216"/>
      <c r="AL343" s="216"/>
      <c r="AM343" s="216"/>
      <c r="AN343" s="216"/>
      <c r="AO343" s="216"/>
      <c r="AP343" s="216"/>
      <c r="AQ343" s="216"/>
      <c r="AR343" s="216"/>
      <c r="AS343" s="216"/>
      <c r="AT343" s="216"/>
      <c r="AU343" s="216"/>
      <c r="AV343" s="216"/>
      <c r="AW343" s="216"/>
      <c r="AX343" s="216"/>
      <c r="AY343" s="216"/>
      <c r="AZ343" s="216"/>
      <c r="BA343" s="2140" t="s">
        <v>140</v>
      </c>
      <c r="BB343" s="163" t="s">
        <v>50</v>
      </c>
      <c r="BC343" s="1059" t="s">
        <v>36</v>
      </c>
      <c r="BD343" s="1079" t="s">
        <v>36</v>
      </c>
      <c r="BE343" s="1079" t="s">
        <v>36</v>
      </c>
      <c r="BF343" s="1079" t="s">
        <v>36</v>
      </c>
      <c r="BG343" s="1099" t="s">
        <v>36</v>
      </c>
      <c r="BH343" s="1118" t="s">
        <v>36</v>
      </c>
      <c r="BI343" s="1079" t="s">
        <v>36</v>
      </c>
      <c r="BJ343" s="1079" t="s">
        <v>36</v>
      </c>
      <c r="BK343" s="1079" t="s">
        <v>36</v>
      </c>
      <c r="BL343" s="1099" t="s">
        <v>36</v>
      </c>
      <c r="BM343" s="1118" t="s">
        <v>36</v>
      </c>
      <c r="BN343" s="1079" t="s">
        <v>36</v>
      </c>
      <c r="BO343" s="1079" t="s">
        <v>36</v>
      </c>
      <c r="BP343" s="1079" t="s">
        <v>36</v>
      </c>
      <c r="BQ343" s="1099" t="s">
        <v>36</v>
      </c>
      <c r="BR343" s="1118" t="s">
        <v>36</v>
      </c>
      <c r="BS343" s="1079" t="s">
        <v>36</v>
      </c>
      <c r="BT343" s="1079" t="s">
        <v>36</v>
      </c>
      <c r="BU343" s="1079" t="s">
        <v>36</v>
      </c>
      <c r="BV343" s="1079" t="s">
        <v>36</v>
      </c>
      <c r="BW343" s="1079" t="s">
        <v>36</v>
      </c>
      <c r="BX343" s="1079" t="s">
        <v>36</v>
      </c>
      <c r="BY343" s="1137" t="s">
        <v>36</v>
      </c>
      <c r="BZ343" s="1137" t="s">
        <v>36</v>
      </c>
      <c r="CA343" s="1137" t="s">
        <v>36</v>
      </c>
      <c r="CB343" s="1137" t="s">
        <v>36</v>
      </c>
      <c r="CC343" s="1137" t="s">
        <v>36</v>
      </c>
      <c r="CD343" s="1137" t="s">
        <v>36</v>
      </c>
      <c r="CE343" s="1137" t="s">
        <v>36</v>
      </c>
      <c r="CF343" s="1137" t="s">
        <v>36</v>
      </c>
      <c r="CG343" s="1137" t="s">
        <v>36</v>
      </c>
      <c r="CH343" s="1825"/>
      <c r="CI343" s="1825"/>
      <c r="CJ343" s="1825"/>
      <c r="CK343" s="1825"/>
      <c r="CL343" s="1825"/>
      <c r="CM343" s="1825"/>
      <c r="CN343" s="1825"/>
      <c r="CO343" s="1825"/>
      <c r="CP343" s="1825"/>
      <c r="CQ343" s="1825"/>
      <c r="CR343" s="1825"/>
      <c r="CS343" s="1825"/>
      <c r="CT343" s="1825"/>
      <c r="CU343" s="1825"/>
      <c r="CV343" s="1825"/>
      <c r="CW343" s="1825"/>
      <c r="CX343" s="1825"/>
      <c r="CY343" s="1825"/>
      <c r="CZ343" s="1825"/>
    </row>
    <row r="344" s="423" customFormat="true" ht="15" customHeight="true" x14ac:dyDescent="0.2">
      <c r="B344" s="422"/>
      <c r="AH344" s="216"/>
      <c r="AI344" s="216"/>
      <c r="AJ344" s="216"/>
      <c r="AK344" s="216"/>
      <c r="AL344" s="216"/>
      <c r="AM344" s="216"/>
      <c r="AN344" s="216"/>
      <c r="AO344" s="216"/>
      <c r="AP344" s="216"/>
      <c r="AQ344" s="216"/>
      <c r="AR344" s="216"/>
      <c r="AS344" s="216"/>
      <c r="AT344" s="216"/>
      <c r="AU344" s="216"/>
      <c r="AV344" s="216"/>
      <c r="AW344" s="216"/>
      <c r="AX344" s="216"/>
      <c r="AY344" s="216"/>
      <c r="AZ344" s="216"/>
      <c r="BA344" s="2139"/>
      <c r="BB344" s="163" t="s">
        <v>49</v>
      </c>
      <c r="BC344" s="1059" t="s">
        <v>36</v>
      </c>
      <c r="BD344" s="1079" t="s">
        <v>36</v>
      </c>
      <c r="BE344" s="1079" t="s">
        <v>36</v>
      </c>
      <c r="BF344" s="1079" t="s">
        <v>36</v>
      </c>
      <c r="BG344" s="1099" t="s">
        <v>36</v>
      </c>
      <c r="BH344" s="1118" t="s">
        <v>36</v>
      </c>
      <c r="BI344" s="1079" t="s">
        <v>36</v>
      </c>
      <c r="BJ344" s="1079" t="s">
        <v>36</v>
      </c>
      <c r="BK344" s="1079" t="s">
        <v>36</v>
      </c>
      <c r="BL344" s="1099" t="s">
        <v>36</v>
      </c>
      <c r="BM344" s="1118" t="s">
        <v>36</v>
      </c>
      <c r="BN344" s="1079" t="s">
        <v>36</v>
      </c>
      <c r="BO344" s="1079" t="s">
        <v>36</v>
      </c>
      <c r="BP344" s="1079" t="s">
        <v>36</v>
      </c>
      <c r="BQ344" s="1099" t="s">
        <v>36</v>
      </c>
      <c r="BR344" s="1118" t="s">
        <v>36</v>
      </c>
      <c r="BS344" s="1079" t="s">
        <v>36</v>
      </c>
      <c r="BT344" s="1079" t="s">
        <v>36</v>
      </c>
      <c r="BU344" s="1079" t="s">
        <v>36</v>
      </c>
      <c r="BV344" s="1079" t="s">
        <v>36</v>
      </c>
      <c r="BW344" s="1079" t="s">
        <v>36</v>
      </c>
      <c r="BX344" s="1079" t="s">
        <v>36</v>
      </c>
      <c r="BY344" s="1137" t="s">
        <v>36</v>
      </c>
      <c r="BZ344" s="1137" t="s">
        <v>36</v>
      </c>
      <c r="CA344" s="1137" t="s">
        <v>36</v>
      </c>
      <c r="CB344" s="1137" t="s">
        <v>36</v>
      </c>
      <c r="CC344" s="1137" t="s">
        <v>36</v>
      </c>
      <c r="CD344" s="1137" t="s">
        <v>36</v>
      </c>
      <c r="CE344" s="1137" t="s">
        <v>36</v>
      </c>
      <c r="CF344" s="1137" t="s">
        <v>36</v>
      </c>
      <c r="CG344" s="1137" t="s">
        <v>36</v>
      </c>
      <c r="CH344" s="1825"/>
      <c r="CI344" s="1825"/>
      <c r="CJ344" s="1825"/>
      <c r="CK344" s="1825"/>
      <c r="CL344" s="1825"/>
      <c r="CM344" s="1825"/>
      <c r="CN344" s="1825"/>
      <c r="CO344" s="1825"/>
      <c r="CP344" s="1825"/>
      <c r="CQ344" s="1825"/>
      <c r="CR344" s="1825"/>
      <c r="CS344" s="1825"/>
      <c r="CT344" s="1825"/>
      <c r="CU344" s="1825"/>
      <c r="CV344" s="1825"/>
      <c r="CW344" s="1825"/>
      <c r="CX344" s="1825"/>
      <c r="CY344" s="1825"/>
      <c r="CZ344" s="1825"/>
    </row>
    <row r="345" s="423" customFormat="true" ht="15" customHeight="true" x14ac:dyDescent="0.2">
      <c r="B345" s="422"/>
      <c r="AH345" s="216"/>
      <c r="AI345" s="216"/>
      <c r="AJ345" s="216"/>
      <c r="AK345" s="216"/>
      <c r="AL345" s="216"/>
      <c r="AM345" s="216"/>
      <c r="AN345" s="216"/>
      <c r="AO345" s="216"/>
      <c r="AP345" s="216"/>
      <c r="AQ345" s="216"/>
      <c r="AR345" s="216"/>
      <c r="AS345" s="216"/>
      <c r="AT345" s="216"/>
      <c r="AU345" s="216"/>
      <c r="AV345" s="216"/>
      <c r="AW345" s="216"/>
      <c r="AX345" s="216"/>
      <c r="AY345" s="216"/>
      <c r="AZ345" s="216"/>
      <c r="BA345" s="2140" t="s">
        <v>141</v>
      </c>
      <c r="BB345" s="163" t="s">
        <v>50</v>
      </c>
      <c r="BC345" s="1059" t="s">
        <v>36</v>
      </c>
      <c r="BD345" s="1079" t="s">
        <v>36</v>
      </c>
      <c r="BE345" s="1079" t="s">
        <v>36</v>
      </c>
      <c r="BF345" s="1079" t="s">
        <v>36</v>
      </c>
      <c r="BG345" s="1099" t="s">
        <v>36</v>
      </c>
      <c r="BH345" s="1118" t="s">
        <v>36</v>
      </c>
      <c r="BI345" s="1079" t="s">
        <v>36</v>
      </c>
      <c r="BJ345" s="1079" t="s">
        <v>36</v>
      </c>
      <c r="BK345" s="1079" t="s">
        <v>36</v>
      </c>
      <c r="BL345" s="1099" t="s">
        <v>36</v>
      </c>
      <c r="BM345" s="1118" t="s">
        <v>36</v>
      </c>
      <c r="BN345" s="1079" t="s">
        <v>36</v>
      </c>
      <c r="BO345" s="1079" t="s">
        <v>36</v>
      </c>
      <c r="BP345" s="1079" t="s">
        <v>36</v>
      </c>
      <c r="BQ345" s="1099" t="s">
        <v>36</v>
      </c>
      <c r="BR345" s="1118" t="s">
        <v>36</v>
      </c>
      <c r="BS345" s="1079" t="s">
        <v>36</v>
      </c>
      <c r="BT345" s="1079" t="s">
        <v>36</v>
      </c>
      <c r="BU345" s="1079" t="s">
        <v>36</v>
      </c>
      <c r="BV345" s="1079" t="s">
        <v>36</v>
      </c>
      <c r="BW345" s="1079" t="s">
        <v>36</v>
      </c>
      <c r="BX345" s="1079" t="s">
        <v>36</v>
      </c>
      <c r="BY345" s="1137" t="s">
        <v>36</v>
      </c>
      <c r="BZ345" s="1137" t="s">
        <v>36</v>
      </c>
      <c r="CA345" s="1137" t="s">
        <v>36</v>
      </c>
      <c r="CB345" s="1137" t="s">
        <v>36</v>
      </c>
      <c r="CC345" s="1137" t="s">
        <v>36</v>
      </c>
      <c r="CD345" s="1137" t="s">
        <v>36</v>
      </c>
      <c r="CE345" s="1137" t="s">
        <v>36</v>
      </c>
      <c r="CF345" s="1137" t="s">
        <v>36</v>
      </c>
      <c r="CG345" s="1137" t="s">
        <v>36</v>
      </c>
      <c r="CH345" s="1825"/>
      <c r="CI345" s="1825"/>
      <c r="CJ345" s="1825"/>
      <c r="CK345" s="1825"/>
      <c r="CL345" s="1825"/>
      <c r="CM345" s="1825"/>
      <c r="CN345" s="1825"/>
      <c r="CO345" s="1825"/>
      <c r="CP345" s="1825"/>
      <c r="CQ345" s="1825"/>
      <c r="CR345" s="1825"/>
      <c r="CS345" s="1825"/>
      <c r="CT345" s="1825"/>
      <c r="CU345" s="1825"/>
      <c r="CV345" s="1825"/>
      <c r="CW345" s="1825"/>
      <c r="CX345" s="1825"/>
      <c r="CY345" s="1825"/>
      <c r="CZ345" s="1825"/>
    </row>
    <row r="346" s="423" customFormat="true" ht="15" customHeight="true" x14ac:dyDescent="0.2">
      <c r="B346" s="422"/>
      <c r="AH346" s="216"/>
      <c r="AI346" s="216"/>
      <c r="AJ346" s="216"/>
      <c r="AK346" s="216"/>
      <c r="AL346" s="216"/>
      <c r="AM346" s="216"/>
      <c r="AN346" s="216"/>
      <c r="AO346" s="216"/>
      <c r="AP346" s="216"/>
      <c r="AQ346" s="216"/>
      <c r="AR346" s="216"/>
      <c r="AS346" s="216"/>
      <c r="AT346" s="216"/>
      <c r="AU346" s="216"/>
      <c r="AV346" s="216"/>
      <c r="AW346" s="216"/>
      <c r="AX346" s="216"/>
      <c r="AY346" s="216"/>
      <c r="AZ346" s="216"/>
      <c r="BA346" s="2139"/>
      <c r="BB346" s="163" t="s">
        <v>49</v>
      </c>
      <c r="BC346" s="1059" t="s">
        <v>36</v>
      </c>
      <c r="BD346" s="1079" t="s">
        <v>36</v>
      </c>
      <c r="BE346" s="1079" t="s">
        <v>36</v>
      </c>
      <c r="BF346" s="1079" t="s">
        <v>36</v>
      </c>
      <c r="BG346" s="1099" t="s">
        <v>36</v>
      </c>
      <c r="BH346" s="1118" t="s">
        <v>36</v>
      </c>
      <c r="BI346" s="1079" t="s">
        <v>36</v>
      </c>
      <c r="BJ346" s="1079" t="s">
        <v>36</v>
      </c>
      <c r="BK346" s="1079" t="s">
        <v>36</v>
      </c>
      <c r="BL346" s="1099" t="s">
        <v>36</v>
      </c>
      <c r="BM346" s="1118" t="s">
        <v>36</v>
      </c>
      <c r="BN346" s="1079" t="s">
        <v>36</v>
      </c>
      <c r="BO346" s="1079" t="s">
        <v>36</v>
      </c>
      <c r="BP346" s="1079" t="s">
        <v>36</v>
      </c>
      <c r="BQ346" s="1099" t="s">
        <v>36</v>
      </c>
      <c r="BR346" s="1118" t="s">
        <v>36</v>
      </c>
      <c r="BS346" s="1079" t="s">
        <v>36</v>
      </c>
      <c r="BT346" s="1079" t="s">
        <v>36</v>
      </c>
      <c r="BU346" s="1079" t="s">
        <v>36</v>
      </c>
      <c r="BV346" s="1079" t="s">
        <v>36</v>
      </c>
      <c r="BW346" s="1079" t="s">
        <v>36</v>
      </c>
      <c r="BX346" s="1079" t="s">
        <v>36</v>
      </c>
      <c r="BY346" s="1137" t="s">
        <v>36</v>
      </c>
      <c r="BZ346" s="1137" t="s">
        <v>36</v>
      </c>
      <c r="CA346" s="1137" t="s">
        <v>36</v>
      </c>
      <c r="CB346" s="1137" t="s">
        <v>36</v>
      </c>
      <c r="CC346" s="1137" t="s">
        <v>36</v>
      </c>
      <c r="CD346" s="1137" t="s">
        <v>36</v>
      </c>
      <c r="CE346" s="1137" t="s">
        <v>36</v>
      </c>
      <c r="CF346" s="1137" t="s">
        <v>36</v>
      </c>
      <c r="CG346" s="1137" t="s">
        <v>36</v>
      </c>
      <c r="CH346" s="1825"/>
      <c r="CI346" s="1825"/>
      <c r="CJ346" s="1825"/>
      <c r="CK346" s="1825"/>
      <c r="CL346" s="1825"/>
      <c r="CM346" s="1825"/>
      <c r="CN346" s="1825"/>
      <c r="CO346" s="1825"/>
      <c r="CP346" s="1825"/>
      <c r="CQ346" s="1825"/>
      <c r="CR346" s="1825"/>
      <c r="CS346" s="1825"/>
      <c r="CT346" s="1825"/>
      <c r="CU346" s="1825"/>
      <c r="CV346" s="1825"/>
      <c r="CW346" s="1825"/>
      <c r="CX346" s="1825"/>
      <c r="CY346" s="1825"/>
      <c r="CZ346" s="1825"/>
    </row>
    <row r="347" s="423" customFormat="true" ht="15" customHeight="true" x14ac:dyDescent="0.2">
      <c r="B347" s="422"/>
      <c r="AH347" s="216"/>
      <c r="AI347" s="216"/>
      <c r="AJ347" s="216"/>
      <c r="AK347" s="216"/>
      <c r="AL347" s="216"/>
      <c r="AM347" s="216"/>
      <c r="AN347" s="216"/>
      <c r="AO347" s="216"/>
      <c r="AP347" s="216"/>
      <c r="AQ347" s="216"/>
      <c r="AR347" s="216"/>
      <c r="AS347" s="216"/>
      <c r="AT347" s="216"/>
      <c r="AU347" s="216"/>
      <c r="AV347" s="216"/>
      <c r="AW347" s="216"/>
      <c r="AX347" s="216"/>
      <c r="AY347" s="216"/>
      <c r="AZ347" s="216"/>
      <c r="BA347" s="2140" t="s">
        <v>142</v>
      </c>
      <c r="BB347" s="163" t="s">
        <v>50</v>
      </c>
      <c r="BC347" s="1059" t="s">
        <v>36</v>
      </c>
      <c r="BD347" s="1079" t="s">
        <v>36</v>
      </c>
      <c r="BE347" s="1079" t="s">
        <v>36</v>
      </c>
      <c r="BF347" s="1079" t="s">
        <v>36</v>
      </c>
      <c r="BG347" s="1099" t="s">
        <v>36</v>
      </c>
      <c r="BH347" s="1118" t="s">
        <v>36</v>
      </c>
      <c r="BI347" s="1079" t="s">
        <v>36</v>
      </c>
      <c r="BJ347" s="1079" t="s">
        <v>36</v>
      </c>
      <c r="BK347" s="1079" t="s">
        <v>36</v>
      </c>
      <c r="BL347" s="1099" t="s">
        <v>36</v>
      </c>
      <c r="BM347" s="1118" t="s">
        <v>36</v>
      </c>
      <c r="BN347" s="1079" t="s">
        <v>36</v>
      </c>
      <c r="BO347" s="1079" t="s">
        <v>36</v>
      </c>
      <c r="BP347" s="1079" t="s">
        <v>36</v>
      </c>
      <c r="BQ347" s="1099" t="s">
        <v>36</v>
      </c>
      <c r="BR347" s="1118" t="s">
        <v>36</v>
      </c>
      <c r="BS347" s="1079" t="s">
        <v>36</v>
      </c>
      <c r="BT347" s="1079" t="s">
        <v>36</v>
      </c>
      <c r="BU347" s="1079" t="s">
        <v>36</v>
      </c>
      <c r="BV347" s="1079" t="s">
        <v>36</v>
      </c>
      <c r="BW347" s="1079" t="s">
        <v>36</v>
      </c>
      <c r="BX347" s="1079" t="s">
        <v>36</v>
      </c>
      <c r="BY347" s="1137" t="s">
        <v>36</v>
      </c>
      <c r="BZ347" s="1137" t="s">
        <v>36</v>
      </c>
      <c r="CA347" s="1137" t="s">
        <v>36</v>
      </c>
      <c r="CB347" s="1137" t="s">
        <v>36</v>
      </c>
      <c r="CC347" s="1137" t="s">
        <v>36</v>
      </c>
      <c r="CD347" s="1137" t="s">
        <v>36</v>
      </c>
      <c r="CE347" s="1137" t="s">
        <v>36</v>
      </c>
      <c r="CF347" s="1137" t="s">
        <v>36</v>
      </c>
      <c r="CG347" s="1137" t="s">
        <v>36</v>
      </c>
      <c r="CH347" s="1825"/>
      <c r="CI347" s="1825"/>
      <c r="CJ347" s="1825"/>
      <c r="CK347" s="1825"/>
      <c r="CL347" s="1825"/>
      <c r="CM347" s="1825"/>
      <c r="CN347" s="1825"/>
      <c r="CO347" s="1825"/>
      <c r="CP347" s="1825"/>
      <c r="CQ347" s="1825"/>
      <c r="CR347" s="1825"/>
      <c r="CS347" s="1825"/>
      <c r="CT347" s="1825"/>
      <c r="CU347" s="1825"/>
      <c r="CV347" s="1825"/>
      <c r="CW347" s="1825"/>
      <c r="CX347" s="1825"/>
      <c r="CY347" s="1825"/>
      <c r="CZ347" s="1825"/>
    </row>
    <row r="348" s="423" customFormat="true" ht="15" customHeight="true" x14ac:dyDescent="0.2">
      <c r="B348" s="422"/>
      <c r="AH348" s="216"/>
      <c r="AI348" s="216"/>
      <c r="AJ348" s="216"/>
      <c r="AK348" s="216"/>
      <c r="AL348" s="216"/>
      <c r="AM348" s="216"/>
      <c r="AN348" s="216"/>
      <c r="AO348" s="216"/>
      <c r="AP348" s="216"/>
      <c r="AQ348" s="216"/>
      <c r="AR348" s="216"/>
      <c r="AS348" s="216"/>
      <c r="AT348" s="216"/>
      <c r="AU348" s="216"/>
      <c r="AV348" s="216"/>
      <c r="AW348" s="216"/>
      <c r="AX348" s="216"/>
      <c r="AY348" s="216"/>
      <c r="AZ348" s="216"/>
      <c r="BA348" s="2139"/>
      <c r="BB348" s="163" t="s">
        <v>49</v>
      </c>
      <c r="BC348" s="1059" t="s">
        <v>36</v>
      </c>
      <c r="BD348" s="1079" t="s">
        <v>36</v>
      </c>
      <c r="BE348" s="1079" t="s">
        <v>36</v>
      </c>
      <c r="BF348" s="1079" t="s">
        <v>36</v>
      </c>
      <c r="BG348" s="1099" t="s">
        <v>36</v>
      </c>
      <c r="BH348" s="1118" t="s">
        <v>36</v>
      </c>
      <c r="BI348" s="1079" t="s">
        <v>36</v>
      </c>
      <c r="BJ348" s="1079" t="s">
        <v>36</v>
      </c>
      <c r="BK348" s="1079" t="s">
        <v>36</v>
      </c>
      <c r="BL348" s="1099" t="s">
        <v>36</v>
      </c>
      <c r="BM348" s="1118" t="s">
        <v>36</v>
      </c>
      <c r="BN348" s="1079" t="s">
        <v>36</v>
      </c>
      <c r="BO348" s="1079" t="s">
        <v>36</v>
      </c>
      <c r="BP348" s="1079" t="s">
        <v>36</v>
      </c>
      <c r="BQ348" s="1099" t="s">
        <v>36</v>
      </c>
      <c r="BR348" s="1118" t="s">
        <v>36</v>
      </c>
      <c r="BS348" s="1079" t="s">
        <v>36</v>
      </c>
      <c r="BT348" s="1079" t="s">
        <v>36</v>
      </c>
      <c r="BU348" s="1079" t="s">
        <v>36</v>
      </c>
      <c r="BV348" s="1079" t="s">
        <v>36</v>
      </c>
      <c r="BW348" s="1079" t="s">
        <v>36</v>
      </c>
      <c r="BX348" s="1079" t="s">
        <v>36</v>
      </c>
      <c r="BY348" s="1137" t="s">
        <v>36</v>
      </c>
      <c r="BZ348" s="1137" t="s">
        <v>36</v>
      </c>
      <c r="CA348" s="1137" t="s">
        <v>36</v>
      </c>
      <c r="CB348" s="1137" t="s">
        <v>36</v>
      </c>
      <c r="CC348" s="1137" t="s">
        <v>36</v>
      </c>
      <c r="CD348" s="1137" t="s">
        <v>36</v>
      </c>
      <c r="CE348" s="1137" t="s">
        <v>36</v>
      </c>
      <c r="CF348" s="1137" t="s">
        <v>36</v>
      </c>
      <c r="CG348" s="1137" t="s">
        <v>36</v>
      </c>
      <c r="CH348" s="1825"/>
      <c r="CI348" s="1825"/>
      <c r="CJ348" s="1825"/>
      <c r="CK348" s="1825"/>
      <c r="CL348" s="1825"/>
      <c r="CM348" s="1825"/>
      <c r="CN348" s="1825"/>
      <c r="CO348" s="1825"/>
      <c r="CP348" s="1825"/>
      <c r="CQ348" s="1825"/>
      <c r="CR348" s="1825"/>
      <c r="CS348" s="1825"/>
      <c r="CT348" s="1825"/>
      <c r="CU348" s="1825"/>
      <c r="CV348" s="1825"/>
      <c r="CW348" s="1825"/>
      <c r="CX348" s="1825"/>
      <c r="CY348" s="1825"/>
      <c r="CZ348" s="1825"/>
    </row>
    <row r="349" s="423" customFormat="true" ht="15" customHeight="true" x14ac:dyDescent="0.2">
      <c r="B349" s="422"/>
      <c r="AH349" s="216"/>
      <c r="AI349" s="216"/>
      <c r="AJ349" s="216"/>
      <c r="AK349" s="216"/>
      <c r="AL349" s="216"/>
      <c r="AM349" s="216"/>
      <c r="AN349" s="216"/>
      <c r="AO349" s="216"/>
      <c r="AP349" s="216"/>
      <c r="AQ349" s="216"/>
      <c r="AR349" s="216"/>
      <c r="AS349" s="216"/>
      <c r="AT349" s="216"/>
      <c r="AU349" s="216"/>
      <c r="AV349" s="216"/>
      <c r="AW349" s="216"/>
      <c r="AX349" s="216"/>
      <c r="AY349" s="216"/>
      <c r="AZ349" s="216"/>
      <c r="BA349" s="2140" t="s">
        <v>143</v>
      </c>
      <c r="BB349" s="163" t="s">
        <v>50</v>
      </c>
      <c r="BC349" s="1059" t="s">
        <v>36</v>
      </c>
      <c r="BD349" s="1079" t="s">
        <v>36</v>
      </c>
      <c r="BE349" s="1079" t="s">
        <v>36</v>
      </c>
      <c r="BF349" s="1079" t="s">
        <v>36</v>
      </c>
      <c r="BG349" s="1099" t="s">
        <v>36</v>
      </c>
      <c r="BH349" s="1118" t="s">
        <v>36</v>
      </c>
      <c r="BI349" s="1079" t="s">
        <v>36</v>
      </c>
      <c r="BJ349" s="1079" t="s">
        <v>36</v>
      </c>
      <c r="BK349" s="1079" t="s">
        <v>36</v>
      </c>
      <c r="BL349" s="1099" t="s">
        <v>36</v>
      </c>
      <c r="BM349" s="1118" t="s">
        <v>36</v>
      </c>
      <c r="BN349" s="1079" t="s">
        <v>36</v>
      </c>
      <c r="BO349" s="1079" t="s">
        <v>36</v>
      </c>
      <c r="BP349" s="1079" t="s">
        <v>36</v>
      </c>
      <c r="BQ349" s="1099" t="s">
        <v>36</v>
      </c>
      <c r="BR349" s="1118" t="s">
        <v>36</v>
      </c>
      <c r="BS349" s="1079" t="s">
        <v>36</v>
      </c>
      <c r="BT349" s="1079" t="s">
        <v>36</v>
      </c>
      <c r="BU349" s="1079" t="s">
        <v>36</v>
      </c>
      <c r="BV349" s="1079" t="s">
        <v>36</v>
      </c>
      <c r="BW349" s="1079" t="s">
        <v>36</v>
      </c>
      <c r="BX349" s="1079" t="s">
        <v>36</v>
      </c>
      <c r="BY349" s="1137" t="s">
        <v>36</v>
      </c>
      <c r="BZ349" s="1137" t="s">
        <v>36</v>
      </c>
      <c r="CA349" s="1137" t="s">
        <v>36</v>
      </c>
      <c r="CB349" s="1137" t="s">
        <v>36</v>
      </c>
      <c r="CC349" s="1137" t="s">
        <v>36</v>
      </c>
      <c r="CD349" s="1137" t="s">
        <v>36</v>
      </c>
      <c r="CE349" s="1137" t="s">
        <v>36</v>
      </c>
      <c r="CF349" s="1137" t="s">
        <v>36</v>
      </c>
      <c r="CG349" s="1137" t="s">
        <v>36</v>
      </c>
      <c r="CH349" s="1825"/>
      <c r="CI349" s="1825"/>
      <c r="CJ349" s="1825"/>
      <c r="CK349" s="1825"/>
      <c r="CL349" s="1825"/>
      <c r="CM349" s="1825"/>
      <c r="CN349" s="1825"/>
      <c r="CO349" s="1825"/>
      <c r="CP349" s="1825"/>
      <c r="CQ349" s="1825"/>
      <c r="CR349" s="1825"/>
      <c r="CS349" s="1825"/>
      <c r="CT349" s="1825"/>
      <c r="CU349" s="1825"/>
      <c r="CV349" s="1825"/>
      <c r="CW349" s="1825"/>
      <c r="CX349" s="1825"/>
      <c r="CY349" s="1825"/>
      <c r="CZ349" s="1825"/>
    </row>
    <row r="350" s="423" customFormat="true" ht="15" customHeight="true" x14ac:dyDescent="0.2">
      <c r="B350" s="422"/>
      <c r="AH350" s="216"/>
      <c r="AI350" s="216"/>
      <c r="AJ350" s="216"/>
      <c r="AK350" s="216"/>
      <c r="AL350" s="216"/>
      <c r="AM350" s="216"/>
      <c r="AN350" s="216"/>
      <c r="AO350" s="216"/>
      <c r="AP350" s="216"/>
      <c r="AQ350" s="216"/>
      <c r="AR350" s="216"/>
      <c r="AS350" s="216"/>
      <c r="AT350" s="216"/>
      <c r="AU350" s="216"/>
      <c r="AV350" s="216"/>
      <c r="AW350" s="216"/>
      <c r="AX350" s="216"/>
      <c r="AY350" s="216"/>
      <c r="AZ350" s="216"/>
      <c r="BA350" s="2139"/>
      <c r="BB350" s="163" t="s">
        <v>49</v>
      </c>
      <c r="BC350" s="1059" t="s">
        <v>36</v>
      </c>
      <c r="BD350" s="1079" t="s">
        <v>36</v>
      </c>
      <c r="BE350" s="1079" t="s">
        <v>36</v>
      </c>
      <c r="BF350" s="1079" t="s">
        <v>36</v>
      </c>
      <c r="BG350" s="1099" t="s">
        <v>36</v>
      </c>
      <c r="BH350" s="1118" t="s">
        <v>36</v>
      </c>
      <c r="BI350" s="1079" t="s">
        <v>36</v>
      </c>
      <c r="BJ350" s="1079" t="s">
        <v>36</v>
      </c>
      <c r="BK350" s="1079" t="s">
        <v>36</v>
      </c>
      <c r="BL350" s="1099" t="s">
        <v>36</v>
      </c>
      <c r="BM350" s="1118" t="s">
        <v>36</v>
      </c>
      <c r="BN350" s="1079" t="s">
        <v>36</v>
      </c>
      <c r="BO350" s="1079" t="s">
        <v>36</v>
      </c>
      <c r="BP350" s="1079" t="s">
        <v>36</v>
      </c>
      <c r="BQ350" s="1099" t="s">
        <v>36</v>
      </c>
      <c r="BR350" s="1118" t="s">
        <v>36</v>
      </c>
      <c r="BS350" s="1079" t="s">
        <v>36</v>
      </c>
      <c r="BT350" s="1079" t="s">
        <v>36</v>
      </c>
      <c r="BU350" s="1079" t="s">
        <v>36</v>
      </c>
      <c r="BV350" s="1079" t="s">
        <v>36</v>
      </c>
      <c r="BW350" s="1079" t="s">
        <v>36</v>
      </c>
      <c r="BX350" s="1079" t="s">
        <v>36</v>
      </c>
      <c r="BY350" s="1137" t="s">
        <v>36</v>
      </c>
      <c r="BZ350" s="1137" t="s">
        <v>36</v>
      </c>
      <c r="CA350" s="1137" t="s">
        <v>36</v>
      </c>
      <c r="CB350" s="1137" t="s">
        <v>36</v>
      </c>
      <c r="CC350" s="1137" t="s">
        <v>36</v>
      </c>
      <c r="CD350" s="1137" t="s">
        <v>36</v>
      </c>
      <c r="CE350" s="1137" t="s">
        <v>36</v>
      </c>
      <c r="CF350" s="1137" t="s">
        <v>36</v>
      </c>
      <c r="CG350" s="1137" t="s">
        <v>36</v>
      </c>
      <c r="CH350" s="1825"/>
      <c r="CI350" s="1825"/>
      <c r="CJ350" s="1825"/>
      <c r="CK350" s="1825"/>
      <c r="CL350" s="1825"/>
      <c r="CM350" s="1825"/>
      <c r="CN350" s="1825"/>
      <c r="CO350" s="1825"/>
      <c r="CP350" s="1825"/>
      <c r="CQ350" s="1825"/>
      <c r="CR350" s="1825"/>
      <c r="CS350" s="1825"/>
      <c r="CT350" s="1825"/>
      <c r="CU350" s="1825"/>
      <c r="CV350" s="1825"/>
      <c r="CW350" s="1825"/>
      <c r="CX350" s="1825"/>
      <c r="CY350" s="1825"/>
      <c r="CZ350" s="1825"/>
    </row>
    <row r="351" s="423" customFormat="true" ht="15" customHeight="true" x14ac:dyDescent="0.2">
      <c r="B351" s="422"/>
      <c r="AH351" s="216"/>
      <c r="AI351" s="216"/>
      <c r="AJ351" s="216"/>
      <c r="AK351" s="216"/>
      <c r="AL351" s="216"/>
      <c r="AM351" s="216"/>
      <c r="AN351" s="216"/>
      <c r="AO351" s="216"/>
      <c r="AP351" s="216"/>
      <c r="AQ351" s="216"/>
      <c r="AR351" s="216"/>
      <c r="AS351" s="216"/>
      <c r="AT351" s="216"/>
      <c r="AU351" s="216"/>
      <c r="AV351" s="216"/>
      <c r="AW351" s="216"/>
      <c r="AX351" s="216"/>
      <c r="AY351" s="216"/>
      <c r="AZ351" s="216"/>
      <c r="BA351" s="2140" t="s">
        <v>144</v>
      </c>
      <c r="BB351" s="163" t="s">
        <v>50</v>
      </c>
      <c r="BC351" s="1059" t="s">
        <v>36</v>
      </c>
      <c r="BD351" s="1079" t="s">
        <v>36</v>
      </c>
      <c r="BE351" s="1079" t="s">
        <v>36</v>
      </c>
      <c r="BF351" s="1079" t="s">
        <v>36</v>
      </c>
      <c r="BG351" s="1099" t="s">
        <v>36</v>
      </c>
      <c r="BH351" s="1118" t="s">
        <v>36</v>
      </c>
      <c r="BI351" s="1079" t="s">
        <v>36</v>
      </c>
      <c r="BJ351" s="1079" t="s">
        <v>36</v>
      </c>
      <c r="BK351" s="1079" t="s">
        <v>36</v>
      </c>
      <c r="BL351" s="1099" t="s">
        <v>36</v>
      </c>
      <c r="BM351" s="1118" t="s">
        <v>36</v>
      </c>
      <c r="BN351" s="1079" t="s">
        <v>36</v>
      </c>
      <c r="BO351" s="1079" t="s">
        <v>36</v>
      </c>
      <c r="BP351" s="1079" t="s">
        <v>36</v>
      </c>
      <c r="BQ351" s="1099" t="s">
        <v>36</v>
      </c>
      <c r="BR351" s="1118" t="s">
        <v>36</v>
      </c>
      <c r="BS351" s="1079" t="s">
        <v>36</v>
      </c>
      <c r="BT351" s="1079" t="s">
        <v>36</v>
      </c>
      <c r="BU351" s="1079" t="s">
        <v>36</v>
      </c>
      <c r="BV351" s="1079" t="s">
        <v>36</v>
      </c>
      <c r="BW351" s="1079" t="s">
        <v>36</v>
      </c>
      <c r="BX351" s="1079" t="s">
        <v>36</v>
      </c>
      <c r="BY351" s="1137" t="s">
        <v>36</v>
      </c>
      <c r="BZ351" s="1137" t="s">
        <v>36</v>
      </c>
      <c r="CA351" s="1137" t="s">
        <v>36</v>
      </c>
      <c r="CB351" s="1137" t="s">
        <v>36</v>
      </c>
      <c r="CC351" s="1137" t="s">
        <v>36</v>
      </c>
      <c r="CD351" s="1137" t="s">
        <v>36</v>
      </c>
      <c r="CE351" s="1137" t="s">
        <v>36</v>
      </c>
      <c r="CF351" s="1137" t="s">
        <v>36</v>
      </c>
      <c r="CG351" s="1137" t="s">
        <v>36</v>
      </c>
      <c r="CH351" s="1825"/>
      <c r="CI351" s="1825"/>
      <c r="CJ351" s="1825"/>
      <c r="CK351" s="1825"/>
      <c r="CL351" s="1825"/>
      <c r="CM351" s="1825"/>
      <c r="CN351" s="1825"/>
      <c r="CO351" s="1825"/>
      <c r="CP351" s="1825"/>
      <c r="CQ351" s="1825"/>
      <c r="CR351" s="1825"/>
      <c r="CS351" s="1825"/>
      <c r="CT351" s="1825"/>
      <c r="CU351" s="1825"/>
      <c r="CV351" s="1825"/>
      <c r="CW351" s="1825"/>
      <c r="CX351" s="1825"/>
      <c r="CY351" s="1825"/>
      <c r="CZ351" s="1825"/>
    </row>
    <row r="352" s="423" customFormat="true" ht="15" customHeight="true" x14ac:dyDescent="0.2">
      <c r="B352" s="422"/>
      <c r="AH352" s="216"/>
      <c r="AI352" s="216"/>
      <c r="AJ352" s="216"/>
      <c r="AK352" s="216"/>
      <c r="AL352" s="216"/>
      <c r="AM352" s="216"/>
      <c r="AN352" s="216"/>
      <c r="AO352" s="216"/>
      <c r="AP352" s="216"/>
      <c r="AQ352" s="216"/>
      <c r="AR352" s="216"/>
      <c r="AS352" s="216"/>
      <c r="AT352" s="216"/>
      <c r="AU352" s="216"/>
      <c r="AV352" s="216"/>
      <c r="AW352" s="216"/>
      <c r="AX352" s="216"/>
      <c r="AY352" s="216"/>
      <c r="AZ352" s="216"/>
      <c r="BA352" s="2139"/>
      <c r="BB352" s="163" t="s">
        <v>49</v>
      </c>
      <c r="BC352" s="1059" t="s">
        <v>36</v>
      </c>
      <c r="BD352" s="1079" t="s">
        <v>36</v>
      </c>
      <c r="BE352" s="1079" t="s">
        <v>36</v>
      </c>
      <c r="BF352" s="1079" t="s">
        <v>36</v>
      </c>
      <c r="BG352" s="1099" t="s">
        <v>36</v>
      </c>
      <c r="BH352" s="1118" t="s">
        <v>36</v>
      </c>
      <c r="BI352" s="1079" t="s">
        <v>36</v>
      </c>
      <c r="BJ352" s="1079" t="s">
        <v>36</v>
      </c>
      <c r="BK352" s="1079" t="s">
        <v>36</v>
      </c>
      <c r="BL352" s="1099" t="s">
        <v>36</v>
      </c>
      <c r="BM352" s="1118" t="s">
        <v>36</v>
      </c>
      <c r="BN352" s="1079" t="s">
        <v>36</v>
      </c>
      <c r="BO352" s="1079" t="s">
        <v>36</v>
      </c>
      <c r="BP352" s="1079" t="s">
        <v>36</v>
      </c>
      <c r="BQ352" s="1099" t="s">
        <v>36</v>
      </c>
      <c r="BR352" s="1118" t="s">
        <v>36</v>
      </c>
      <c r="BS352" s="1079" t="s">
        <v>36</v>
      </c>
      <c r="BT352" s="1079" t="s">
        <v>36</v>
      </c>
      <c r="BU352" s="1079" t="s">
        <v>36</v>
      </c>
      <c r="BV352" s="1079" t="s">
        <v>36</v>
      </c>
      <c r="BW352" s="1079" t="s">
        <v>36</v>
      </c>
      <c r="BX352" s="1079" t="s">
        <v>36</v>
      </c>
      <c r="BY352" s="1137" t="s">
        <v>36</v>
      </c>
      <c r="BZ352" s="1137" t="s">
        <v>36</v>
      </c>
      <c r="CA352" s="1137" t="s">
        <v>36</v>
      </c>
      <c r="CB352" s="1137" t="s">
        <v>36</v>
      </c>
      <c r="CC352" s="1137" t="s">
        <v>36</v>
      </c>
      <c r="CD352" s="1137" t="s">
        <v>36</v>
      </c>
      <c r="CE352" s="1137" t="s">
        <v>36</v>
      </c>
      <c r="CF352" s="1137" t="s">
        <v>36</v>
      </c>
      <c r="CG352" s="1137" t="s">
        <v>36</v>
      </c>
      <c r="CH352" s="1825"/>
      <c r="CI352" s="1825"/>
      <c r="CJ352" s="1825"/>
      <c r="CK352" s="1825"/>
      <c r="CL352" s="1825"/>
      <c r="CM352" s="1825"/>
      <c r="CN352" s="1825"/>
      <c r="CO352" s="1825"/>
      <c r="CP352" s="1825"/>
      <c r="CQ352" s="1825"/>
      <c r="CR352" s="1825"/>
      <c r="CS352" s="1825"/>
      <c r="CT352" s="1825"/>
      <c r="CU352" s="1825"/>
      <c r="CV352" s="1825"/>
      <c r="CW352" s="1825"/>
      <c r="CX352" s="1825"/>
      <c r="CY352" s="1825"/>
      <c r="CZ352" s="1825"/>
    </row>
    <row r="353" s="423" customFormat="true" ht="15" customHeight="true" x14ac:dyDescent="0.2">
      <c r="B353" s="422"/>
      <c r="AH353" s="216"/>
      <c r="AI353" s="216"/>
      <c r="AJ353" s="216"/>
      <c r="AK353" s="216"/>
      <c r="AL353" s="216"/>
      <c r="AM353" s="216"/>
      <c r="AN353" s="216"/>
      <c r="AO353" s="216"/>
      <c r="AP353" s="216"/>
      <c r="AQ353" s="216"/>
      <c r="AR353" s="216"/>
      <c r="AS353" s="216"/>
      <c r="AT353" s="216"/>
      <c r="AU353" s="216"/>
      <c r="AV353" s="216"/>
      <c r="AW353" s="216"/>
      <c r="AX353" s="216"/>
      <c r="AY353" s="216"/>
      <c r="AZ353" s="216"/>
      <c r="BA353" s="2140" t="s">
        <v>139</v>
      </c>
      <c r="BB353" s="163" t="s">
        <v>50</v>
      </c>
      <c r="BC353" s="1059" t="s">
        <v>36</v>
      </c>
      <c r="BD353" s="1079" t="s">
        <v>36</v>
      </c>
      <c r="BE353" s="1079" t="s">
        <v>36</v>
      </c>
      <c r="BF353" s="1079" t="s">
        <v>36</v>
      </c>
      <c r="BG353" s="1099" t="s">
        <v>36</v>
      </c>
      <c r="BH353" s="1118" t="s">
        <v>36</v>
      </c>
      <c r="BI353" s="1079" t="s">
        <v>36</v>
      </c>
      <c r="BJ353" s="1079" t="s">
        <v>36</v>
      </c>
      <c r="BK353" s="1079" t="s">
        <v>36</v>
      </c>
      <c r="BL353" s="1099" t="s">
        <v>36</v>
      </c>
      <c r="BM353" s="1118" t="s">
        <v>36</v>
      </c>
      <c r="BN353" s="1079" t="s">
        <v>36</v>
      </c>
      <c r="BO353" s="1079" t="s">
        <v>36</v>
      </c>
      <c r="BP353" s="1079" t="s">
        <v>36</v>
      </c>
      <c r="BQ353" s="1099" t="s">
        <v>36</v>
      </c>
      <c r="BR353" s="1118" t="s">
        <v>36</v>
      </c>
      <c r="BS353" s="1079" t="s">
        <v>36</v>
      </c>
      <c r="BT353" s="1079" t="s">
        <v>36</v>
      </c>
      <c r="BU353" s="1079" t="s">
        <v>36</v>
      </c>
      <c r="BV353" s="1079" t="s">
        <v>36</v>
      </c>
      <c r="BW353" s="1079" t="s">
        <v>36</v>
      </c>
      <c r="BX353" s="1079" t="s">
        <v>36</v>
      </c>
      <c r="BY353" s="1137" t="s">
        <v>36</v>
      </c>
      <c r="BZ353" s="1137" t="s">
        <v>36</v>
      </c>
      <c r="CA353" s="1137" t="s">
        <v>36</v>
      </c>
      <c r="CB353" s="1137" t="s">
        <v>36</v>
      </c>
      <c r="CC353" s="1137" t="s">
        <v>36</v>
      </c>
      <c r="CD353" s="1137" t="s">
        <v>36</v>
      </c>
      <c r="CE353" s="1137" t="s">
        <v>36</v>
      </c>
      <c r="CF353" s="1137" t="s">
        <v>36</v>
      </c>
      <c r="CG353" s="1137" t="s">
        <v>36</v>
      </c>
      <c r="CH353" s="1825"/>
      <c r="CI353" s="1825"/>
      <c r="CJ353" s="1825"/>
      <c r="CK353" s="1825"/>
      <c r="CL353" s="1825"/>
      <c r="CM353" s="1825"/>
      <c r="CN353" s="1825"/>
      <c r="CO353" s="1825"/>
      <c r="CP353" s="1825"/>
      <c r="CQ353" s="1825"/>
      <c r="CR353" s="1825"/>
      <c r="CS353" s="1825"/>
      <c r="CT353" s="1825"/>
      <c r="CU353" s="1825"/>
      <c r="CV353" s="1825"/>
      <c r="CW353" s="1825"/>
      <c r="CX353" s="1825"/>
      <c r="CY353" s="1825"/>
      <c r="CZ353" s="1825"/>
    </row>
    <row r="354" s="423" customFormat="true" ht="15" customHeight="true" x14ac:dyDescent="0.2">
      <c r="B354" s="422"/>
      <c r="AH354" s="216"/>
      <c r="AI354" s="216"/>
      <c r="AJ354" s="216"/>
      <c r="AK354" s="216"/>
      <c r="AL354" s="216"/>
      <c r="AM354" s="216"/>
      <c r="AN354" s="216"/>
      <c r="AO354" s="216"/>
      <c r="AP354" s="216"/>
      <c r="AQ354" s="216"/>
      <c r="AR354" s="216"/>
      <c r="AS354" s="216"/>
      <c r="AT354" s="216"/>
      <c r="AU354" s="216"/>
      <c r="AV354" s="216"/>
      <c r="AW354" s="216"/>
      <c r="AX354" s="216"/>
      <c r="AY354" s="216"/>
      <c r="AZ354" s="216"/>
      <c r="BA354" s="2141"/>
      <c r="BB354" s="164" t="s">
        <v>49</v>
      </c>
      <c r="BC354" s="1060" t="s">
        <v>36</v>
      </c>
      <c r="BD354" s="1080" t="s">
        <v>36</v>
      </c>
      <c r="BE354" s="1080" t="s">
        <v>36</v>
      </c>
      <c r="BF354" s="1080" t="s">
        <v>36</v>
      </c>
      <c r="BG354" s="1100" t="s">
        <v>36</v>
      </c>
      <c r="BH354" s="1119" t="s">
        <v>36</v>
      </c>
      <c r="BI354" s="1080" t="s">
        <v>36</v>
      </c>
      <c r="BJ354" s="1080" t="s">
        <v>36</v>
      </c>
      <c r="BK354" s="1080" t="s">
        <v>36</v>
      </c>
      <c r="BL354" s="1100" t="s">
        <v>36</v>
      </c>
      <c r="BM354" s="1119" t="s">
        <v>36</v>
      </c>
      <c r="BN354" s="1080" t="s">
        <v>36</v>
      </c>
      <c r="BO354" s="1080" t="s">
        <v>36</v>
      </c>
      <c r="BP354" s="1080" t="s">
        <v>36</v>
      </c>
      <c r="BQ354" s="1100" t="s">
        <v>36</v>
      </c>
      <c r="BR354" s="1119" t="s">
        <v>36</v>
      </c>
      <c r="BS354" s="1080" t="s">
        <v>36</v>
      </c>
      <c r="BT354" s="1080" t="s">
        <v>36</v>
      </c>
      <c r="BU354" s="1080" t="s">
        <v>36</v>
      </c>
      <c r="BV354" s="1080" t="s">
        <v>36</v>
      </c>
      <c r="BW354" s="1080" t="s">
        <v>36</v>
      </c>
      <c r="BX354" s="1080" t="s">
        <v>36</v>
      </c>
      <c r="BY354" s="1138" t="s">
        <v>36</v>
      </c>
      <c r="BZ354" s="1138" t="s">
        <v>36</v>
      </c>
      <c r="CA354" s="1138" t="s">
        <v>36</v>
      </c>
      <c r="CB354" s="1138" t="s">
        <v>36</v>
      </c>
      <c r="CC354" s="1138" t="s">
        <v>36</v>
      </c>
      <c r="CD354" s="1138" t="s">
        <v>36</v>
      </c>
      <c r="CE354" s="1138" t="s">
        <v>36</v>
      </c>
      <c r="CF354" s="1138" t="s">
        <v>36</v>
      </c>
      <c r="CG354" s="1138" t="s">
        <v>36</v>
      </c>
      <c r="CH354" s="1826"/>
      <c r="CI354" s="1826"/>
      <c r="CJ354" s="1826"/>
      <c r="CK354" s="1826"/>
      <c r="CL354" s="1826"/>
      <c r="CM354" s="1826"/>
      <c r="CN354" s="1826"/>
      <c r="CO354" s="1826"/>
      <c r="CP354" s="1826"/>
      <c r="CQ354" s="1826"/>
      <c r="CR354" s="1826"/>
      <c r="CS354" s="1826"/>
      <c r="CT354" s="1826"/>
      <c r="CU354" s="1826"/>
      <c r="CV354" s="1826"/>
      <c r="CW354" s="1826"/>
      <c r="CX354" s="1826"/>
      <c r="CY354" s="1826"/>
      <c r="CZ354" s="1826"/>
    </row>
    <row r="355" s="423" customFormat="true" ht="15" customHeight="true" x14ac:dyDescent="0.2">
      <c r="B355" s="422"/>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423" customFormat="true" ht="15" customHeight="true" x14ac:dyDescent="0.2">
      <c r="B356" s="422"/>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3" customFormat="true" ht="15" customHeight="true" x14ac:dyDescent="0.2">
      <c r="B390" s="422"/>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3" customFormat="true" ht="15" customHeight="true" x14ac:dyDescent="0.2">
      <c r="B391" s="422"/>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3" customFormat="true" ht="15" customHeight="true" x14ac:dyDescent="0.2">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3" customFormat="true" ht="15" customHeight="true" x14ac:dyDescent="0.2">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3" customFormat="true" ht="15" customHeight="true" x14ac:dyDescent="0.2">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3" customFormat="true" ht="15" customHeight="true" x14ac:dyDescent="0.2">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3" customFormat="true" ht="15" customHeight="true" x14ac:dyDescent="0.2">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3" customFormat="true" ht="15" customHeight="true" x14ac:dyDescent="0.2">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3" customFormat="true" ht="15" customHeight="true" x14ac:dyDescent="0.2">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5" customFormat="true" ht="15" customHeight="true" x14ac:dyDescent="0.25">
      <c r="A399" s="136"/>
      <c r="B399" s="136"/>
      <c r="C399" s="2033" t="s">
        <v>130</v>
      </c>
      <c r="D399" s="2034"/>
      <c r="E399" s="2034"/>
      <c r="F399" s="2034"/>
      <c r="G399" s="136"/>
      <c r="H399" s="2049" t="s">
        <v>131</v>
      </c>
      <c r="I399" s="2050"/>
      <c r="J399" s="2050"/>
      <c r="K399" s="2050"/>
      <c r="M399" s="2049" t="s">
        <v>132</v>
      </c>
      <c r="N399" s="2050"/>
      <c r="O399" s="2050"/>
      <c r="P399" s="2050"/>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202" t="s">
        <v>201</v>
      </c>
      <c r="D400" s="2048"/>
      <c r="E400" s="2048"/>
      <c r="H400" s="2203" t="s">
        <v>201</v>
      </c>
      <c r="I400" s="2048"/>
      <c r="J400" s="2048"/>
      <c r="M400" s="2204" t="s">
        <v>201</v>
      </c>
      <c r="N400" s="2048"/>
      <c r="O400" s="2048"/>
      <c r="AH400" s="211"/>
      <c r="AI400" s="211"/>
      <c r="AJ400" s="211"/>
      <c r="AK400" s="211"/>
      <c r="AL400" s="211"/>
      <c r="AM400" s="211"/>
      <c r="AN400" s="211"/>
      <c r="AO400" s="211"/>
      <c r="AP400" s="211"/>
      <c r="AQ400" s="211"/>
      <c r="AR400" s="211"/>
      <c r="AS400" s="211"/>
      <c r="AT400" s="211"/>
      <c r="AU400" s="211"/>
      <c r="AV400" s="211"/>
      <c r="AW400" s="211"/>
      <c r="AX400" s="211"/>
      <c r="AY400" s="211"/>
      <c r="AZ400" s="211"/>
      <c r="BA400" s="415"/>
      <c r="BB400" s="136"/>
      <c r="BC400" s="415"/>
      <c r="BD400" s="415"/>
      <c r="BE400" s="415"/>
      <c r="BF400" s="415"/>
      <c r="BG400" s="415"/>
      <c r="BH400" s="415"/>
      <c r="BI400" s="415"/>
      <c r="BJ400" s="415"/>
      <c r="BK400" s="415"/>
      <c r="BL400" s="415"/>
      <c r="BM400" s="415"/>
      <c r="BN400" s="415"/>
      <c r="BO400" s="415"/>
      <c r="BP400" s="415"/>
      <c r="BQ400" s="415"/>
      <c r="BR400" s="415"/>
      <c r="BS400" s="415"/>
      <c r="BT400" s="415"/>
      <c r="BU400" s="415"/>
      <c r="BV400" s="415"/>
      <c r="BW400" s="415"/>
      <c r="BX400" s="415"/>
      <c r="BY400" s="415"/>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051"/>
      <c r="D401" s="2048"/>
      <c r="E401" s="434" t="s">
        <v>202</v>
      </c>
      <c r="H401" s="2051"/>
      <c r="I401" s="2048"/>
      <c r="J401" s="435" t="s">
        <v>202</v>
      </c>
      <c r="M401" s="2051"/>
      <c r="N401" s="2048"/>
      <c r="O401" s="436" t="s">
        <v>202</v>
      </c>
      <c r="AH401" s="211"/>
      <c r="AI401" s="211"/>
      <c r="AJ401" s="211"/>
      <c r="AK401" s="211"/>
      <c r="AL401" s="211"/>
      <c r="AM401" s="211"/>
      <c r="AN401" s="211"/>
      <c r="AO401" s="211"/>
      <c r="AP401" s="211"/>
      <c r="AQ401" s="211"/>
      <c r="AR401" s="211"/>
      <c r="AS401" s="211"/>
      <c r="AT401" s="211"/>
      <c r="AU401" s="211"/>
      <c r="AV401" s="211"/>
      <c r="AW401" s="211"/>
      <c r="AX401" s="211"/>
      <c r="AY401" s="211"/>
      <c r="AZ401" s="211"/>
      <c r="BA401" s="415"/>
      <c r="BB401" s="136"/>
      <c r="BC401" s="415"/>
      <c r="BD401" s="415"/>
      <c r="BE401" s="415"/>
      <c r="BF401" s="415"/>
      <c r="BG401" s="415"/>
      <c r="BH401" s="415"/>
      <c r="BI401" s="415"/>
      <c r="BJ401" s="415"/>
      <c r="BK401" s="415"/>
      <c r="BL401" s="415"/>
      <c r="BM401" s="415"/>
      <c r="BN401" s="415"/>
      <c r="BO401" s="415"/>
      <c r="BP401" s="415"/>
      <c r="BQ401" s="415"/>
      <c r="BR401" s="415"/>
      <c r="BS401" s="415"/>
      <c r="BT401" s="415"/>
      <c r="BU401" s="415"/>
      <c r="BV401" s="415"/>
      <c r="BW401" s="415"/>
      <c r="BX401" s="415"/>
      <c r="BY401" s="415"/>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047" t="s">
        <v>136</v>
      </c>
      <c r="C402" s="2048"/>
      <c r="D402" s="2048"/>
      <c r="E402" s="437" t="s">
        <v>203</v>
      </c>
      <c r="H402" s="2048"/>
      <c r="I402" s="2048"/>
      <c r="J402" s="438" t="s">
        <v>203</v>
      </c>
      <c r="M402" s="2048"/>
      <c r="N402" s="2048"/>
      <c r="O402" s="439" t="s">
        <v>203</v>
      </c>
      <c r="AH402" s="211"/>
      <c r="AI402" s="211"/>
      <c r="AJ402" s="211"/>
      <c r="AK402" s="211"/>
      <c r="AL402" s="211"/>
      <c r="AM402" s="211"/>
      <c r="AN402" s="211"/>
      <c r="AO402" s="211"/>
      <c r="AP402" s="211"/>
      <c r="AQ402" s="211"/>
      <c r="AR402" s="211"/>
      <c r="AS402" s="211"/>
      <c r="AT402" s="211"/>
      <c r="AU402" s="211"/>
      <c r="AV402" s="211"/>
      <c r="AW402" s="211"/>
      <c r="AX402" s="211"/>
      <c r="AY402" s="211"/>
      <c r="AZ402" s="211"/>
      <c r="BA402" s="415"/>
      <c r="BB402" s="136"/>
      <c r="BC402" s="415"/>
      <c r="BD402" s="415"/>
      <c r="BE402" s="415"/>
      <c r="BF402" s="415"/>
      <c r="BG402" s="415"/>
      <c r="BH402" s="415"/>
      <c r="BI402" s="415"/>
      <c r="BJ402" s="415"/>
      <c r="BK402" s="415"/>
      <c r="BL402" s="415"/>
      <c r="BM402" s="415"/>
      <c r="BN402" s="415"/>
      <c r="BO402" s="415"/>
      <c r="BP402" s="415"/>
      <c r="BQ402" s="415"/>
      <c r="BR402" s="415"/>
      <c r="BS402" s="415"/>
      <c r="BT402" s="415"/>
      <c r="BU402" s="415"/>
      <c r="BV402" s="415"/>
      <c r="BW402" s="415"/>
      <c r="BX402" s="415"/>
      <c r="BY402" s="415"/>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048"/>
      <c r="C403" s="2179" t="s">
        <v>206</v>
      </c>
      <c r="D403" s="1998"/>
      <c r="E403" s="520">
        <v>-0.63584422377797967</v>
      </c>
      <c r="F403" s="476"/>
      <c r="G403" s="476"/>
      <c r="H403" s="2181" t="s">
        <v>298</v>
      </c>
      <c r="I403" s="1998"/>
      <c r="J403" s="521">
        <v>0.65096683595162663</v>
      </c>
      <c r="K403" s="476"/>
      <c r="L403" s="476"/>
      <c r="M403" s="2180" t="s">
        <v>299</v>
      </c>
      <c r="N403" s="1998"/>
      <c r="O403" s="522">
        <v>0.67505328781196305</v>
      </c>
      <c r="P403" s="476"/>
      <c r="Q403" s="476"/>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048"/>
      <c r="C404" s="2170" t="s">
        <v>300</v>
      </c>
      <c r="D404" s="1998"/>
      <c r="E404" s="523">
        <v>0.62866853176278936</v>
      </c>
      <c r="F404" s="476"/>
      <c r="G404" s="476"/>
      <c r="H404" s="2177" t="s">
        <v>300</v>
      </c>
      <c r="I404" s="1998"/>
      <c r="J404" s="524">
        <v>0.64314947490277785</v>
      </c>
      <c r="K404" s="476"/>
      <c r="L404" s="476"/>
      <c r="M404" s="2172" t="s">
        <v>301</v>
      </c>
      <c r="N404" s="1998"/>
      <c r="O404" s="525">
        <v>0.60727152873913781</v>
      </c>
      <c r="P404" s="476"/>
      <c r="Q404" s="476"/>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048"/>
      <c r="C405" s="2170" t="s">
        <v>298</v>
      </c>
      <c r="D405" s="1998"/>
      <c r="E405" s="523">
        <v>0.61850176730171502</v>
      </c>
      <c r="F405" s="476"/>
      <c r="G405" s="476"/>
      <c r="H405" s="2177" t="s">
        <v>302</v>
      </c>
      <c r="I405" s="1998"/>
      <c r="J405" s="524">
        <v>0.59088306295428139</v>
      </c>
      <c r="K405" s="476"/>
      <c r="L405" s="476"/>
      <c r="M405" s="2172" t="s">
        <v>298</v>
      </c>
      <c r="N405" s="1998"/>
      <c r="O405" s="525">
        <v>0.5726556278288899</v>
      </c>
      <c r="P405" s="476"/>
      <c r="Q405" s="476"/>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048"/>
      <c r="C406" s="2170" t="s">
        <v>302</v>
      </c>
      <c r="D406" s="1998"/>
      <c r="E406" s="523">
        <v>0.57474001018751697</v>
      </c>
      <c r="F406" s="476"/>
      <c r="G406" s="476"/>
      <c r="H406" s="2177" t="s">
        <v>301</v>
      </c>
      <c r="I406" s="1998"/>
      <c r="J406" s="524">
        <v>0.56590513885190674</v>
      </c>
      <c r="K406" s="476"/>
      <c r="L406" s="476"/>
      <c r="M406" s="2172" t="s">
        <v>210</v>
      </c>
      <c r="N406" s="1998"/>
      <c r="O406" s="525">
        <v>0.55655219836024994</v>
      </c>
      <c r="P406" s="476"/>
      <c r="Q406" s="476"/>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048"/>
      <c r="C407" s="2170" t="s">
        <v>303</v>
      </c>
      <c r="D407" s="1998"/>
      <c r="E407" s="523">
        <v>0.54524749223125279</v>
      </c>
      <c r="F407" s="476"/>
      <c r="G407" s="476"/>
      <c r="H407" s="2177" t="s">
        <v>206</v>
      </c>
      <c r="I407" s="1998"/>
      <c r="J407" s="524">
        <v>-0.51936376499443393</v>
      </c>
      <c r="K407" s="476"/>
      <c r="L407" s="476"/>
      <c r="M407" s="2172" t="s">
        <v>302</v>
      </c>
      <c r="N407" s="1998"/>
      <c r="O407" s="525">
        <v>0.55441804634059644</v>
      </c>
      <c r="P407" s="476"/>
      <c r="Q407" s="476"/>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048"/>
      <c r="C408" s="2170" t="s">
        <v>250</v>
      </c>
      <c r="D408" s="1998"/>
      <c r="E408" s="523">
        <v>0.54492276127080375</v>
      </c>
      <c r="F408" s="476"/>
      <c r="G408" s="476"/>
      <c r="H408" s="2177" t="s">
        <v>304</v>
      </c>
      <c r="I408" s="1998"/>
      <c r="J408" s="524">
        <v>0.51802084845874907</v>
      </c>
      <c r="K408" s="476"/>
      <c r="L408" s="476"/>
      <c r="M408" s="2172" t="s">
        <v>304</v>
      </c>
      <c r="N408" s="1998"/>
      <c r="O408" s="525">
        <v>0.52230970942795107</v>
      </c>
      <c r="P408" s="476"/>
      <c r="Q408" s="476"/>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048"/>
      <c r="C409" s="2170" t="s">
        <v>304</v>
      </c>
      <c r="D409" s="1998"/>
      <c r="E409" s="523">
        <v>0.53828957168464742</v>
      </c>
      <c r="F409" s="476"/>
      <c r="G409" s="476"/>
      <c r="H409" s="2177" t="s">
        <v>305</v>
      </c>
      <c r="I409" s="1998"/>
      <c r="J409" s="524">
        <v>0.49123556679343927</v>
      </c>
      <c r="K409" s="476"/>
      <c r="L409" s="476"/>
      <c r="M409" s="2172" t="s">
        <v>305</v>
      </c>
      <c r="N409" s="1998"/>
      <c r="O409" s="525">
        <v>0.46017521042113596</v>
      </c>
      <c r="P409" s="476"/>
      <c r="Q409" s="476"/>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048"/>
      <c r="C410" s="2170" t="s">
        <v>258</v>
      </c>
      <c r="D410" s="1998"/>
      <c r="E410" s="523">
        <v>-0.5364434204255164</v>
      </c>
      <c r="F410" s="476"/>
      <c r="G410" s="476"/>
      <c r="H410" s="2177" t="s">
        <v>216</v>
      </c>
      <c r="I410" s="1998"/>
      <c r="J410" s="524">
        <v>0.45288277705845192</v>
      </c>
      <c r="K410" s="476"/>
      <c r="L410" s="476"/>
      <c r="M410" s="2172" t="s">
        <v>303</v>
      </c>
      <c r="N410" s="1998"/>
      <c r="O410" s="525">
        <v>0.45224888160609383</v>
      </c>
      <c r="P410" s="476"/>
      <c r="Q410" s="476"/>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048"/>
      <c r="C411" s="2170" t="s">
        <v>301</v>
      </c>
      <c r="D411" s="1998"/>
      <c r="E411" s="523">
        <v>0.53607938999196081</v>
      </c>
      <c r="F411" s="476"/>
      <c r="G411" s="476"/>
      <c r="H411" s="2177" t="s">
        <v>210</v>
      </c>
      <c r="I411" s="1998"/>
      <c r="J411" s="524">
        <v>0.44433606321555957</v>
      </c>
      <c r="K411" s="476"/>
      <c r="L411" s="476"/>
      <c r="M411" s="2172" t="s">
        <v>216</v>
      </c>
      <c r="N411" s="1998"/>
      <c r="O411" s="525">
        <v>0.44785774023881086</v>
      </c>
      <c r="P411" s="476"/>
      <c r="Q411" s="476"/>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048"/>
      <c r="C412" s="2170" t="s">
        <v>210</v>
      </c>
      <c r="D412" s="1998"/>
      <c r="E412" s="523">
        <v>0.47351008204347966</v>
      </c>
      <c r="F412" s="476"/>
      <c r="G412" s="476"/>
      <c r="H412" s="2177" t="s">
        <v>306</v>
      </c>
      <c r="I412" s="1998"/>
      <c r="J412" s="524">
        <v>0.41584808299227161</v>
      </c>
      <c r="K412" s="476"/>
      <c r="L412" s="476"/>
      <c r="M412" s="2172" t="s">
        <v>306</v>
      </c>
      <c r="N412" s="1998"/>
      <c r="O412" s="525">
        <v>0.43545993550139722</v>
      </c>
      <c r="P412" s="476"/>
      <c r="Q412" s="476"/>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048"/>
      <c r="C413" s="2170" t="s">
        <v>235</v>
      </c>
      <c r="D413" s="1998"/>
      <c r="E413" s="523">
        <v>0.4548931441649961</v>
      </c>
      <c r="F413" s="476"/>
      <c r="G413" s="476"/>
      <c r="H413" s="2177" t="s">
        <v>303</v>
      </c>
      <c r="I413" s="1998"/>
      <c r="J413" s="524">
        <v>0.35838371320213308</v>
      </c>
      <c r="K413" s="476"/>
      <c r="L413" s="476"/>
      <c r="M413" s="2172" t="s">
        <v>206</v>
      </c>
      <c r="N413" s="1998"/>
      <c r="O413" s="525">
        <v>-0.42321450270826499</v>
      </c>
      <c r="P413" s="476"/>
      <c r="Q413" s="476"/>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048"/>
      <c r="C414" s="2170" t="s">
        <v>232</v>
      </c>
      <c r="D414" s="1998"/>
      <c r="E414" s="523">
        <v>-0.41536990315017852</v>
      </c>
      <c r="F414" s="476"/>
      <c r="G414" s="476"/>
      <c r="H414" s="2177" t="s">
        <v>228</v>
      </c>
      <c r="I414" s="1998"/>
      <c r="J414" s="524">
        <v>0.34709309334133481</v>
      </c>
      <c r="K414" s="476"/>
      <c r="L414" s="476"/>
      <c r="M414" s="2172" t="s">
        <v>232</v>
      </c>
      <c r="N414" s="1998"/>
      <c r="O414" s="525">
        <v>-0.33680259945548247</v>
      </c>
      <c r="P414" s="476"/>
      <c r="Q414" s="476"/>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048"/>
      <c r="C415" s="2170" t="s">
        <v>305</v>
      </c>
      <c r="D415" s="1998"/>
      <c r="E415" s="523">
        <v>0.35007494991241495</v>
      </c>
      <c r="F415" s="476"/>
      <c r="G415" s="476"/>
      <c r="H415" s="2177" t="s">
        <v>258</v>
      </c>
      <c r="I415" s="1998"/>
      <c r="J415" s="524">
        <v>-0.33411524246464852</v>
      </c>
      <c r="K415" s="476"/>
      <c r="L415" s="476"/>
      <c r="M415" s="2172" t="s">
        <v>228</v>
      </c>
      <c r="N415" s="1998"/>
      <c r="O415" s="525">
        <v>0.3104931187461088</v>
      </c>
      <c r="P415" s="476"/>
      <c r="Q415" s="476"/>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048"/>
      <c r="C416" s="2170" t="s">
        <v>306</v>
      </c>
      <c r="D416" s="1998"/>
      <c r="E416" s="523">
        <v>0.34666804454513561</v>
      </c>
      <c r="F416" s="476"/>
      <c r="G416" s="476"/>
      <c r="H416" s="2177" t="s">
        <v>250</v>
      </c>
      <c r="I416" s="1998"/>
      <c r="J416" s="524">
        <v>0.32807112337082273</v>
      </c>
      <c r="K416" s="476"/>
      <c r="L416" s="476"/>
      <c r="M416" s="2172" t="s">
        <v>219</v>
      </c>
      <c r="N416" s="1998"/>
      <c r="O416" s="525">
        <v>0.30795386448424467</v>
      </c>
      <c r="P416" s="476"/>
      <c r="Q416" s="476"/>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048"/>
      <c r="C417" s="2170" t="s">
        <v>307</v>
      </c>
      <c r="D417" s="1998"/>
      <c r="E417" s="523">
        <v>0.31109081206739925</v>
      </c>
      <c r="F417" s="476"/>
      <c r="G417" s="476"/>
      <c r="H417" s="2177" t="s">
        <v>307</v>
      </c>
      <c r="I417" s="1998"/>
      <c r="J417" s="524">
        <v>0.30608023371290088</v>
      </c>
      <c r="K417" s="476"/>
      <c r="L417" s="476"/>
      <c r="M417" s="2172" t="s">
        <v>225</v>
      </c>
      <c r="N417" s="1998"/>
      <c r="O417" s="525">
        <v>-0.29120183840052721</v>
      </c>
      <c r="P417" s="476"/>
      <c r="Q417" s="476"/>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048"/>
      <c r="C418" s="2170" t="s">
        <v>216</v>
      </c>
      <c r="D418" s="1998"/>
      <c r="E418" s="523">
        <v>0.30812055999638982</v>
      </c>
      <c r="F418" s="476"/>
      <c r="G418" s="476"/>
      <c r="H418" s="2177" t="s">
        <v>243</v>
      </c>
      <c r="I418" s="1998"/>
      <c r="J418" s="524">
        <v>0.26287766169462856</v>
      </c>
      <c r="K418" s="476"/>
      <c r="L418" s="476"/>
      <c r="M418" s="2172" t="s">
        <v>308</v>
      </c>
      <c r="N418" s="1998"/>
      <c r="O418" s="525">
        <v>0.22799241181319099</v>
      </c>
      <c r="P418" s="476"/>
      <c r="Q418" s="476"/>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048"/>
      <c r="C419" s="2170" t="s">
        <v>220</v>
      </c>
      <c r="D419" s="1998"/>
      <c r="E419" s="523">
        <v>0.25954545173810767</v>
      </c>
      <c r="F419" s="476"/>
      <c r="G419" s="476"/>
      <c r="H419" s="2177" t="s">
        <v>235</v>
      </c>
      <c r="I419" s="1998"/>
      <c r="J419" s="524">
        <v>0.26205187007865932</v>
      </c>
      <c r="K419" s="476"/>
      <c r="L419" s="476"/>
      <c r="M419" s="2172" t="s">
        <v>238</v>
      </c>
      <c r="N419" s="1998"/>
      <c r="O419" s="525">
        <v>0.2238874481816151</v>
      </c>
      <c r="P419" s="476"/>
      <c r="Q419" s="476"/>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048"/>
      <c r="C420" s="2170" t="s">
        <v>243</v>
      </c>
      <c r="D420" s="1998"/>
      <c r="E420" s="523">
        <v>0.25478992669986039</v>
      </c>
      <c r="F420" s="476"/>
      <c r="G420" s="476"/>
      <c r="H420" s="2177" t="s">
        <v>234</v>
      </c>
      <c r="I420" s="1998"/>
      <c r="J420" s="524">
        <v>0.25771411531375676</v>
      </c>
      <c r="K420" s="476"/>
      <c r="L420" s="476"/>
      <c r="M420" s="2172" t="s">
        <v>221</v>
      </c>
      <c r="N420" s="1998"/>
      <c r="O420" s="525">
        <v>-0.19768229682987271</v>
      </c>
      <c r="P420" s="476"/>
      <c r="Q420" s="476"/>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048"/>
      <c r="C421" s="2170" t="s">
        <v>234</v>
      </c>
      <c r="D421" s="1998"/>
      <c r="E421" s="523">
        <v>0.25435592697428594</v>
      </c>
      <c r="F421" s="476"/>
      <c r="G421" s="476"/>
      <c r="H421" s="2177" t="s">
        <v>232</v>
      </c>
      <c r="I421" s="1998"/>
      <c r="J421" s="524">
        <v>-0.25290231401159463</v>
      </c>
      <c r="K421" s="476"/>
      <c r="L421" s="476"/>
      <c r="M421" s="2172" t="s">
        <v>258</v>
      </c>
      <c r="N421" s="1998"/>
      <c r="O421" s="525">
        <v>-0.19607878009226859</v>
      </c>
      <c r="P421" s="476"/>
      <c r="Q421" s="476"/>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048"/>
      <c r="C422" s="2170" t="s">
        <v>228</v>
      </c>
      <c r="D422" s="1998"/>
      <c r="E422" s="523">
        <v>0.24534655997763904</v>
      </c>
      <c r="F422" s="476"/>
      <c r="G422" s="476"/>
      <c r="H422" s="2177" t="s">
        <v>219</v>
      </c>
      <c r="I422" s="1998"/>
      <c r="J422" s="524">
        <v>0.23300197775472203</v>
      </c>
      <c r="K422" s="476"/>
      <c r="L422" s="476"/>
      <c r="M422" s="2172" t="s">
        <v>235</v>
      </c>
      <c r="N422" s="1998"/>
      <c r="O422" s="525">
        <v>0.17795793881955618</v>
      </c>
      <c r="P422" s="476"/>
      <c r="Q422" s="476"/>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048"/>
      <c r="C423" s="2170" t="s">
        <v>225</v>
      </c>
      <c r="D423" s="1998"/>
      <c r="E423" s="523">
        <v>-0.23158290936131368</v>
      </c>
      <c r="F423" s="476"/>
      <c r="G423" s="476"/>
      <c r="H423" s="2177" t="s">
        <v>309</v>
      </c>
      <c r="I423" s="1998"/>
      <c r="J423" s="524">
        <v>0.22534081584320645</v>
      </c>
      <c r="K423" s="476"/>
      <c r="L423" s="476"/>
      <c r="M423" s="2172" t="s">
        <v>250</v>
      </c>
      <c r="N423" s="1998"/>
      <c r="O423" s="525">
        <v>0.16751696405928299</v>
      </c>
      <c r="P423" s="476"/>
      <c r="Q423" s="476"/>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048"/>
      <c r="C424" s="2170" t="s">
        <v>226</v>
      </c>
      <c r="D424" s="1998"/>
      <c r="E424" s="523">
        <v>0.22839469719559072</v>
      </c>
      <c r="F424" s="476"/>
      <c r="G424" s="476"/>
      <c r="H424" s="2177" t="s">
        <v>213</v>
      </c>
      <c r="I424" s="1998"/>
      <c r="J424" s="524">
        <v>-0.16421568988669211</v>
      </c>
      <c r="K424" s="476"/>
      <c r="L424" s="476"/>
      <c r="M424" s="2172" t="s">
        <v>211</v>
      </c>
      <c r="N424" s="1998"/>
      <c r="O424" s="525">
        <v>0.1622549917228705</v>
      </c>
      <c r="P424" s="476"/>
      <c r="Q424" s="476"/>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048"/>
      <c r="C425" s="2170" t="s">
        <v>213</v>
      </c>
      <c r="D425" s="1998"/>
      <c r="E425" s="523">
        <v>-0.20173842838587097</v>
      </c>
      <c r="F425" s="476"/>
      <c r="G425" s="476"/>
      <c r="H425" s="2177" t="s">
        <v>220</v>
      </c>
      <c r="I425" s="1998"/>
      <c r="J425" s="524">
        <v>0.15162843436210838</v>
      </c>
      <c r="K425" s="476"/>
      <c r="L425" s="476"/>
      <c r="M425" s="2172" t="s">
        <v>307</v>
      </c>
      <c r="N425" s="1998"/>
      <c r="O425" s="525">
        <v>0.15828355059554752</v>
      </c>
      <c r="P425" s="476"/>
      <c r="Q425" s="476"/>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048"/>
      <c r="C426" s="2170" t="s">
        <v>221</v>
      </c>
      <c r="D426" s="1998"/>
      <c r="E426" s="523">
        <v>-0.19748030970025071</v>
      </c>
      <c r="F426" s="476"/>
      <c r="G426" s="476"/>
      <c r="H426" s="2177" t="s">
        <v>310</v>
      </c>
      <c r="I426" s="1998"/>
      <c r="J426" s="524">
        <v>-0.14130481518248747</v>
      </c>
      <c r="K426" s="476"/>
      <c r="L426" s="476"/>
      <c r="M426" s="2172" t="s">
        <v>213</v>
      </c>
      <c r="N426" s="1998"/>
      <c r="O426" s="525">
        <v>-0.15817239481434131</v>
      </c>
      <c r="P426" s="476"/>
      <c r="Q426" s="476"/>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048"/>
      <c r="C427" s="2170" t="s">
        <v>211</v>
      </c>
      <c r="D427" s="1998"/>
      <c r="E427" s="523">
        <v>-0.1965021005921605</v>
      </c>
      <c r="F427" s="476"/>
      <c r="G427" s="476"/>
      <c r="H427" s="2177" t="s">
        <v>211</v>
      </c>
      <c r="I427" s="1998"/>
      <c r="J427" s="524">
        <v>-0.14098481644851191</v>
      </c>
      <c r="K427" s="476"/>
      <c r="L427" s="476"/>
      <c r="M427" s="2172" t="s">
        <v>234</v>
      </c>
      <c r="N427" s="1998"/>
      <c r="O427" s="525">
        <v>0.15633796817561738</v>
      </c>
      <c r="P427" s="476"/>
      <c r="Q427" s="476"/>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048"/>
      <c r="C428" s="2170" t="s">
        <v>309</v>
      </c>
      <c r="D428" s="1998"/>
      <c r="E428" s="523">
        <v>0.18713725899367536</v>
      </c>
      <c r="F428" s="476"/>
      <c r="G428" s="476"/>
      <c r="H428" s="2177" t="s">
        <v>311</v>
      </c>
      <c r="I428" s="1998"/>
      <c r="J428" s="524">
        <v>-0.10371874230252062</v>
      </c>
      <c r="K428" s="476"/>
      <c r="L428" s="476"/>
      <c r="M428" s="2172" t="s">
        <v>231</v>
      </c>
      <c r="N428" s="1998"/>
      <c r="O428" s="525">
        <v>0.13872888578212256</v>
      </c>
      <c r="P428" s="476"/>
      <c r="Q428" s="476"/>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048"/>
      <c r="C429" s="2170" t="s">
        <v>238</v>
      </c>
      <c r="D429" s="1998"/>
      <c r="E429" s="523">
        <v>0.14824730360119343</v>
      </c>
      <c r="F429" s="476"/>
      <c r="G429" s="476"/>
      <c r="H429" s="2177" t="s">
        <v>238</v>
      </c>
      <c r="I429" s="1998"/>
      <c r="J429" s="524">
        <v>8.6062271680597269E-2</v>
      </c>
      <c r="K429" s="476"/>
      <c r="L429" s="476"/>
      <c r="M429" s="2172" t="s">
        <v>220</v>
      </c>
      <c r="N429" s="1998"/>
      <c r="O429" s="525">
        <v>0.13400290468818135</v>
      </c>
      <c r="P429" s="476"/>
      <c r="Q429" s="476"/>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048"/>
      <c r="C430" s="2170" t="s">
        <v>244</v>
      </c>
      <c r="D430" s="1998"/>
      <c r="E430" s="523">
        <v>-0.11560884039833705</v>
      </c>
      <c r="F430" s="476"/>
      <c r="G430" s="476"/>
      <c r="H430" s="2177" t="s">
        <v>221</v>
      </c>
      <c r="I430" s="1998"/>
      <c r="J430" s="524">
        <v>-8.3029222974358996E-2</v>
      </c>
      <c r="K430" s="476"/>
      <c r="L430" s="476"/>
      <c r="M430" s="2172" t="s">
        <v>312</v>
      </c>
      <c r="N430" s="1998"/>
      <c r="O430" s="525">
        <v>-0.10796763174683804</v>
      </c>
      <c r="P430" s="476"/>
      <c r="Q430" s="476"/>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048"/>
      <c r="C431" s="2170" t="s">
        <v>219</v>
      </c>
      <c r="D431" s="1998"/>
      <c r="E431" s="523">
        <v>0.10175585927843193</v>
      </c>
      <c r="F431" s="476"/>
      <c r="G431" s="476"/>
      <c r="H431" s="2177" t="s">
        <v>230</v>
      </c>
      <c r="I431" s="1998"/>
      <c r="J431" s="524">
        <v>8.0240375158655577E-2</v>
      </c>
      <c r="K431" s="476"/>
      <c r="L431" s="476"/>
      <c r="M431" s="2172" t="s">
        <v>243</v>
      </c>
      <c r="N431" s="1998"/>
      <c r="O431" s="525">
        <v>0.1073858716120852</v>
      </c>
      <c r="P431" s="476"/>
      <c r="Q431" s="476"/>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048"/>
      <c r="C432" s="2170" t="s">
        <v>312</v>
      </c>
      <c r="D432" s="1998"/>
      <c r="E432" s="523">
        <v>-0.10039756130634797</v>
      </c>
      <c r="F432" s="476"/>
      <c r="G432" s="476"/>
      <c r="H432" s="2177" t="s">
        <v>313</v>
      </c>
      <c r="I432" s="1998"/>
      <c r="J432" s="524">
        <v>-6.8077560677865245E-2</v>
      </c>
      <c r="K432" s="476"/>
      <c r="L432" s="476"/>
      <c r="M432" s="2172" t="s">
        <v>230</v>
      </c>
      <c r="N432" s="1998"/>
      <c r="O432" s="525">
        <v>0.10685710190183677</v>
      </c>
      <c r="P432" s="476"/>
      <c r="Q432" s="476"/>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048"/>
      <c r="C433" s="2170" t="s">
        <v>311</v>
      </c>
      <c r="D433" s="1998"/>
      <c r="E433" s="523">
        <v>-7.5096179028009136E-2</v>
      </c>
      <c r="F433" s="476"/>
      <c r="G433" s="476"/>
      <c r="H433" s="2177" t="s">
        <v>242</v>
      </c>
      <c r="I433" s="1998"/>
      <c r="J433" s="524">
        <v>-6.7162628512431849E-2</v>
      </c>
      <c r="K433" s="476"/>
      <c r="L433" s="476"/>
      <c r="M433" s="2172" t="s">
        <v>309</v>
      </c>
      <c r="N433" s="1998"/>
      <c r="O433" s="525">
        <v>9.8207442890655319E-2</v>
      </c>
      <c r="P433" s="476"/>
      <c r="Q433" s="476"/>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048"/>
      <c r="C434" s="2170" t="s">
        <v>310</v>
      </c>
      <c r="D434" s="1998"/>
      <c r="E434" s="523">
        <v>-6.7258432639432278E-2</v>
      </c>
      <c r="F434" s="476"/>
      <c r="G434" s="476"/>
      <c r="H434" s="2177" t="s">
        <v>261</v>
      </c>
      <c r="I434" s="1998"/>
      <c r="J434" s="524">
        <v>6.538820686257743E-2</v>
      </c>
      <c r="K434" s="476"/>
      <c r="L434" s="476"/>
      <c r="M434" s="2172" t="s">
        <v>244</v>
      </c>
      <c r="N434" s="1998"/>
      <c r="O434" s="525">
        <v>-8.2334970140258437E-2</v>
      </c>
      <c r="P434" s="476"/>
      <c r="Q434" s="476"/>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048"/>
      <c r="C435" s="2170" t="s">
        <v>261</v>
      </c>
      <c r="D435" s="1998"/>
      <c r="E435" s="523">
        <v>6.5696960453943104E-2</v>
      </c>
      <c r="F435" s="476"/>
      <c r="G435" s="476"/>
      <c r="H435" s="2177" t="s">
        <v>312</v>
      </c>
      <c r="I435" s="1998"/>
      <c r="J435" s="524">
        <v>-6.3585184879006384E-2</v>
      </c>
      <c r="K435" s="476"/>
      <c r="L435" s="476"/>
      <c r="M435" s="2172" t="s">
        <v>261</v>
      </c>
      <c r="N435" s="1998"/>
      <c r="O435" s="525">
        <v>8.0411272305143611E-2</v>
      </c>
      <c r="P435" s="476"/>
      <c r="Q435" s="476"/>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048"/>
      <c r="C436" s="2170" t="s">
        <v>218</v>
      </c>
      <c r="D436" s="1998"/>
      <c r="E436" s="523">
        <v>-6.2733580453443544E-2</v>
      </c>
      <c r="F436" s="476"/>
      <c r="G436" s="476"/>
      <c r="H436" s="2177" t="s">
        <v>244</v>
      </c>
      <c r="I436" s="1998"/>
      <c r="J436" s="524">
        <v>-6.0817580364903548E-2</v>
      </c>
      <c r="K436" s="476"/>
      <c r="L436" s="476"/>
      <c r="M436" s="2172" t="s">
        <v>226</v>
      </c>
      <c r="N436" s="1998"/>
      <c r="O436" s="525">
        <v>7.3510075170366687E-2</v>
      </c>
      <c r="P436" s="476"/>
      <c r="Q436" s="476"/>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048"/>
      <c r="C437" s="2170" t="s">
        <v>249</v>
      </c>
      <c r="D437" s="1998"/>
      <c r="E437" s="523">
        <v>-6.2385132652232167E-2</v>
      </c>
      <c r="F437" s="476"/>
      <c r="G437" s="476"/>
      <c r="H437" s="2177" t="s">
        <v>226</v>
      </c>
      <c r="I437" s="1998"/>
      <c r="J437" s="524">
        <v>6.0543652605724432E-2</v>
      </c>
      <c r="K437" s="476"/>
      <c r="L437" s="476"/>
      <c r="M437" s="2172" t="s">
        <v>310</v>
      </c>
      <c r="N437" s="1998"/>
      <c r="O437" s="525">
        <v>-6.4241774687625014E-2</v>
      </c>
      <c r="P437" s="476"/>
      <c r="Q437" s="476"/>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048"/>
      <c r="C438" s="2170" t="s">
        <v>242</v>
      </c>
      <c r="D438" s="1998"/>
      <c r="E438" s="523">
        <v>-6.2034189653795473E-2</v>
      </c>
      <c r="F438" s="476"/>
      <c r="G438" s="476"/>
      <c r="H438" s="2177" t="s">
        <v>245</v>
      </c>
      <c r="I438" s="1998"/>
      <c r="J438" s="524">
        <v>5.4848435415387434E-2</v>
      </c>
      <c r="K438" s="476"/>
      <c r="L438" s="476"/>
      <c r="M438" s="2172" t="s">
        <v>245</v>
      </c>
      <c r="N438" s="1998"/>
      <c r="O438" s="525">
        <v>6.0963300777368112E-2</v>
      </c>
      <c r="P438" s="476"/>
      <c r="Q438" s="476"/>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048"/>
      <c r="C439" s="2170" t="s">
        <v>313</v>
      </c>
      <c r="D439" s="1998"/>
      <c r="E439" s="523">
        <v>-5.6135069427463935E-2</v>
      </c>
      <c r="F439" s="476"/>
      <c r="G439" s="476"/>
      <c r="H439" s="2177" t="s">
        <v>249</v>
      </c>
      <c r="I439" s="1998"/>
      <c r="J439" s="524">
        <v>-4.4315168732531739E-2</v>
      </c>
      <c r="K439" s="476"/>
      <c r="L439" s="476"/>
      <c r="M439" s="2172" t="s">
        <v>314</v>
      </c>
      <c r="N439" s="1998"/>
      <c r="O439" s="525">
        <v>-4.9115878746702833E-2</v>
      </c>
      <c r="P439" s="476"/>
      <c r="Q439" s="476"/>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048"/>
      <c r="C440" s="2170" t="s">
        <v>222</v>
      </c>
      <c r="D440" s="1998"/>
      <c r="E440" s="523">
        <v>-5.3367645662759929E-2</v>
      </c>
      <c r="F440" s="476"/>
      <c r="G440" s="476"/>
      <c r="H440" s="2177" t="s">
        <v>256</v>
      </c>
      <c r="I440" s="1998"/>
      <c r="J440" s="524">
        <v>4.1123939074815201E-2</v>
      </c>
      <c r="K440" s="476"/>
      <c r="L440" s="476"/>
      <c r="M440" s="2172" t="s">
        <v>242</v>
      </c>
      <c r="N440" s="1998"/>
      <c r="O440" s="525">
        <v>-4.6151901821458369E-2</v>
      </c>
      <c r="P440" s="476"/>
      <c r="Q440" s="476"/>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048"/>
      <c r="C441" s="2170" t="s">
        <v>308</v>
      </c>
      <c r="D441" s="1998"/>
      <c r="E441" s="523">
        <v>4.6190966781097992E-2</v>
      </c>
      <c r="F441" s="476"/>
      <c r="G441" s="476"/>
      <c r="H441" s="2177" t="s">
        <v>218</v>
      </c>
      <c r="I441" s="1998"/>
      <c r="J441" s="524">
        <v>-4.0910717186968239E-2</v>
      </c>
      <c r="K441" s="476"/>
      <c r="L441" s="476"/>
      <c r="M441" s="2172" t="s">
        <v>218</v>
      </c>
      <c r="N441" s="1998"/>
      <c r="O441" s="525">
        <v>-4.1146363211189974E-2</v>
      </c>
      <c r="P441" s="476"/>
      <c r="Q441" s="476"/>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048"/>
      <c r="C442" s="2170" t="s">
        <v>245</v>
      </c>
      <c r="D442" s="1998"/>
      <c r="E442" s="523">
        <v>4.1216211009457902E-2</v>
      </c>
      <c r="F442" s="476"/>
      <c r="G442" s="476"/>
      <c r="H442" s="2177" t="s">
        <v>241</v>
      </c>
      <c r="I442" s="1998"/>
      <c r="J442" s="524">
        <v>-3.4930962163437385E-2</v>
      </c>
      <c r="K442" s="476"/>
      <c r="L442" s="476"/>
      <c r="M442" s="2172" t="s">
        <v>259</v>
      </c>
      <c r="N442" s="1998"/>
      <c r="O442" s="525">
        <v>3.9967181221774548E-2</v>
      </c>
      <c r="P442" s="476"/>
      <c r="Q442" s="476"/>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048"/>
      <c r="C443" s="2170" t="s">
        <v>241</v>
      </c>
      <c r="D443" s="1998"/>
      <c r="E443" s="523">
        <v>-4.1072041060901461E-2</v>
      </c>
      <c r="F443" s="476"/>
      <c r="G443" s="476"/>
      <c r="H443" s="2177" t="s">
        <v>255</v>
      </c>
      <c r="I443" s="1998"/>
      <c r="J443" s="524">
        <v>-3.3514114623366287E-2</v>
      </c>
      <c r="K443" s="476"/>
      <c r="L443" s="476"/>
      <c r="M443" s="2172" t="s">
        <v>237</v>
      </c>
      <c r="N443" s="1998"/>
      <c r="O443" s="525">
        <v>-3.8820126136225756E-2</v>
      </c>
      <c r="P443" s="476"/>
      <c r="Q443" s="476"/>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048"/>
      <c r="C444" s="2170" t="s">
        <v>255</v>
      </c>
      <c r="D444" s="1998"/>
      <c r="E444" s="523">
        <v>-4.0160619564633862E-2</v>
      </c>
      <c r="F444" s="476"/>
      <c r="G444" s="476"/>
      <c r="H444" s="2177" t="s">
        <v>308</v>
      </c>
      <c r="I444" s="1998"/>
      <c r="J444" s="524">
        <v>-2.282472966250345E-2</v>
      </c>
      <c r="K444" s="476"/>
      <c r="L444" s="476"/>
      <c r="M444" s="2172" t="s">
        <v>256</v>
      </c>
      <c r="N444" s="1998"/>
      <c r="O444" s="525">
        <v>2.6270429648245022E-2</v>
      </c>
      <c r="P444" s="476"/>
      <c r="Q444" s="476"/>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048"/>
      <c r="C445" s="2170" t="s">
        <v>256</v>
      </c>
      <c r="D445" s="1998"/>
      <c r="E445" s="523">
        <v>3.300091085562936E-2</v>
      </c>
      <c r="F445" s="476"/>
      <c r="G445" s="476"/>
      <c r="H445" s="2177" t="s">
        <v>222</v>
      </c>
      <c r="I445" s="1998"/>
      <c r="J445" s="524">
        <v>-1.4598611130521391E-2</v>
      </c>
      <c r="K445" s="476"/>
      <c r="L445" s="476"/>
      <c r="M445" s="2172" t="s">
        <v>255</v>
      </c>
      <c r="N445" s="1998"/>
      <c r="O445" s="525">
        <v>-2.5123129651018965E-2</v>
      </c>
      <c r="P445" s="476"/>
      <c r="Q445" s="476"/>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170" t="s">
        <v>231</v>
      </c>
      <c r="D446" s="1998"/>
      <c r="E446" s="523">
        <v>3.0721790843986289E-2</v>
      </c>
      <c r="F446" s="476"/>
      <c r="G446" s="476"/>
      <c r="H446" s="2177" t="s">
        <v>314</v>
      </c>
      <c r="I446" s="1998"/>
      <c r="J446" s="524">
        <v>-1.1357967333099404E-2</v>
      </c>
      <c r="K446" s="476"/>
      <c r="L446" s="476"/>
      <c r="M446" s="2172" t="s">
        <v>241</v>
      </c>
      <c r="N446" s="1998"/>
      <c r="O446" s="525">
        <v>-1.8288384780185667E-2</v>
      </c>
      <c r="P446" s="476"/>
      <c r="Q446" s="476"/>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170" t="s">
        <v>237</v>
      </c>
      <c r="D447" s="1998"/>
      <c r="E447" s="523">
        <v>-2.817869294341558E-2</v>
      </c>
      <c r="F447" s="476"/>
      <c r="G447" s="476"/>
      <c r="H447" s="2177" t="s">
        <v>231</v>
      </c>
      <c r="I447" s="1998"/>
      <c r="J447" s="524">
        <v>-8.2225426706656266E-3</v>
      </c>
      <c r="K447" s="476"/>
      <c r="L447" s="476"/>
      <c r="M447" s="2172" t="s">
        <v>222</v>
      </c>
      <c r="N447" s="1998"/>
      <c r="O447" s="525">
        <v>-1.4769702894138245E-2</v>
      </c>
      <c r="P447" s="476"/>
      <c r="Q447" s="476"/>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170" t="s">
        <v>314</v>
      </c>
      <c r="D448" s="1998"/>
      <c r="E448" s="523">
        <v>-2.6593108810622077E-2</v>
      </c>
      <c r="F448" s="476"/>
      <c r="G448" s="476"/>
      <c r="H448" s="2177" t="s">
        <v>259</v>
      </c>
      <c r="I448" s="1998"/>
      <c r="J448" s="524">
        <v>4.151714554417223E-3</v>
      </c>
      <c r="K448" s="476"/>
      <c r="L448" s="476"/>
      <c r="M448" s="2172" t="s">
        <v>313</v>
      </c>
      <c r="N448" s="1998"/>
      <c r="O448" s="525">
        <v>-1.1447035092116748E-2</v>
      </c>
      <c r="P448" s="476"/>
      <c r="Q448" s="476"/>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170" t="s">
        <v>230</v>
      </c>
      <c r="D449" s="1998"/>
      <c r="E449" s="523">
        <v>-2.596680038979228E-2</v>
      </c>
      <c r="F449" s="476"/>
      <c r="G449" s="476"/>
      <c r="H449" s="2177" t="s">
        <v>260</v>
      </c>
      <c r="I449" s="1998"/>
      <c r="J449" s="524">
        <v>-9.0536556344546898E-4</v>
      </c>
      <c r="K449" s="476"/>
      <c r="L449" s="476"/>
      <c r="M449" s="2172" t="s">
        <v>260</v>
      </c>
      <c r="N449" s="1998"/>
      <c r="O449" s="525">
        <v>6.1289857213736414E-3</v>
      </c>
      <c r="P449" s="476"/>
      <c r="Q449" s="476"/>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170" t="s">
        <v>260</v>
      </c>
      <c r="D450" s="1998"/>
      <c r="E450" s="523">
        <v>1.8073120952986577E-2</v>
      </c>
      <c r="F450" s="476"/>
      <c r="G450" s="476"/>
      <c r="H450" s="2178" t="s">
        <v>237</v>
      </c>
      <c r="I450" s="1998"/>
      <c r="J450" s="526">
        <v>-7.6581382024660475E-4</v>
      </c>
      <c r="K450" s="476"/>
      <c r="L450" s="476"/>
      <c r="M450" s="2172" t="s">
        <v>311</v>
      </c>
      <c r="N450" s="1998"/>
      <c r="O450" s="525">
        <v>4.0674754380100363E-3</v>
      </c>
      <c r="P450" s="476"/>
      <c r="Q450" s="476"/>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170" t="s">
        <v>259</v>
      </c>
      <c r="D451" s="1998"/>
      <c r="E451" s="523">
        <v>1.6261332983110104E-2</v>
      </c>
      <c r="F451" s="476"/>
      <c r="G451" s="476"/>
      <c r="H451" s="1999"/>
      <c r="I451" s="1998"/>
      <c r="J451" s="477"/>
      <c r="K451" s="476"/>
      <c r="L451" s="476"/>
      <c r="M451" s="2172" t="s">
        <v>249</v>
      </c>
      <c r="N451" s="1998"/>
      <c r="O451" s="525">
        <v>3.3350286177191327E-3</v>
      </c>
      <c r="P451" s="476"/>
      <c r="Q451" s="476"/>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173" t="s">
        <v>253</v>
      </c>
      <c r="D452" s="1998"/>
      <c r="E452" s="527">
        <v>-4.9546480247995364E-3</v>
      </c>
      <c r="F452" s="476"/>
      <c r="G452" s="476"/>
      <c r="H452" s="1999"/>
      <c r="I452" s="1998"/>
      <c r="J452" s="477"/>
      <c r="K452" s="476"/>
      <c r="L452" s="476"/>
      <c r="M452" s="2174" t="s">
        <v>253</v>
      </c>
      <c r="N452" s="1998"/>
      <c r="O452" s="528">
        <v>1.9543933893280008E-3</v>
      </c>
      <c r="P452" s="476"/>
      <c r="Q452" s="476"/>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999"/>
      <c r="D453" s="1998"/>
      <c r="E453" s="477"/>
      <c r="F453" s="476"/>
      <c r="G453" s="476"/>
      <c r="H453" s="1999"/>
      <c r="I453" s="1998"/>
      <c r="J453" s="476"/>
      <c r="K453" s="476"/>
      <c r="L453" s="476"/>
      <c r="M453" s="1999"/>
      <c r="N453" s="1998"/>
      <c r="O453" s="477"/>
      <c r="P453" s="476"/>
      <c r="Q453" s="476"/>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999"/>
      <c r="D454" s="1998"/>
      <c r="E454" s="477"/>
      <c r="F454" s="476"/>
      <c r="G454" s="476"/>
      <c r="H454" s="2175" t="s">
        <v>262</v>
      </c>
      <c r="I454" s="1998"/>
      <c r="J454" s="1998"/>
      <c r="K454" s="476"/>
      <c r="L454" s="476"/>
      <c r="M454" s="1999"/>
      <c r="N454" s="1998"/>
      <c r="O454" s="477"/>
      <c r="P454" s="476"/>
      <c r="Q454" s="476"/>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999"/>
      <c r="D455" s="1998"/>
      <c r="E455" s="476"/>
      <c r="F455" s="476"/>
      <c r="G455" s="476"/>
      <c r="H455" s="1999"/>
      <c r="I455" s="1998"/>
      <c r="J455" s="505" t="s">
        <v>263</v>
      </c>
      <c r="K455" s="476"/>
      <c r="L455" s="476"/>
      <c r="M455" s="1999"/>
      <c r="N455" s="1998"/>
      <c r="O455" s="476"/>
      <c r="P455" s="476"/>
      <c r="Q455" s="476"/>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166" t="s">
        <v>262</v>
      </c>
      <c r="D456" s="1998"/>
      <c r="E456" s="1998"/>
      <c r="F456" s="476"/>
      <c r="G456" s="476"/>
      <c r="H456" s="2181" t="s">
        <v>312</v>
      </c>
      <c r="I456" s="1998"/>
      <c r="J456" s="521">
        <v>4.0430757360974219E-3</v>
      </c>
      <c r="K456" s="476"/>
      <c r="L456" s="476"/>
      <c r="M456" s="2167" t="s">
        <v>262</v>
      </c>
      <c r="N456" s="1998"/>
      <c r="O456" s="1998"/>
      <c r="P456" s="476"/>
      <c r="Q456" s="476"/>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999"/>
      <c r="D457" s="1998"/>
      <c r="E457" s="506" t="s">
        <v>263</v>
      </c>
      <c r="F457" s="476"/>
      <c r="G457" s="476"/>
      <c r="H457" s="2177" t="s">
        <v>206</v>
      </c>
      <c r="I457" s="1998"/>
      <c r="J457" s="524">
        <v>0.26973872038919361</v>
      </c>
      <c r="K457" s="476"/>
      <c r="L457" s="476"/>
      <c r="M457" s="1999"/>
      <c r="N457" s="1998"/>
      <c r="O457" s="507" t="s">
        <v>263</v>
      </c>
      <c r="P457" s="476"/>
      <c r="Q457" s="476"/>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179" t="s">
        <v>312</v>
      </c>
      <c r="D458" s="1998"/>
      <c r="E458" s="520">
        <v>1.0079670316261899E-2</v>
      </c>
      <c r="F458" s="476"/>
      <c r="G458" s="476"/>
      <c r="H458" s="2177" t="s">
        <v>243</v>
      </c>
      <c r="I458" s="1998"/>
      <c r="J458" s="524">
        <v>6.9104665018035583E-2</v>
      </c>
      <c r="K458" s="476"/>
      <c r="L458" s="476"/>
      <c r="M458" s="2180" t="s">
        <v>312</v>
      </c>
      <c r="N458" s="1998"/>
      <c r="O458" s="522">
        <v>1.165700950502083E-2</v>
      </c>
      <c r="P458" s="476"/>
      <c r="Q458" s="476"/>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170" t="s">
        <v>206</v>
      </c>
      <c r="D459" s="1998"/>
      <c r="E459" s="523">
        <v>0.40429787691182151</v>
      </c>
      <c r="F459" s="476"/>
      <c r="G459" s="476"/>
      <c r="H459" s="2177" t="s">
        <v>303</v>
      </c>
      <c r="I459" s="1998"/>
      <c r="J459" s="524">
        <v>0.12843888588854876</v>
      </c>
      <c r="K459" s="476"/>
      <c r="L459" s="476"/>
      <c r="M459" s="2172" t="s">
        <v>206</v>
      </c>
      <c r="N459" s="1998"/>
      <c r="O459" s="525">
        <v>0.17911051530260405</v>
      </c>
      <c r="P459" s="476"/>
      <c r="Q459" s="476"/>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170" t="s">
        <v>243</v>
      </c>
      <c r="D460" s="1998"/>
      <c r="E460" s="523">
        <v>6.491790674772023E-2</v>
      </c>
      <c r="F460" s="476"/>
      <c r="G460" s="476"/>
      <c r="H460" s="2177" t="s">
        <v>259</v>
      </c>
      <c r="I460" s="1998"/>
      <c r="J460" s="529">
        <v>1.7236733741359801E-5</v>
      </c>
      <c r="K460" s="476"/>
      <c r="L460" s="476"/>
      <c r="M460" s="2172" t="s">
        <v>243</v>
      </c>
      <c r="N460" s="1998"/>
      <c r="O460" s="525">
        <v>1.1531725421887245E-2</v>
      </c>
      <c r="P460" s="476"/>
      <c r="Q460" s="476"/>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170" t="s">
        <v>303</v>
      </c>
      <c r="D461" s="1998"/>
      <c r="E461" s="523">
        <v>0.29729482778447008</v>
      </c>
      <c r="F461" s="476"/>
      <c r="G461" s="476"/>
      <c r="H461" s="2177" t="s">
        <v>242</v>
      </c>
      <c r="I461" s="1998"/>
      <c r="J461" s="524">
        <v>4.5108186686989233E-3</v>
      </c>
      <c r="K461" s="476"/>
      <c r="L461" s="476"/>
      <c r="M461" s="2172" t="s">
        <v>303</v>
      </c>
      <c r="N461" s="1998"/>
      <c r="O461" s="525">
        <v>0.20452905091396267</v>
      </c>
      <c r="P461" s="476"/>
      <c r="Q461" s="476"/>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170" t="s">
        <v>259</v>
      </c>
      <c r="D462" s="1998"/>
      <c r="E462" s="523">
        <v>2.6443095038758456E-4</v>
      </c>
      <c r="F462" s="476"/>
      <c r="G462" s="476"/>
      <c r="H462" s="2177" t="s">
        <v>256</v>
      </c>
      <c r="I462" s="1998"/>
      <c r="J462" s="524">
        <v>1.6911783650291126E-3</v>
      </c>
      <c r="K462" s="476"/>
      <c r="L462" s="476"/>
      <c r="M462" s="2172" t="s">
        <v>259</v>
      </c>
      <c r="N462" s="1998"/>
      <c r="O462" s="525">
        <v>1.5973755748141681E-3</v>
      </c>
      <c r="P462" s="476"/>
      <c r="Q462" s="476"/>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170" t="s">
        <v>242</v>
      </c>
      <c r="D463" s="1998"/>
      <c r="E463" s="523">
        <v>3.8482406860030653E-3</v>
      </c>
      <c r="F463" s="476"/>
      <c r="G463" s="476"/>
      <c r="H463" s="2177" t="s">
        <v>314</v>
      </c>
      <c r="I463" s="1998"/>
      <c r="J463" s="524">
        <v>1.290034219397532E-4</v>
      </c>
      <c r="K463" s="476"/>
      <c r="L463" s="476"/>
      <c r="M463" s="2172" t="s">
        <v>242</v>
      </c>
      <c r="N463" s="1998"/>
      <c r="O463" s="525">
        <v>2.1299980417375324E-3</v>
      </c>
      <c r="P463" s="476"/>
      <c r="Q463" s="476"/>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170" t="s">
        <v>256</v>
      </c>
      <c r="D464" s="1998"/>
      <c r="E464" s="523">
        <v>1.0890601173011959E-3</v>
      </c>
      <c r="F464" s="476"/>
      <c r="G464" s="476"/>
      <c r="H464" s="2177" t="s">
        <v>231</v>
      </c>
      <c r="I464" s="1998"/>
      <c r="J464" s="529">
        <v>6.7610207970917016E-5</v>
      </c>
      <c r="K464" s="476"/>
      <c r="L464" s="476"/>
      <c r="M464" s="2172" t="s">
        <v>256</v>
      </c>
      <c r="N464" s="1998"/>
      <c r="O464" s="525">
        <v>6.9013547390339106E-4</v>
      </c>
      <c r="P464" s="476"/>
      <c r="Q464" s="476"/>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170" t="s">
        <v>314</v>
      </c>
      <c r="D465" s="1998"/>
      <c r="E465" s="523">
        <v>7.0719343621358549E-4</v>
      </c>
      <c r="F465" s="476"/>
      <c r="G465" s="476"/>
      <c r="H465" s="2177" t="s">
        <v>255</v>
      </c>
      <c r="I465" s="1998"/>
      <c r="J465" s="524">
        <v>1.123195878988134E-3</v>
      </c>
      <c r="K465" s="476"/>
      <c r="L465" s="476"/>
      <c r="M465" s="2172" t="s">
        <v>314</v>
      </c>
      <c r="N465" s="1998"/>
      <c r="O465" s="525">
        <v>2.4123695450608152E-3</v>
      </c>
      <c r="P465" s="476"/>
      <c r="Q465" s="476"/>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170" t="s">
        <v>231</v>
      </c>
      <c r="D466" s="1998"/>
      <c r="E466" s="523">
        <v>9.4382843266163977E-4</v>
      </c>
      <c r="F466" s="476"/>
      <c r="G466" s="476"/>
      <c r="H466" s="2177" t="s">
        <v>258</v>
      </c>
      <c r="I466" s="1998"/>
      <c r="J466" s="524">
        <v>0.11163299524721088</v>
      </c>
      <c r="K466" s="476"/>
      <c r="L466" s="476"/>
      <c r="M466" s="2172" t="s">
        <v>231</v>
      </c>
      <c r="N466" s="1998"/>
      <c r="O466" s="525">
        <v>1.9245703750349206E-2</v>
      </c>
      <c r="P466" s="476"/>
      <c r="Q466" s="476"/>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170" t="s">
        <v>255</v>
      </c>
      <c r="D467" s="1998"/>
      <c r="E467" s="523">
        <v>1.6128753638152522E-3</v>
      </c>
      <c r="F467" s="476"/>
      <c r="G467" s="476"/>
      <c r="H467" s="2177" t="s">
        <v>261</v>
      </c>
      <c r="I467" s="1998"/>
      <c r="J467" s="524">
        <v>4.2756175967032179E-3</v>
      </c>
      <c r="K467" s="476"/>
      <c r="L467" s="476"/>
      <c r="M467" s="2172" t="s">
        <v>255</v>
      </c>
      <c r="N467" s="1998"/>
      <c r="O467" s="525">
        <v>6.3117164346190835E-4</v>
      </c>
      <c r="P467" s="476"/>
      <c r="Q467" s="476"/>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170" t="s">
        <v>258</v>
      </c>
      <c r="D468" s="1998"/>
      <c r="E468" s="523">
        <v>0.28777154331782734</v>
      </c>
      <c r="F468" s="476"/>
      <c r="G468" s="476"/>
      <c r="H468" s="2177" t="s">
        <v>250</v>
      </c>
      <c r="I468" s="1998"/>
      <c r="J468" s="524">
        <v>0.10763066198979358</v>
      </c>
      <c r="K468" s="476"/>
      <c r="L468" s="476"/>
      <c r="M468" s="2172" t="s">
        <v>258</v>
      </c>
      <c r="N468" s="1998"/>
      <c r="O468" s="525">
        <v>3.8446888002472222E-2</v>
      </c>
      <c r="P468" s="476"/>
      <c r="Q468" s="476"/>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170" t="s">
        <v>261</v>
      </c>
      <c r="D469" s="1998"/>
      <c r="E469" s="523">
        <v>4.3160906128869641E-3</v>
      </c>
      <c r="F469" s="476"/>
      <c r="G469" s="476"/>
      <c r="H469" s="2177" t="s">
        <v>260</v>
      </c>
      <c r="I469" s="1998"/>
      <c r="J469" s="529">
        <v>8.1968680347293148E-7</v>
      </c>
      <c r="K469" s="476"/>
      <c r="L469" s="476"/>
      <c r="M469" s="2172" t="s">
        <v>261</v>
      </c>
      <c r="N469" s="1998"/>
      <c r="O469" s="525">
        <v>6.4659727137319559E-3</v>
      </c>
      <c r="P469" s="476"/>
      <c r="Q469" s="476"/>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170" t="s">
        <v>250</v>
      </c>
      <c r="D470" s="1998"/>
      <c r="E470" s="523">
        <v>0.29694081575099734</v>
      </c>
      <c r="F470" s="476"/>
      <c r="G470" s="476"/>
      <c r="H470" s="2177" t="s">
        <v>241</v>
      </c>
      <c r="I470" s="1998"/>
      <c r="J470" s="524">
        <v>1.2201721176634942E-3</v>
      </c>
      <c r="K470" s="476"/>
      <c r="L470" s="476"/>
      <c r="M470" s="2172" t="s">
        <v>250</v>
      </c>
      <c r="N470" s="1998"/>
      <c r="O470" s="525">
        <v>2.8061933247639108E-2</v>
      </c>
      <c r="P470" s="476"/>
      <c r="Q470" s="476"/>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170" t="s">
        <v>260</v>
      </c>
      <c r="D471" s="1998"/>
      <c r="E471" s="523">
        <v>3.2663770098128242E-4</v>
      </c>
      <c r="F471" s="476"/>
      <c r="G471" s="476"/>
      <c r="H471" s="2177" t="s">
        <v>218</v>
      </c>
      <c r="I471" s="1998"/>
      <c r="J471" s="524">
        <v>1.6736867807520984E-3</v>
      </c>
      <c r="K471" s="476"/>
      <c r="L471" s="476"/>
      <c r="M471" s="2172" t="s">
        <v>260</v>
      </c>
      <c r="N471" s="1998"/>
      <c r="O471" s="530">
        <v>3.7564465972801978E-5</v>
      </c>
      <c r="P471" s="476"/>
      <c r="Q471" s="476"/>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170" t="s">
        <v>241</v>
      </c>
      <c r="D472" s="1998"/>
      <c r="E472" s="523">
        <v>1.6869125569083756E-3</v>
      </c>
      <c r="F472" s="476"/>
      <c r="G472" s="476"/>
      <c r="H472" s="2177" t="s">
        <v>237</v>
      </c>
      <c r="I472" s="1998"/>
      <c r="J472" s="529">
        <v>5.8647080728069909E-7</v>
      </c>
      <c r="K472" s="476"/>
      <c r="L472" s="476"/>
      <c r="M472" s="2172" t="s">
        <v>241</v>
      </c>
      <c r="N472" s="1998"/>
      <c r="O472" s="525">
        <v>3.3446501786812678E-4</v>
      </c>
      <c r="P472" s="476"/>
      <c r="Q472" s="476"/>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170" t="s">
        <v>218</v>
      </c>
      <c r="D473" s="1998"/>
      <c r="E473" s="523">
        <v>3.9355021165086738E-3</v>
      </c>
      <c r="F473" s="476"/>
      <c r="G473" s="476"/>
      <c r="H473" s="2177" t="s">
        <v>313</v>
      </c>
      <c r="I473" s="1998"/>
      <c r="J473" s="524">
        <v>4.6345542678484239E-3</v>
      </c>
      <c r="K473" s="476"/>
      <c r="L473" s="476"/>
      <c r="M473" s="2172" t="s">
        <v>218</v>
      </c>
      <c r="N473" s="1998"/>
      <c r="O473" s="525">
        <v>1.6930232055071676E-3</v>
      </c>
      <c r="P473" s="476"/>
      <c r="Q473" s="476"/>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170" t="s">
        <v>237</v>
      </c>
      <c r="D474" s="1998"/>
      <c r="E474" s="523">
        <v>7.94038735999299E-4</v>
      </c>
      <c r="F474" s="476"/>
      <c r="G474" s="476"/>
      <c r="H474" s="2177" t="s">
        <v>222</v>
      </c>
      <c r="I474" s="1998"/>
      <c r="J474" s="524">
        <v>2.1311944694018305E-4</v>
      </c>
      <c r="K474" s="476"/>
      <c r="L474" s="476"/>
      <c r="M474" s="2172" t="s">
        <v>237</v>
      </c>
      <c r="N474" s="1998"/>
      <c r="O474" s="525">
        <v>1.5070021932324781E-3</v>
      </c>
      <c r="P474" s="476"/>
      <c r="Q474" s="476"/>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170" t="s">
        <v>313</v>
      </c>
      <c r="D475" s="1998"/>
      <c r="E475" s="523">
        <v>3.1511460196261961E-3</v>
      </c>
      <c r="F475" s="476"/>
      <c r="G475" s="476"/>
      <c r="H475" s="2177" t="s">
        <v>249</v>
      </c>
      <c r="I475" s="1998"/>
      <c r="J475" s="524">
        <v>1.9638341797927586E-3</v>
      </c>
      <c r="K475" s="476"/>
      <c r="L475" s="476"/>
      <c r="M475" s="2172" t="s">
        <v>313</v>
      </c>
      <c r="N475" s="1998"/>
      <c r="O475" s="525">
        <v>1.3103461240015227E-4</v>
      </c>
      <c r="P475" s="476"/>
      <c r="Q475" s="476"/>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170" t="s">
        <v>222</v>
      </c>
      <c r="D476" s="1998"/>
      <c r="E476" s="523">
        <v>2.8481056035858988E-3</v>
      </c>
      <c r="F476" s="476"/>
      <c r="G476" s="476"/>
      <c r="H476" s="2177" t="s">
        <v>308</v>
      </c>
      <c r="I476" s="1998"/>
      <c r="J476" s="524">
        <v>5.2096828416636483E-4</v>
      </c>
      <c r="K476" s="476"/>
      <c r="L476" s="476"/>
      <c r="M476" s="2172" t="s">
        <v>222</v>
      </c>
      <c r="N476" s="1998"/>
      <c r="O476" s="525">
        <v>2.1814412358111567E-4</v>
      </c>
      <c r="P476" s="476"/>
      <c r="Q476" s="476"/>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170" t="s">
        <v>249</v>
      </c>
      <c r="D477" s="1998"/>
      <c r="E477" s="523">
        <v>3.8919047760366042E-3</v>
      </c>
      <c r="F477" s="476"/>
      <c r="G477" s="476"/>
      <c r="H477" s="2177" t="s">
        <v>235</v>
      </c>
      <c r="I477" s="1998"/>
      <c r="J477" s="524">
        <v>6.8671182611722545E-2</v>
      </c>
      <c r="K477" s="476"/>
      <c r="L477" s="476"/>
      <c r="M477" s="2172" t="s">
        <v>249</v>
      </c>
      <c r="N477" s="1998"/>
      <c r="O477" s="530">
        <v>1.1122415881005589E-5</v>
      </c>
      <c r="P477" s="476"/>
      <c r="Q477" s="476"/>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170" t="s">
        <v>308</v>
      </c>
      <c r="D478" s="1998"/>
      <c r="E478" s="523">
        <v>2.1336054121724982E-3</v>
      </c>
      <c r="F478" s="476"/>
      <c r="G478" s="476"/>
      <c r="H478" s="2177" t="s">
        <v>232</v>
      </c>
      <c r="I478" s="1998"/>
      <c r="J478" s="524">
        <v>6.3959580432419214E-2</v>
      </c>
      <c r="K478" s="476"/>
      <c r="L478" s="476"/>
      <c r="M478" s="2172" t="s">
        <v>308</v>
      </c>
      <c r="N478" s="1998"/>
      <c r="O478" s="525">
        <v>5.1980539844395671E-2</v>
      </c>
      <c r="P478" s="476"/>
      <c r="Q478" s="476"/>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170" t="s">
        <v>235</v>
      </c>
      <c r="D479" s="1998"/>
      <c r="E479" s="523">
        <v>0.20692777260831594</v>
      </c>
      <c r="F479" s="476"/>
      <c r="G479" s="476"/>
      <c r="H479" s="2177" t="s">
        <v>311</v>
      </c>
      <c r="I479" s="1998"/>
      <c r="J479" s="524">
        <v>1.0757577504816681E-2</v>
      </c>
      <c r="K479" s="476"/>
      <c r="L479" s="476"/>
      <c r="M479" s="2172" t="s">
        <v>235</v>
      </c>
      <c r="N479" s="1998"/>
      <c r="O479" s="525">
        <v>3.1669027988904905E-2</v>
      </c>
      <c r="P479" s="476"/>
      <c r="Q479" s="476"/>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170" t="s">
        <v>232</v>
      </c>
      <c r="D480" s="1998"/>
      <c r="E480" s="523">
        <v>0.17253215644298869</v>
      </c>
      <c r="F480" s="476"/>
      <c r="G480" s="476"/>
      <c r="H480" s="2177" t="s">
        <v>226</v>
      </c>
      <c r="I480" s="1998"/>
      <c r="J480" s="524">
        <v>3.6655338708426427E-3</v>
      </c>
      <c r="K480" s="476"/>
      <c r="L480" s="476"/>
      <c r="M480" s="2172" t="s">
        <v>232</v>
      </c>
      <c r="N480" s="1998"/>
      <c r="O480" s="525">
        <v>0.11343599099997016</v>
      </c>
      <c r="P480" s="476"/>
      <c r="Q480" s="476"/>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170" t="s">
        <v>311</v>
      </c>
      <c r="D481" s="1998"/>
      <c r="E481" s="523">
        <v>5.6394361046067992E-3</v>
      </c>
      <c r="F481" s="476"/>
      <c r="G481" s="476"/>
      <c r="H481" s="2177" t="s">
        <v>211</v>
      </c>
      <c r="I481" s="1998"/>
      <c r="J481" s="524">
        <v>1.9876718469020595E-2</v>
      </c>
      <c r="K481" s="476"/>
      <c r="L481" s="476"/>
      <c r="M481" s="2172" t="s">
        <v>311</v>
      </c>
      <c r="N481" s="1998"/>
      <c r="O481" s="530">
        <v>1.6544356438814936E-5</v>
      </c>
      <c r="P481" s="476"/>
      <c r="Q481" s="476"/>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170" t="s">
        <v>226</v>
      </c>
      <c r="D482" s="1998"/>
      <c r="E482" s="523">
        <v>5.2164137707065572E-2</v>
      </c>
      <c r="F482" s="476"/>
      <c r="G482" s="476"/>
      <c r="H482" s="2177" t="s">
        <v>220</v>
      </c>
      <c r="I482" s="1998"/>
      <c r="J482" s="524">
        <v>2.299118210710421E-2</v>
      </c>
      <c r="K482" s="476"/>
      <c r="L482" s="476"/>
      <c r="M482" s="2172" t="s">
        <v>226</v>
      </c>
      <c r="N482" s="1998"/>
      <c r="O482" s="525">
        <v>5.4037311515529613E-3</v>
      </c>
      <c r="P482" s="476"/>
      <c r="Q482" s="476"/>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170" t="s">
        <v>211</v>
      </c>
      <c r="D483" s="1998"/>
      <c r="E483" s="523">
        <v>3.8613075537131565E-2</v>
      </c>
      <c r="F483" s="476"/>
      <c r="G483" s="476"/>
      <c r="H483" s="2177" t="s">
        <v>213</v>
      </c>
      <c r="I483" s="1998"/>
      <c r="J483" s="524">
        <v>2.6966792804962232E-2</v>
      </c>
      <c r="K483" s="476"/>
      <c r="L483" s="476"/>
      <c r="M483" s="2172" t="s">
        <v>211</v>
      </c>
      <c r="N483" s="1998"/>
      <c r="O483" s="525">
        <v>2.6326682338988775E-2</v>
      </c>
      <c r="P483" s="476"/>
      <c r="Q483" s="476"/>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170" t="s">
        <v>220</v>
      </c>
      <c r="D484" s="1998"/>
      <c r="E484" s="523">
        <v>6.736384151793838E-2</v>
      </c>
      <c r="F484" s="476"/>
      <c r="G484" s="476"/>
      <c r="H484" s="2177" t="s">
        <v>244</v>
      </c>
      <c r="I484" s="1998"/>
      <c r="J484" s="524">
        <v>3.6987780814415018E-3</v>
      </c>
      <c r="K484" s="476"/>
      <c r="L484" s="476"/>
      <c r="M484" s="2172" t="s">
        <v>220</v>
      </c>
      <c r="N484" s="1998"/>
      <c r="O484" s="525">
        <v>1.7956778464869816E-2</v>
      </c>
      <c r="P484" s="476"/>
      <c r="Q484" s="476"/>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170" t="s">
        <v>253</v>
      </c>
      <c r="D485" s="1998"/>
      <c r="E485" s="531">
        <v>2.4548537049649949E-5</v>
      </c>
      <c r="F485" s="476"/>
      <c r="G485" s="476"/>
      <c r="H485" s="2177" t="s">
        <v>221</v>
      </c>
      <c r="I485" s="1998"/>
      <c r="J485" s="524">
        <v>6.8938518677258238E-3</v>
      </c>
      <c r="K485" s="476"/>
      <c r="L485" s="476"/>
      <c r="M485" s="2172" t="s">
        <v>253</v>
      </c>
      <c r="N485" s="1998"/>
      <c r="O485" s="530">
        <v>3.8196535202489904E-6</v>
      </c>
      <c r="P485" s="476"/>
      <c r="Q485" s="476"/>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170" t="s">
        <v>213</v>
      </c>
      <c r="D486" s="1998"/>
      <c r="E486" s="523">
        <v>4.0698393487601188E-2</v>
      </c>
      <c r="F486" s="476"/>
      <c r="G486" s="476"/>
      <c r="H486" s="2177" t="s">
        <v>310</v>
      </c>
      <c r="I486" s="1998"/>
      <c r="J486" s="524">
        <v>1.9967050793756942E-2</v>
      </c>
      <c r="K486" s="476"/>
      <c r="L486" s="476"/>
      <c r="M486" s="2172" t="s">
        <v>213</v>
      </c>
      <c r="N486" s="1998"/>
      <c r="O486" s="525">
        <v>2.5018506481303864E-2</v>
      </c>
      <c r="P486" s="476"/>
      <c r="Q486" s="476"/>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170" t="s">
        <v>244</v>
      </c>
      <c r="D487" s="1998"/>
      <c r="E487" s="523">
        <v>1.3365403978248168E-2</v>
      </c>
      <c r="F487" s="476"/>
      <c r="G487" s="476"/>
      <c r="H487" s="2177" t="s">
        <v>238</v>
      </c>
      <c r="I487" s="1998"/>
      <c r="J487" s="524">
        <v>7.4067146068249349E-3</v>
      </c>
      <c r="K487" s="476"/>
      <c r="L487" s="476"/>
      <c r="M487" s="2172" t="s">
        <v>244</v>
      </c>
      <c r="N487" s="1998"/>
      <c r="O487" s="525">
        <v>6.7790473079972482E-3</v>
      </c>
      <c r="P487" s="476"/>
      <c r="Q487" s="476"/>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170" t="s">
        <v>221</v>
      </c>
      <c r="D488" s="1998"/>
      <c r="E488" s="523">
        <v>3.8998472719306933E-2</v>
      </c>
      <c r="F488" s="476"/>
      <c r="G488" s="476"/>
      <c r="H488" s="2177" t="s">
        <v>234</v>
      </c>
      <c r="I488" s="1998"/>
      <c r="J488" s="524">
        <v>6.6416565231952315E-2</v>
      </c>
      <c r="K488" s="476"/>
      <c r="L488" s="476"/>
      <c r="M488" s="2172" t="s">
        <v>221</v>
      </c>
      <c r="N488" s="1998"/>
      <c r="O488" s="525">
        <v>3.90782904799339E-2</v>
      </c>
      <c r="P488" s="476"/>
      <c r="Q488" s="476"/>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170" t="s">
        <v>225</v>
      </c>
      <c r="D489" s="1998"/>
      <c r="E489" s="523">
        <v>5.3630643908250425E-2</v>
      </c>
      <c r="F489" s="476"/>
      <c r="G489" s="476"/>
      <c r="H489" s="2177" t="s">
        <v>228</v>
      </c>
      <c r="I489" s="1998"/>
      <c r="J489" s="524">
        <v>0.12047361544525656</v>
      </c>
      <c r="K489" s="476"/>
      <c r="L489" s="476"/>
      <c r="M489" s="2172" t="s">
        <v>225</v>
      </c>
      <c r="N489" s="1998"/>
      <c r="O489" s="525">
        <v>8.4798510687846759E-2</v>
      </c>
      <c r="P489" s="476"/>
      <c r="Q489" s="476"/>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170" t="s">
        <v>310</v>
      </c>
      <c r="D490" s="1998"/>
      <c r="E490" s="523">
        <v>4.5236967611130491E-3</v>
      </c>
      <c r="F490" s="476"/>
      <c r="G490" s="476"/>
      <c r="H490" s="2177" t="s">
        <v>304</v>
      </c>
      <c r="I490" s="1998"/>
      <c r="J490" s="524">
        <v>0.26834559943792224</v>
      </c>
      <c r="K490" s="476"/>
      <c r="L490" s="476"/>
      <c r="M490" s="2172" t="s">
        <v>310</v>
      </c>
      <c r="N490" s="1998"/>
      <c r="O490" s="525">
        <v>4.127005615015578E-3</v>
      </c>
      <c r="P490" s="476"/>
      <c r="Q490" s="476"/>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170" t="s">
        <v>238</v>
      </c>
      <c r="D491" s="1998"/>
      <c r="E491" s="523">
        <v>2.1977263025024417E-2</v>
      </c>
      <c r="F491" s="476"/>
      <c r="G491" s="476"/>
      <c r="H491" s="2177" t="s">
        <v>210</v>
      </c>
      <c r="I491" s="1998"/>
      <c r="J491" s="524">
        <v>0.19743453707390177</v>
      </c>
      <c r="K491" s="476"/>
      <c r="L491" s="476"/>
      <c r="M491" s="2172" t="s">
        <v>238</v>
      </c>
      <c r="N491" s="1998"/>
      <c r="O491" s="525">
        <v>5.0125589453275388E-2</v>
      </c>
      <c r="P491" s="476"/>
      <c r="Q491" s="476"/>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170" t="s">
        <v>234</v>
      </c>
      <c r="D492" s="1998"/>
      <c r="E492" s="523">
        <v>6.4696937586948278E-2</v>
      </c>
      <c r="F492" s="476"/>
      <c r="G492" s="476"/>
      <c r="H492" s="2177" t="s">
        <v>301</v>
      </c>
      <c r="I492" s="1998"/>
      <c r="J492" s="524">
        <v>0.32024862617899585</v>
      </c>
      <c r="K492" s="476"/>
      <c r="L492" s="476"/>
      <c r="M492" s="2172" t="s">
        <v>234</v>
      </c>
      <c r="N492" s="1998"/>
      <c r="O492" s="525">
        <v>2.4441560293280352E-2</v>
      </c>
      <c r="P492" s="476"/>
      <c r="Q492" s="476"/>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170" t="s">
        <v>228</v>
      </c>
      <c r="D493" s="1998"/>
      <c r="E493" s="523">
        <v>6.0194934492861236E-2</v>
      </c>
      <c r="F493" s="476"/>
      <c r="G493" s="476"/>
      <c r="H493" s="2177" t="s">
        <v>300</v>
      </c>
      <c r="I493" s="1998"/>
      <c r="J493" s="524">
        <v>0.41364124706771888</v>
      </c>
      <c r="K493" s="476"/>
      <c r="L493" s="476"/>
      <c r="M493" s="2172" t="s">
        <v>228</v>
      </c>
      <c r="N493" s="1998"/>
      <c r="O493" s="525">
        <v>9.6405976788685219E-2</v>
      </c>
      <c r="P493" s="476"/>
      <c r="Q493" s="476"/>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170" t="s">
        <v>304</v>
      </c>
      <c r="D494" s="1998"/>
      <c r="E494" s="523">
        <v>0.28975566298444116</v>
      </c>
      <c r="F494" s="476"/>
      <c r="G494" s="476"/>
      <c r="H494" s="2177" t="s">
        <v>305</v>
      </c>
      <c r="I494" s="1998"/>
      <c r="J494" s="524">
        <v>0.24131238208287153</v>
      </c>
      <c r="K494" s="476"/>
      <c r="L494" s="476"/>
      <c r="M494" s="2172" t="s">
        <v>304</v>
      </c>
      <c r="N494" s="1998"/>
      <c r="O494" s="525">
        <v>0.27280743256271067</v>
      </c>
      <c r="P494" s="476"/>
      <c r="Q494" s="476"/>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170" t="s">
        <v>210</v>
      </c>
      <c r="D495" s="1998"/>
      <c r="E495" s="523">
        <v>0.22421179779682285</v>
      </c>
      <c r="F495" s="476"/>
      <c r="G495" s="476"/>
      <c r="H495" s="2177" t="s">
        <v>309</v>
      </c>
      <c r="I495" s="1998"/>
      <c r="J495" s="524">
        <v>5.0778483284881881E-2</v>
      </c>
      <c r="K495" s="476"/>
      <c r="L495" s="476"/>
      <c r="M495" s="2172" t="s">
        <v>210</v>
      </c>
      <c r="N495" s="1998"/>
      <c r="O495" s="525">
        <v>0.30975034949962699</v>
      </c>
      <c r="P495" s="476"/>
      <c r="Q495" s="476"/>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170" t="s">
        <v>301</v>
      </c>
      <c r="D496" s="1998"/>
      <c r="E496" s="523">
        <v>0.28738111237415281</v>
      </c>
      <c r="F496" s="476"/>
      <c r="G496" s="476"/>
      <c r="H496" s="2177" t="s">
        <v>298</v>
      </c>
      <c r="I496" s="1998"/>
      <c r="J496" s="524">
        <v>0.42375782150887198</v>
      </c>
      <c r="K496" s="476"/>
      <c r="L496" s="476"/>
      <c r="M496" s="2172" t="s">
        <v>301</v>
      </c>
      <c r="N496" s="1998"/>
      <c r="O496" s="525">
        <v>0.36877870961716946</v>
      </c>
      <c r="P496" s="476"/>
      <c r="Q496" s="476"/>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170" t="s">
        <v>300</v>
      </c>
      <c r="D497" s="1998"/>
      <c r="E497" s="523">
        <v>0.39522412282878128</v>
      </c>
      <c r="F497" s="476"/>
      <c r="G497" s="476"/>
      <c r="H497" s="2177" t="s">
        <v>306</v>
      </c>
      <c r="I497" s="1998"/>
      <c r="J497" s="524">
        <v>0.17292962812834722</v>
      </c>
      <c r="K497" s="476"/>
      <c r="L497" s="476"/>
      <c r="M497" s="2172" t="s">
        <v>299</v>
      </c>
      <c r="N497" s="1998"/>
      <c r="O497" s="525">
        <v>0.45569694138574102</v>
      </c>
      <c r="P497" s="476"/>
      <c r="Q497" s="476"/>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170" t="s">
        <v>305</v>
      </c>
      <c r="D498" s="1998"/>
      <c r="E498" s="523">
        <v>0.12255247055617983</v>
      </c>
      <c r="F498" s="476"/>
      <c r="G498" s="476"/>
      <c r="H498" s="2177" t="s">
        <v>219</v>
      </c>
      <c r="I498" s="1998"/>
      <c r="J498" s="524">
        <v>5.4289921637611982E-2</v>
      </c>
      <c r="K498" s="476"/>
      <c r="L498" s="476"/>
      <c r="M498" s="2172" t="s">
        <v>305</v>
      </c>
      <c r="N498" s="1998"/>
      <c r="O498" s="525">
        <v>0.21176122428613675</v>
      </c>
      <c r="P498" s="476"/>
      <c r="Q498" s="476"/>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170" t="s">
        <v>309</v>
      </c>
      <c r="D499" s="1998"/>
      <c r="E499" s="523">
        <v>3.5020353703665928E-2</v>
      </c>
      <c r="F499" s="476"/>
      <c r="G499" s="476"/>
      <c r="H499" s="2177" t="s">
        <v>230</v>
      </c>
      <c r="I499" s="1998"/>
      <c r="J499" s="524">
        <v>6.4385178056017914E-3</v>
      </c>
      <c r="K499" s="476"/>
      <c r="L499" s="476"/>
      <c r="M499" s="2172" t="s">
        <v>309</v>
      </c>
      <c r="N499" s="1998"/>
      <c r="O499" s="525">
        <v>9.6447018391213266E-3</v>
      </c>
      <c r="P499" s="476"/>
      <c r="Q499" s="476"/>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170" t="s">
        <v>298</v>
      </c>
      <c r="D500" s="1998"/>
      <c r="E500" s="523">
        <v>0.38254443615534484</v>
      </c>
      <c r="F500" s="476"/>
      <c r="G500" s="476"/>
      <c r="H500" s="2177" t="s">
        <v>216</v>
      </c>
      <c r="I500" s="1998"/>
      <c r="J500" s="524">
        <v>0.20510280975617548</v>
      </c>
      <c r="K500" s="476"/>
      <c r="L500" s="476"/>
      <c r="M500" s="2172" t="s">
        <v>298</v>
      </c>
      <c r="N500" s="1998"/>
      <c r="O500" s="525">
        <v>0.32793446808410004</v>
      </c>
      <c r="P500" s="476"/>
      <c r="Q500" s="476"/>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170" t="s">
        <v>306</v>
      </c>
      <c r="D501" s="1998"/>
      <c r="E501" s="523">
        <v>0.12017873310874813</v>
      </c>
      <c r="F501" s="476"/>
      <c r="G501" s="476"/>
      <c r="H501" s="2177" t="s">
        <v>245</v>
      </c>
      <c r="I501" s="1998"/>
      <c r="J501" s="524">
        <v>3.0083508675159266E-3</v>
      </c>
      <c r="K501" s="476"/>
      <c r="L501" s="476"/>
      <c r="M501" s="2172" t="s">
        <v>306</v>
      </c>
      <c r="N501" s="1998"/>
      <c r="O501" s="525">
        <v>0.18962535542688103</v>
      </c>
      <c r="P501" s="476"/>
      <c r="Q501" s="476"/>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170" t="s">
        <v>219</v>
      </c>
      <c r="D502" s="1998"/>
      <c r="E502" s="523">
        <v>1.0354254897492043E-2</v>
      </c>
      <c r="F502" s="476"/>
      <c r="G502" s="476"/>
      <c r="H502" s="2177" t="s">
        <v>302</v>
      </c>
      <c r="I502" s="1998"/>
      <c r="J502" s="524">
        <v>0.34914279408623328</v>
      </c>
      <c r="K502" s="476"/>
      <c r="L502" s="476"/>
      <c r="M502" s="2172" t="s">
        <v>219</v>
      </c>
      <c r="N502" s="1998"/>
      <c r="O502" s="525">
        <v>9.4835582650780528E-2</v>
      </c>
      <c r="P502" s="476"/>
      <c r="Q502" s="476"/>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170" t="s">
        <v>230</v>
      </c>
      <c r="D503" s="1998"/>
      <c r="E503" s="523">
        <v>6.7427472248331654E-4</v>
      </c>
      <c r="F503" s="476"/>
      <c r="G503" s="476"/>
      <c r="H503" s="2178" t="s">
        <v>307</v>
      </c>
      <c r="I503" s="1998"/>
      <c r="J503" s="526">
        <v>9.3685109469744024E-2</v>
      </c>
      <c r="K503" s="476"/>
      <c r="L503" s="476"/>
      <c r="M503" s="2172" t="s">
        <v>230</v>
      </c>
      <c r="N503" s="1998"/>
      <c r="O503" s="525">
        <v>1.1418440226859526E-2</v>
      </c>
      <c r="P503" s="476"/>
      <c r="Q503" s="476"/>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170" t="s">
        <v>216</v>
      </c>
      <c r="D504" s="1998"/>
      <c r="E504" s="523">
        <v>9.4938279492488856E-2</v>
      </c>
      <c r="F504" s="476"/>
      <c r="G504" s="476"/>
      <c r="H504" s="1999"/>
      <c r="I504" s="1998"/>
      <c r="J504" s="477"/>
      <c r="K504" s="476"/>
      <c r="L504" s="476"/>
      <c r="M504" s="2172" t="s">
        <v>216</v>
      </c>
      <c r="N504" s="1998"/>
      <c r="O504" s="525">
        <v>0.20057655549181419</v>
      </c>
      <c r="P504" s="476"/>
      <c r="Q504" s="476"/>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170" t="s">
        <v>245</v>
      </c>
      <c r="D505" s="1998"/>
      <c r="E505" s="523">
        <v>1.6987760499761588E-3</v>
      </c>
      <c r="F505" s="476"/>
      <c r="G505" s="476"/>
      <c r="H505" s="1999"/>
      <c r="I505" s="1998"/>
      <c r="J505" s="476"/>
      <c r="K505" s="476"/>
      <c r="L505" s="476"/>
      <c r="M505" s="2172" t="s">
        <v>245</v>
      </c>
      <c r="N505" s="1998"/>
      <c r="O505" s="525">
        <v>3.7165240416718514E-3</v>
      </c>
      <c r="P505" s="476"/>
      <c r="Q505" s="476"/>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170" t="s">
        <v>302</v>
      </c>
      <c r="D506" s="1998"/>
      <c r="E506" s="523">
        <v>0.33032607931034713</v>
      </c>
      <c r="F506" s="476"/>
      <c r="G506" s="476"/>
      <c r="H506" s="2175" t="s">
        <v>264</v>
      </c>
      <c r="I506" s="1998"/>
      <c r="J506" s="1998"/>
      <c r="K506" s="1998"/>
      <c r="L506" s="1998"/>
      <c r="M506" s="2172" t="s">
        <v>302</v>
      </c>
      <c r="N506" s="1998"/>
      <c r="O506" s="525">
        <v>0.30737937010812372</v>
      </c>
      <c r="P506" s="476"/>
      <c r="Q506" s="476"/>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173" t="s">
        <v>307</v>
      </c>
      <c r="D507" s="1998"/>
      <c r="E507" s="527">
        <v>9.6777493352753916E-2</v>
      </c>
      <c r="F507" s="476"/>
      <c r="G507" s="476"/>
      <c r="H507" s="2190" t="s">
        <v>202</v>
      </c>
      <c r="I507" s="1998"/>
      <c r="J507" s="2191" t="s">
        <v>265</v>
      </c>
      <c r="K507" s="2192"/>
      <c r="L507" s="2193"/>
      <c r="M507" s="2174" t="s">
        <v>307</v>
      </c>
      <c r="N507" s="1998"/>
      <c r="O507" s="528">
        <v>2.5053682389133254E-2</v>
      </c>
      <c r="P507" s="476"/>
      <c r="Q507" s="476"/>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999"/>
      <c r="D508" s="1998"/>
      <c r="E508" s="477"/>
      <c r="F508" s="476"/>
      <c r="G508" s="476"/>
      <c r="H508" s="1998"/>
      <c r="I508" s="1998"/>
      <c r="J508" s="508" t="s">
        <v>188</v>
      </c>
      <c r="K508" s="509" t="s">
        <v>266</v>
      </c>
      <c r="L508" s="510" t="s">
        <v>267</v>
      </c>
      <c r="M508" s="1999"/>
      <c r="N508" s="1998"/>
      <c r="O508" s="477"/>
      <c r="P508" s="476"/>
      <c r="Q508" s="476"/>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999"/>
      <c r="D509" s="1998"/>
      <c r="E509" s="476"/>
      <c r="F509" s="476"/>
      <c r="G509" s="476"/>
      <c r="H509" s="2171" t="s">
        <v>203</v>
      </c>
      <c r="I509" s="1998"/>
      <c r="J509" s="532">
        <v>3.9544923785909654</v>
      </c>
      <c r="K509" s="533">
        <v>8.2385257887311791</v>
      </c>
      <c r="L509" s="534">
        <v>8.2385257887311791</v>
      </c>
      <c r="M509" s="1999"/>
      <c r="N509" s="1998"/>
      <c r="O509" s="476"/>
      <c r="P509" s="476"/>
      <c r="Q509" s="476"/>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166" t="s">
        <v>264</v>
      </c>
      <c r="D510" s="1998"/>
      <c r="E510" s="1998"/>
      <c r="F510" s="1998"/>
      <c r="G510" s="1998"/>
      <c r="H510" s="1999"/>
      <c r="I510" s="1998"/>
      <c r="J510" s="477"/>
      <c r="K510" s="477"/>
      <c r="L510" s="477"/>
      <c r="M510" s="2167" t="s">
        <v>264</v>
      </c>
      <c r="N510" s="1998"/>
      <c r="O510" s="1998"/>
      <c r="P510" s="1998"/>
      <c r="Q510" s="1998"/>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182" t="s">
        <v>202</v>
      </c>
      <c r="D511" s="1998"/>
      <c r="E511" s="2183" t="s">
        <v>265</v>
      </c>
      <c r="F511" s="2184"/>
      <c r="G511" s="2185"/>
      <c r="H511" s="1999"/>
      <c r="I511" s="1998"/>
      <c r="J511" s="476"/>
      <c r="K511" s="476"/>
      <c r="L511" s="476"/>
      <c r="M511" s="2186" t="s">
        <v>202</v>
      </c>
      <c r="N511" s="1998"/>
      <c r="O511" s="2187" t="s">
        <v>265</v>
      </c>
      <c r="P511" s="2188"/>
      <c r="Q511" s="2189"/>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998"/>
      <c r="D512" s="1998"/>
      <c r="E512" s="511" t="s">
        <v>188</v>
      </c>
      <c r="F512" s="512" t="s">
        <v>266</v>
      </c>
      <c r="G512" s="513" t="s">
        <v>267</v>
      </c>
      <c r="H512" s="2175" t="s">
        <v>268</v>
      </c>
      <c r="I512" s="1998"/>
      <c r="J512" s="1998"/>
      <c r="K512" s="476"/>
      <c r="L512" s="476"/>
      <c r="M512" s="1998"/>
      <c r="N512" s="1998"/>
      <c r="O512" s="514" t="s">
        <v>188</v>
      </c>
      <c r="P512" s="515" t="s">
        <v>266</v>
      </c>
      <c r="Q512" s="516" t="s">
        <v>267</v>
      </c>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164" t="s">
        <v>203</v>
      </c>
      <c r="D513" s="1998"/>
      <c r="E513" s="535">
        <v>4.6258407750983155</v>
      </c>
      <c r="F513" s="536">
        <v>9.251681550196631</v>
      </c>
      <c r="G513" s="537">
        <v>9.251681550196631</v>
      </c>
      <c r="H513" s="1999"/>
      <c r="I513" s="1998"/>
      <c r="J513" s="517" t="s">
        <v>202</v>
      </c>
      <c r="K513" s="476"/>
      <c r="L513" s="476"/>
      <c r="M513" s="2165" t="s">
        <v>203</v>
      </c>
      <c r="N513" s="1998"/>
      <c r="O513" s="538">
        <v>3.8769891446869384</v>
      </c>
      <c r="P513" s="539">
        <v>7.7539782893738769</v>
      </c>
      <c r="Q513" s="540">
        <v>7.7539782893738769</v>
      </c>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999"/>
      <c r="D514" s="1998"/>
      <c r="E514" s="477"/>
      <c r="F514" s="477"/>
      <c r="G514" s="477"/>
      <c r="H514" s="1998"/>
      <c r="I514" s="1998"/>
      <c r="J514" s="541" t="s">
        <v>203</v>
      </c>
      <c r="K514" s="476"/>
      <c r="L514" s="476"/>
      <c r="M514" s="1999"/>
      <c r="N514" s="1998"/>
      <c r="O514" s="477"/>
      <c r="P514" s="477"/>
      <c r="Q514" s="477"/>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999"/>
      <c r="D515" s="1998"/>
      <c r="E515" s="476"/>
      <c r="F515" s="476"/>
      <c r="G515" s="476"/>
      <c r="H515" s="2181" t="s">
        <v>312</v>
      </c>
      <c r="I515" s="1998"/>
      <c r="J515" s="521">
        <v>-1.6079228075706289E-2</v>
      </c>
      <c r="K515" s="476"/>
      <c r="L515" s="476"/>
      <c r="M515" s="1999"/>
      <c r="N515" s="1998"/>
      <c r="O515" s="476"/>
      <c r="P515" s="476"/>
      <c r="Q515" s="476"/>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166" t="s">
        <v>268</v>
      </c>
      <c r="D516" s="1998"/>
      <c r="E516" s="1998"/>
      <c r="F516" s="476"/>
      <c r="G516" s="476"/>
      <c r="H516" s="2177" t="s">
        <v>206</v>
      </c>
      <c r="I516" s="1998"/>
      <c r="J516" s="524">
        <v>-0.13133512857584259</v>
      </c>
      <c r="K516" s="476"/>
      <c r="L516" s="476"/>
      <c r="M516" s="2167" t="s">
        <v>268</v>
      </c>
      <c r="N516" s="1998"/>
      <c r="O516" s="1998"/>
      <c r="P516" s="476"/>
      <c r="Q516" s="476"/>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999"/>
      <c r="D517" s="1998"/>
      <c r="E517" s="518" t="s">
        <v>202</v>
      </c>
      <c r="F517" s="476"/>
      <c r="G517" s="476"/>
      <c r="H517" s="2177" t="s">
        <v>243</v>
      </c>
      <c r="I517" s="1998"/>
      <c r="J517" s="524">
        <v>6.6475703207271114E-2</v>
      </c>
      <c r="K517" s="476"/>
      <c r="L517" s="476"/>
      <c r="M517" s="1999"/>
      <c r="N517" s="1998"/>
      <c r="O517" s="519" t="s">
        <v>202</v>
      </c>
      <c r="P517" s="476"/>
      <c r="Q517" s="476"/>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998"/>
      <c r="D518" s="1998"/>
      <c r="E518" s="542" t="s">
        <v>203</v>
      </c>
      <c r="F518" s="476"/>
      <c r="G518" s="476"/>
      <c r="H518" s="2177" t="s">
        <v>303</v>
      </c>
      <c r="I518" s="1998"/>
      <c r="J518" s="524">
        <v>9.0626982907431902E-2</v>
      </c>
      <c r="K518" s="476"/>
      <c r="L518" s="476"/>
      <c r="M518" s="1998"/>
      <c r="N518" s="1998"/>
      <c r="O518" s="543" t="s">
        <v>203</v>
      </c>
      <c r="P518" s="476"/>
      <c r="Q518" s="476"/>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179" t="s">
        <v>312</v>
      </c>
      <c r="D519" s="1998"/>
      <c r="E519" s="520">
        <v>-2.1703635336262555E-2</v>
      </c>
      <c r="F519" s="476"/>
      <c r="G519" s="476"/>
      <c r="H519" s="2177" t="s">
        <v>259</v>
      </c>
      <c r="I519" s="1998"/>
      <c r="J519" s="524">
        <v>1.0498729437168699E-3</v>
      </c>
      <c r="K519" s="476"/>
      <c r="L519" s="476"/>
      <c r="M519" s="2180" t="s">
        <v>312</v>
      </c>
      <c r="N519" s="1998"/>
      <c r="O519" s="522">
        <v>-2.7848319331715918E-2</v>
      </c>
      <c r="P519" s="476"/>
      <c r="Q519" s="476"/>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170" t="s">
        <v>206</v>
      </c>
      <c r="D520" s="1998"/>
      <c r="E520" s="523">
        <v>-0.13745484436058344</v>
      </c>
      <c r="F520" s="476"/>
      <c r="G520" s="476"/>
      <c r="H520" s="2177" t="s">
        <v>242</v>
      </c>
      <c r="I520" s="1998"/>
      <c r="J520" s="524">
        <v>-1.6983881136309775E-2</v>
      </c>
      <c r="K520" s="476"/>
      <c r="L520" s="476"/>
      <c r="M520" s="2172" t="s">
        <v>206</v>
      </c>
      <c r="N520" s="1998"/>
      <c r="O520" s="525">
        <v>-0.10916061069921798</v>
      </c>
      <c r="P520" s="476"/>
      <c r="Q520" s="476"/>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170" t="s">
        <v>243</v>
      </c>
      <c r="D521" s="1998"/>
      <c r="E521" s="523">
        <v>5.5079700985697068E-2</v>
      </c>
      <c r="F521" s="476"/>
      <c r="G521" s="476"/>
      <c r="H521" s="2177" t="s">
        <v>256</v>
      </c>
      <c r="I521" s="1998"/>
      <c r="J521" s="524">
        <v>1.0399296581643225E-2</v>
      </c>
      <c r="K521" s="476"/>
      <c r="L521" s="476"/>
      <c r="M521" s="2172" t="s">
        <v>243</v>
      </c>
      <c r="N521" s="1998"/>
      <c r="O521" s="525">
        <v>2.7698264711225145E-2</v>
      </c>
      <c r="P521" s="476"/>
      <c r="Q521" s="476"/>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170" t="s">
        <v>303</v>
      </c>
      <c r="D522" s="1998"/>
      <c r="E522" s="523">
        <v>0.11786992219153163</v>
      </c>
      <c r="F522" s="476"/>
      <c r="G522" s="476"/>
      <c r="H522" s="2177" t="s">
        <v>314</v>
      </c>
      <c r="I522" s="1998"/>
      <c r="J522" s="524">
        <v>-2.8721682192611509E-3</v>
      </c>
      <c r="K522" s="476"/>
      <c r="L522" s="476"/>
      <c r="M522" s="2172" t="s">
        <v>303</v>
      </c>
      <c r="N522" s="1998"/>
      <c r="O522" s="525">
        <v>0.11664950938174791</v>
      </c>
      <c r="P522" s="476"/>
      <c r="Q522" s="476"/>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170" t="s">
        <v>259</v>
      </c>
      <c r="D523" s="1998"/>
      <c r="E523" s="523">
        <v>3.5153248401128749E-3</v>
      </c>
      <c r="F523" s="476"/>
      <c r="G523" s="476"/>
      <c r="H523" s="2177" t="s">
        <v>231</v>
      </c>
      <c r="I523" s="1998"/>
      <c r="J523" s="524">
        <v>-2.0792915710702224E-3</v>
      </c>
      <c r="K523" s="476"/>
      <c r="L523" s="476"/>
      <c r="M523" s="2172" t="s">
        <v>259</v>
      </c>
      <c r="N523" s="1998"/>
      <c r="O523" s="525">
        <v>1.030881948084532E-2</v>
      </c>
      <c r="P523" s="476"/>
      <c r="Q523" s="476"/>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170" t="s">
        <v>242</v>
      </c>
      <c r="D524" s="1998"/>
      <c r="E524" s="523">
        <v>-1.3410359904244008E-2</v>
      </c>
      <c r="F524" s="476"/>
      <c r="G524" s="476"/>
      <c r="H524" s="2177" t="s">
        <v>255</v>
      </c>
      <c r="I524" s="1998"/>
      <c r="J524" s="524">
        <v>-8.4749473294743818E-3</v>
      </c>
      <c r="K524" s="476"/>
      <c r="L524" s="476"/>
      <c r="M524" s="2172" t="s">
        <v>242</v>
      </c>
      <c r="N524" s="1998"/>
      <c r="O524" s="525">
        <v>-1.1904057529979251E-2</v>
      </c>
      <c r="P524" s="476"/>
      <c r="Q524" s="476"/>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170" t="s">
        <v>256</v>
      </c>
      <c r="D525" s="1998"/>
      <c r="E525" s="523">
        <v>7.134035186269024E-3</v>
      </c>
      <c r="F525" s="476"/>
      <c r="G525" s="476"/>
      <c r="H525" s="2177" t="s">
        <v>258</v>
      </c>
      <c r="I525" s="1998"/>
      <c r="J525" s="524">
        <v>-8.4490045871247324E-2</v>
      </c>
      <c r="K525" s="476"/>
      <c r="L525" s="476"/>
      <c r="M525" s="2172" t="s">
        <v>256</v>
      </c>
      <c r="N525" s="1998"/>
      <c r="O525" s="525">
        <v>6.7759874139050038E-3</v>
      </c>
      <c r="P525" s="476"/>
      <c r="Q525" s="476"/>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170" t="s">
        <v>314</v>
      </c>
      <c r="D526" s="1998"/>
      <c r="E526" s="523">
        <v>-5.7488162916841598E-3</v>
      </c>
      <c r="F526" s="476"/>
      <c r="G526" s="476"/>
      <c r="H526" s="2177" t="s">
        <v>261</v>
      </c>
      <c r="I526" s="1998"/>
      <c r="J526" s="524">
        <v>1.6535170788690729E-2</v>
      </c>
      <c r="K526" s="476"/>
      <c r="L526" s="476"/>
      <c r="M526" s="2172" t="s">
        <v>314</v>
      </c>
      <c r="N526" s="1998"/>
      <c r="O526" s="525">
        <v>-1.2668562359533991E-2</v>
      </c>
      <c r="P526" s="476"/>
      <c r="Q526" s="476"/>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170" t="s">
        <v>231</v>
      </c>
      <c r="D527" s="1998"/>
      <c r="E527" s="523">
        <v>6.6413420473456185E-3</v>
      </c>
      <c r="F527" s="476"/>
      <c r="G527" s="476"/>
      <c r="H527" s="2177" t="s">
        <v>250</v>
      </c>
      <c r="I527" s="1998"/>
      <c r="J527" s="524">
        <v>8.2961627425798351E-2</v>
      </c>
      <c r="K527" s="476"/>
      <c r="L527" s="476"/>
      <c r="M527" s="2172" t="s">
        <v>231</v>
      </c>
      <c r="N527" s="1998"/>
      <c r="O527" s="525">
        <v>3.5782634566371666E-2</v>
      </c>
      <c r="P527" s="476"/>
      <c r="Q527" s="476"/>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170" t="s">
        <v>255</v>
      </c>
      <c r="D528" s="1998"/>
      <c r="E528" s="523">
        <v>-8.6817989457884676E-3</v>
      </c>
      <c r="F528" s="476"/>
      <c r="G528" s="476"/>
      <c r="H528" s="2177" t="s">
        <v>260</v>
      </c>
      <c r="I528" s="1998"/>
      <c r="J528" s="524">
        <v>-2.2894608884492583E-4</v>
      </c>
      <c r="K528" s="476"/>
      <c r="L528" s="476"/>
      <c r="M528" s="2172" t="s">
        <v>255</v>
      </c>
      <c r="N528" s="1998"/>
      <c r="O528" s="525">
        <v>-6.4800619020169122E-3</v>
      </c>
      <c r="P528" s="476"/>
      <c r="Q528" s="476"/>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170" t="s">
        <v>258</v>
      </c>
      <c r="D529" s="1998"/>
      <c r="E529" s="523">
        <v>-0.11596668508637006</v>
      </c>
      <c r="F529" s="476"/>
      <c r="G529" s="476"/>
      <c r="H529" s="2177" t="s">
        <v>241</v>
      </c>
      <c r="I529" s="1998"/>
      <c r="J529" s="524">
        <v>-8.8332354242350898E-3</v>
      </c>
      <c r="K529" s="476"/>
      <c r="L529" s="476"/>
      <c r="M529" s="2172" t="s">
        <v>258</v>
      </c>
      <c r="N529" s="1998"/>
      <c r="O529" s="525">
        <v>-5.057501395405678E-2</v>
      </c>
      <c r="P529" s="476"/>
      <c r="Q529" s="476"/>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170" t="s">
        <v>261</v>
      </c>
      <c r="D530" s="1998"/>
      <c r="E530" s="523">
        <v>1.4202166405640456E-2</v>
      </c>
      <c r="F530" s="476"/>
      <c r="G530" s="476"/>
      <c r="H530" s="2177" t="s">
        <v>218</v>
      </c>
      <c r="I530" s="1998"/>
      <c r="J530" s="524">
        <v>-1.0345377679434355E-2</v>
      </c>
      <c r="K530" s="476"/>
      <c r="L530" s="476"/>
      <c r="M530" s="2172" t="s">
        <v>261</v>
      </c>
      <c r="N530" s="1998"/>
      <c r="O530" s="525">
        <v>2.0740649329735666E-2</v>
      </c>
      <c r="P530" s="476"/>
      <c r="Q530" s="476"/>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170" t="s">
        <v>250</v>
      </c>
      <c r="D531" s="1998"/>
      <c r="E531" s="523">
        <v>0.11779972285345731</v>
      </c>
      <c r="F531" s="476"/>
      <c r="G531" s="476"/>
      <c r="H531" s="2177" t="s">
        <v>237</v>
      </c>
      <c r="I531" s="1998"/>
      <c r="J531" s="524">
        <v>-1.9365666865173574E-4</v>
      </c>
      <c r="K531" s="476"/>
      <c r="L531" s="476"/>
      <c r="M531" s="2172" t="s">
        <v>250</v>
      </c>
      <c r="N531" s="1998"/>
      <c r="O531" s="525">
        <v>4.3208004409517053E-2</v>
      </c>
      <c r="P531" s="476"/>
      <c r="Q531" s="476"/>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170" t="s">
        <v>260</v>
      </c>
      <c r="D532" s="1998"/>
      <c r="E532" s="523">
        <v>3.9069915787584494E-3</v>
      </c>
      <c r="F532" s="476"/>
      <c r="G532" s="476"/>
      <c r="H532" s="2177" t="s">
        <v>313</v>
      </c>
      <c r="I532" s="1998"/>
      <c r="J532" s="524">
        <v>-1.7215246398356226E-2</v>
      </c>
      <c r="K532" s="476"/>
      <c r="L532" s="476"/>
      <c r="M532" s="2172" t="s">
        <v>260</v>
      </c>
      <c r="N532" s="1998"/>
      <c r="O532" s="525">
        <v>1.5808622342347435E-3</v>
      </c>
      <c r="P532" s="476"/>
      <c r="Q532" s="476"/>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170" t="s">
        <v>241</v>
      </c>
      <c r="D533" s="1998"/>
      <c r="E533" s="523">
        <v>-8.8788272354723523E-3</v>
      </c>
      <c r="F533" s="476"/>
      <c r="G533" s="476"/>
      <c r="H533" s="2177" t="s">
        <v>222</v>
      </c>
      <c r="I533" s="1998"/>
      <c r="J533" s="524">
        <v>-3.691652362147948E-3</v>
      </c>
      <c r="K533" s="476"/>
      <c r="L533" s="476"/>
      <c r="M533" s="2172" t="s">
        <v>241</v>
      </c>
      <c r="N533" s="1998"/>
      <c r="O533" s="525">
        <v>-4.7171617194874628E-3</v>
      </c>
      <c r="P533" s="476"/>
      <c r="Q533" s="476"/>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170" t="s">
        <v>218</v>
      </c>
      <c r="D534" s="1998"/>
      <c r="E534" s="523">
        <v>-1.3561552051499271E-2</v>
      </c>
      <c r="F534" s="476"/>
      <c r="G534" s="476"/>
      <c r="H534" s="2177" t="s">
        <v>249</v>
      </c>
      <c r="I534" s="1998"/>
      <c r="J534" s="524">
        <v>-1.120628502723826E-2</v>
      </c>
      <c r="K534" s="476"/>
      <c r="L534" s="476"/>
      <c r="M534" s="2172" t="s">
        <v>218</v>
      </c>
      <c r="N534" s="1998"/>
      <c r="O534" s="525">
        <v>-1.0612968382327644E-2</v>
      </c>
      <c r="P534" s="476"/>
      <c r="Q534" s="476"/>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170" t="s">
        <v>237</v>
      </c>
      <c r="D535" s="1998"/>
      <c r="E535" s="523">
        <v>-6.0915829820832263E-3</v>
      </c>
      <c r="F535" s="476"/>
      <c r="G535" s="476"/>
      <c r="H535" s="2177" t="s">
        <v>308</v>
      </c>
      <c r="I535" s="1998"/>
      <c r="J535" s="524">
        <v>-5.7718481861472673E-3</v>
      </c>
      <c r="K535" s="476"/>
      <c r="L535" s="476"/>
      <c r="M535" s="2172" t="s">
        <v>237</v>
      </c>
      <c r="N535" s="1998"/>
      <c r="O535" s="525">
        <v>-1.0012957139543506E-2</v>
      </c>
      <c r="P535" s="476"/>
      <c r="Q535" s="476"/>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170" t="s">
        <v>313</v>
      </c>
      <c r="D536" s="1998"/>
      <c r="E536" s="523">
        <v>-1.2135106277252023E-2</v>
      </c>
      <c r="F536" s="476"/>
      <c r="G536" s="476"/>
      <c r="H536" s="2177" t="s">
        <v>235</v>
      </c>
      <c r="I536" s="1998"/>
      <c r="J536" s="524">
        <v>6.6266879536136997E-2</v>
      </c>
      <c r="K536" s="476"/>
      <c r="L536" s="476"/>
      <c r="M536" s="2172" t="s">
        <v>313</v>
      </c>
      <c r="N536" s="1998"/>
      <c r="O536" s="525">
        <v>-2.9525579424961425E-3</v>
      </c>
      <c r="P536" s="476"/>
      <c r="Q536" s="476"/>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170" t="s">
        <v>222</v>
      </c>
      <c r="D537" s="1998"/>
      <c r="E537" s="523">
        <v>-1.1536853138146692E-2</v>
      </c>
      <c r="F537" s="476"/>
      <c r="G537" s="476"/>
      <c r="H537" s="2177" t="s">
        <v>232</v>
      </c>
      <c r="I537" s="1998"/>
      <c r="J537" s="524">
        <v>-6.3953167638094402E-2</v>
      </c>
      <c r="K537" s="476"/>
      <c r="L537" s="476"/>
      <c r="M537" s="2172" t="s">
        <v>222</v>
      </c>
      <c r="N537" s="1998"/>
      <c r="O537" s="525">
        <v>-3.8095806676113038E-3</v>
      </c>
      <c r="P537" s="476"/>
      <c r="Q537" s="476"/>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170" t="s">
        <v>249</v>
      </c>
      <c r="D538" s="1998"/>
      <c r="E538" s="523">
        <v>-1.3486225679894107E-2</v>
      </c>
      <c r="F538" s="476"/>
      <c r="G538" s="476"/>
      <c r="H538" s="2177" t="s">
        <v>311</v>
      </c>
      <c r="I538" s="1998"/>
      <c r="J538" s="524">
        <v>-2.6228079958893969E-2</v>
      </c>
      <c r="K538" s="476"/>
      <c r="L538" s="476"/>
      <c r="M538" s="2172" t="s">
        <v>249</v>
      </c>
      <c r="N538" s="1998"/>
      <c r="O538" s="525">
        <v>8.6021097641954616E-4</v>
      </c>
      <c r="P538" s="476"/>
      <c r="Q538" s="476"/>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170" t="s">
        <v>308</v>
      </c>
      <c r="D539" s="1998"/>
      <c r="E539" s="523">
        <v>9.985420819011279E-3</v>
      </c>
      <c r="F539" s="476"/>
      <c r="G539" s="476"/>
      <c r="H539" s="2177" t="s">
        <v>226</v>
      </c>
      <c r="I539" s="1998"/>
      <c r="J539" s="524">
        <v>1.5310094649189058E-2</v>
      </c>
      <c r="K539" s="476"/>
      <c r="L539" s="476"/>
      <c r="M539" s="2172" t="s">
        <v>308</v>
      </c>
      <c r="N539" s="1998"/>
      <c r="O539" s="525">
        <v>5.8806564399498995E-2</v>
      </c>
      <c r="P539" s="476"/>
      <c r="Q539" s="476"/>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170" t="s">
        <v>235</v>
      </c>
      <c r="D540" s="1998"/>
      <c r="E540" s="523">
        <v>9.8337397736161375E-2</v>
      </c>
      <c r="F540" s="476"/>
      <c r="G540" s="476"/>
      <c r="H540" s="2177" t="s">
        <v>211</v>
      </c>
      <c r="I540" s="1998"/>
      <c r="J540" s="524">
        <v>-3.5651811396017051E-2</v>
      </c>
      <c r="K540" s="476"/>
      <c r="L540" s="476"/>
      <c r="M540" s="2172" t="s">
        <v>235</v>
      </c>
      <c r="N540" s="1998"/>
      <c r="O540" s="525">
        <v>4.5901067085377674E-2</v>
      </c>
      <c r="P540" s="476"/>
      <c r="Q540" s="476"/>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170" t="s">
        <v>232</v>
      </c>
      <c r="D541" s="1998"/>
      <c r="E541" s="523">
        <v>-8.979338532060703E-2</v>
      </c>
      <c r="F541" s="476"/>
      <c r="G541" s="476"/>
      <c r="H541" s="2177" t="s">
        <v>220</v>
      </c>
      <c r="I541" s="1998"/>
      <c r="J541" s="524">
        <v>3.8343337107691049E-2</v>
      </c>
      <c r="K541" s="476"/>
      <c r="L541" s="476"/>
      <c r="M541" s="2172" t="s">
        <v>232</v>
      </c>
      <c r="N541" s="1998"/>
      <c r="O541" s="525">
        <v>-8.6872205953178849E-2</v>
      </c>
      <c r="P541" s="476"/>
      <c r="Q541" s="476"/>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170" t="s">
        <v>311</v>
      </c>
      <c r="D542" s="1998"/>
      <c r="E542" s="523">
        <v>-1.6234060504690215E-2</v>
      </c>
      <c r="F542" s="476"/>
      <c r="G542" s="476"/>
      <c r="H542" s="2177" t="s">
        <v>213</v>
      </c>
      <c r="I542" s="1998"/>
      <c r="J542" s="524">
        <v>-4.1526363984346386E-2</v>
      </c>
      <c r="K542" s="476"/>
      <c r="L542" s="476"/>
      <c r="M542" s="2172" t="s">
        <v>311</v>
      </c>
      <c r="N542" s="1998"/>
      <c r="O542" s="525">
        <v>1.0491325320278861E-3</v>
      </c>
      <c r="P542" s="476"/>
      <c r="Q542" s="476"/>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170" t="s">
        <v>226</v>
      </c>
      <c r="D543" s="1998"/>
      <c r="E543" s="523">
        <v>4.937366163251404E-2</v>
      </c>
      <c r="F543" s="476"/>
      <c r="G543" s="476"/>
      <c r="H543" s="2177" t="s">
        <v>244</v>
      </c>
      <c r="I543" s="1998"/>
      <c r="J543" s="524">
        <v>-1.5379364667425056E-2</v>
      </c>
      <c r="K543" s="476"/>
      <c r="L543" s="476"/>
      <c r="M543" s="2172" t="s">
        <v>226</v>
      </c>
      <c r="N543" s="1998"/>
      <c r="O543" s="525">
        <v>1.8960608974390749E-2</v>
      </c>
      <c r="P543" s="476"/>
      <c r="Q543" s="476"/>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170" t="s">
        <v>211</v>
      </c>
      <c r="D544" s="1998"/>
      <c r="E544" s="523">
        <v>-4.2479218405001011E-2</v>
      </c>
      <c r="F544" s="476"/>
      <c r="G544" s="476"/>
      <c r="H544" s="2177" t="s">
        <v>221</v>
      </c>
      <c r="I544" s="1998"/>
      <c r="J544" s="524">
        <v>-2.0996177265093972E-2</v>
      </c>
      <c r="K544" s="476"/>
      <c r="L544" s="476"/>
      <c r="M544" s="2172" t="s">
        <v>211</v>
      </c>
      <c r="N544" s="1998"/>
      <c r="O544" s="525">
        <v>4.1850772769179978E-2</v>
      </c>
      <c r="P544" s="476"/>
      <c r="Q544" s="476"/>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170" t="s">
        <v>220</v>
      </c>
      <c r="D545" s="1998"/>
      <c r="E545" s="523">
        <v>5.6107735729963901E-2</v>
      </c>
      <c r="F545" s="476"/>
      <c r="G545" s="476"/>
      <c r="H545" s="2177" t="s">
        <v>310</v>
      </c>
      <c r="I545" s="1998"/>
      <c r="J545" s="524">
        <v>-3.5732731702175176E-2</v>
      </c>
      <c r="K545" s="476"/>
      <c r="L545" s="476"/>
      <c r="M545" s="2172" t="s">
        <v>220</v>
      </c>
      <c r="N545" s="1998"/>
      <c r="O545" s="525">
        <v>3.4563652279455091E-2</v>
      </c>
      <c r="P545" s="476"/>
      <c r="Q545" s="476"/>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170" t="s">
        <v>253</v>
      </c>
      <c r="D546" s="1998"/>
      <c r="E546" s="523">
        <v>-1.0710805377200283E-3</v>
      </c>
      <c r="F546" s="476"/>
      <c r="G546" s="476"/>
      <c r="H546" s="2177" t="s">
        <v>238</v>
      </c>
      <c r="I546" s="1998"/>
      <c r="J546" s="524">
        <v>2.1763165392990932E-2</v>
      </c>
      <c r="K546" s="476"/>
      <c r="L546" s="476"/>
      <c r="M546" s="2172" t="s">
        <v>253</v>
      </c>
      <c r="N546" s="1998"/>
      <c r="O546" s="525">
        <v>5.0410081545013336E-4</v>
      </c>
      <c r="P546" s="476"/>
      <c r="Q546" s="476"/>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170" t="s">
        <v>213</v>
      </c>
      <c r="D547" s="1998"/>
      <c r="E547" s="523">
        <v>-4.3611191606910273E-2</v>
      </c>
      <c r="F547" s="476"/>
      <c r="G547" s="476"/>
      <c r="H547" s="2177" t="s">
        <v>234</v>
      </c>
      <c r="I547" s="1998"/>
      <c r="J547" s="524">
        <v>6.5169961310074284E-2</v>
      </c>
      <c r="K547" s="476"/>
      <c r="L547" s="476"/>
      <c r="M547" s="2172" t="s">
        <v>213</v>
      </c>
      <c r="N547" s="1998"/>
      <c r="O547" s="525">
        <v>-4.0797739924317872E-2</v>
      </c>
      <c r="P547" s="476"/>
      <c r="Q547" s="476"/>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170" t="s">
        <v>244</v>
      </c>
      <c r="D548" s="1998"/>
      <c r="E548" s="523">
        <v>-2.4991962762894698E-2</v>
      </c>
      <c r="F548" s="476"/>
      <c r="G548" s="476"/>
      <c r="H548" s="2177" t="s">
        <v>228</v>
      </c>
      <c r="I548" s="1998"/>
      <c r="J548" s="524">
        <v>8.7771845312041907E-2</v>
      </c>
      <c r="K548" s="476"/>
      <c r="L548" s="476"/>
      <c r="M548" s="2172" t="s">
        <v>244</v>
      </c>
      <c r="N548" s="1998"/>
      <c r="O548" s="525">
        <v>-2.1236832776045048E-2</v>
      </c>
      <c r="P548" s="476"/>
      <c r="Q548" s="476"/>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170" t="s">
        <v>221</v>
      </c>
      <c r="D549" s="1998"/>
      <c r="E549" s="523">
        <v>-4.2690684634741571E-2</v>
      </c>
      <c r="F549" s="476"/>
      <c r="G549" s="476"/>
      <c r="H549" s="2177" t="s">
        <v>304</v>
      </c>
      <c r="I549" s="1998"/>
      <c r="J549" s="524">
        <v>0.1309955359285144</v>
      </c>
      <c r="K549" s="476"/>
      <c r="L549" s="476"/>
      <c r="M549" s="2172" t="s">
        <v>221</v>
      </c>
      <c r="N549" s="1998"/>
      <c r="O549" s="525">
        <v>-5.0988612413521539E-2</v>
      </c>
      <c r="P549" s="476"/>
      <c r="Q549" s="476"/>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170" t="s">
        <v>225</v>
      </c>
      <c r="D550" s="1998"/>
      <c r="E550" s="523">
        <v>-5.0062879511107189E-2</v>
      </c>
      <c r="F550" s="476"/>
      <c r="G550" s="476"/>
      <c r="H550" s="2177" t="s">
        <v>210</v>
      </c>
      <c r="I550" s="1998"/>
      <c r="J550" s="524">
        <v>0.11236235164369747</v>
      </c>
      <c r="K550" s="476"/>
      <c r="L550" s="476"/>
      <c r="M550" s="2172" t="s">
        <v>225</v>
      </c>
      <c r="N550" s="1998"/>
      <c r="O550" s="525">
        <v>-7.5110305325356119E-2</v>
      </c>
      <c r="P550" s="476"/>
      <c r="Q550" s="476"/>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170" t="s">
        <v>310</v>
      </c>
      <c r="D551" s="1998"/>
      <c r="E551" s="523">
        <v>-1.4539720649594299E-2</v>
      </c>
      <c r="F551" s="476"/>
      <c r="G551" s="476"/>
      <c r="H551" s="2177" t="s">
        <v>301</v>
      </c>
      <c r="I551" s="1998"/>
      <c r="J551" s="524">
        <v>0.14310436958119663</v>
      </c>
      <c r="K551" s="476"/>
      <c r="L551" s="476"/>
      <c r="M551" s="2172" t="s">
        <v>310</v>
      </c>
      <c r="N551" s="1998"/>
      <c r="O551" s="525">
        <v>-1.6570016652139079E-2</v>
      </c>
      <c r="P551" s="476"/>
      <c r="Q551" s="476"/>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170" t="s">
        <v>238</v>
      </c>
      <c r="D552" s="1998"/>
      <c r="E552" s="523">
        <v>3.2047645132801318E-2</v>
      </c>
      <c r="F552" s="476"/>
      <c r="G552" s="476"/>
      <c r="H552" s="2177" t="s">
        <v>300</v>
      </c>
      <c r="I552" s="1998"/>
      <c r="J552" s="524">
        <v>0.16263768224328709</v>
      </c>
      <c r="K552" s="476"/>
      <c r="L552" s="476"/>
      <c r="M552" s="2172" t="s">
        <v>238</v>
      </c>
      <c r="N552" s="1998"/>
      <c r="O552" s="525">
        <v>5.7747762458513069E-2</v>
      </c>
      <c r="P552" s="476"/>
      <c r="Q552" s="476"/>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170" t="s">
        <v>234</v>
      </c>
      <c r="D553" s="1998"/>
      <c r="E553" s="523">
        <v>5.4985880262789624E-2</v>
      </c>
      <c r="F553" s="476"/>
      <c r="G553" s="476"/>
      <c r="H553" s="2177" t="s">
        <v>305</v>
      </c>
      <c r="I553" s="1998"/>
      <c r="J553" s="524">
        <v>0.12422215540303373</v>
      </c>
      <c r="K553" s="476"/>
      <c r="L553" s="476"/>
      <c r="M553" s="2172" t="s">
        <v>234</v>
      </c>
      <c r="N553" s="1998"/>
      <c r="O553" s="525">
        <v>4.0324582386273726E-2</v>
      </c>
      <c r="P553" s="476"/>
      <c r="Q553" s="476"/>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170" t="s">
        <v>228</v>
      </c>
      <c r="D554" s="1998"/>
      <c r="E554" s="523">
        <v>5.3038263076062006E-2</v>
      </c>
      <c r="F554" s="476"/>
      <c r="G554" s="476"/>
      <c r="H554" s="2177" t="s">
        <v>309</v>
      </c>
      <c r="I554" s="1998"/>
      <c r="J554" s="524">
        <v>5.6983499845180689E-2</v>
      </c>
      <c r="K554" s="476"/>
      <c r="L554" s="476"/>
      <c r="M554" s="2172" t="s">
        <v>228</v>
      </c>
      <c r="N554" s="1998"/>
      <c r="O554" s="525">
        <v>8.008614601658387E-2</v>
      </c>
      <c r="P554" s="476"/>
      <c r="Q554" s="476"/>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170" t="s">
        <v>304</v>
      </c>
      <c r="D555" s="1998"/>
      <c r="E555" s="523">
        <v>0.11636578037496477</v>
      </c>
      <c r="F555" s="476"/>
      <c r="G555" s="476"/>
      <c r="H555" s="2177" t="s">
        <v>298</v>
      </c>
      <c r="I555" s="1998"/>
      <c r="J555" s="524">
        <v>0.16461451271871572</v>
      </c>
      <c r="K555" s="476"/>
      <c r="L555" s="476"/>
      <c r="M555" s="2172" t="s">
        <v>304</v>
      </c>
      <c r="N555" s="1998"/>
      <c r="O555" s="525">
        <v>0.13472044670120603</v>
      </c>
      <c r="P555" s="476"/>
      <c r="Q555" s="476"/>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170" t="s">
        <v>210</v>
      </c>
      <c r="D556" s="1998"/>
      <c r="E556" s="523">
        <v>0.10236194998160435</v>
      </c>
      <c r="F556" s="476"/>
      <c r="G556" s="476"/>
      <c r="H556" s="2177" t="s">
        <v>306</v>
      </c>
      <c r="I556" s="1998"/>
      <c r="J556" s="524">
        <v>0.10515839788783296</v>
      </c>
      <c r="K556" s="476"/>
      <c r="L556" s="476"/>
      <c r="M556" s="2172" t="s">
        <v>210</v>
      </c>
      <c r="N556" s="1998"/>
      <c r="O556" s="525">
        <v>0.14355268420675207</v>
      </c>
      <c r="P556" s="476"/>
      <c r="Q556" s="476"/>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170" t="s">
        <v>301</v>
      </c>
      <c r="D557" s="1998"/>
      <c r="E557" s="523">
        <v>0.11588799010933687</v>
      </c>
      <c r="F557" s="476"/>
      <c r="G557" s="476"/>
      <c r="H557" s="2177" t="s">
        <v>219</v>
      </c>
      <c r="I557" s="1998"/>
      <c r="J557" s="524">
        <v>5.8920831158041982E-2</v>
      </c>
      <c r="K557" s="476"/>
      <c r="L557" s="476"/>
      <c r="M557" s="2172" t="s">
        <v>301</v>
      </c>
      <c r="N557" s="1998"/>
      <c r="O557" s="525">
        <v>0.15663482823297256</v>
      </c>
      <c r="P557" s="476"/>
      <c r="Q557" s="476"/>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170" t="s">
        <v>300</v>
      </c>
      <c r="D558" s="1998"/>
      <c r="E558" s="523">
        <v>0.13590362537919995</v>
      </c>
      <c r="F558" s="476"/>
      <c r="G558" s="476"/>
      <c r="H558" s="2177" t="s">
        <v>230</v>
      </c>
      <c r="I558" s="1998"/>
      <c r="J558" s="524">
        <v>2.0290941915342933E-2</v>
      </c>
      <c r="K558" s="476"/>
      <c r="L558" s="476"/>
      <c r="M558" s="2172" t="s">
        <v>299</v>
      </c>
      <c r="N558" s="1998"/>
      <c r="O558" s="525">
        <v>0.17411792053559455</v>
      </c>
      <c r="P558" s="476"/>
      <c r="Q558" s="476"/>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170" t="s">
        <v>305</v>
      </c>
      <c r="D559" s="1998"/>
      <c r="E559" s="523">
        <v>7.5678123595807209E-2</v>
      </c>
      <c r="F559" s="476"/>
      <c r="G559" s="476"/>
      <c r="H559" s="2177" t="s">
        <v>216</v>
      </c>
      <c r="I559" s="1998"/>
      <c r="J559" s="524">
        <v>0.11452361863441492</v>
      </c>
      <c r="K559" s="476"/>
      <c r="L559" s="476"/>
      <c r="M559" s="2172" t="s">
        <v>305</v>
      </c>
      <c r="N559" s="1998"/>
      <c r="O559" s="525">
        <v>0.11869396411691384</v>
      </c>
      <c r="P559" s="476"/>
      <c r="Q559" s="476"/>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170" t="s">
        <v>309</v>
      </c>
      <c r="D560" s="1998"/>
      <c r="E560" s="523">
        <v>4.045475581456822E-2</v>
      </c>
      <c r="F560" s="476"/>
      <c r="G560" s="476"/>
      <c r="H560" s="2177" t="s">
        <v>245</v>
      </c>
      <c r="I560" s="1998"/>
      <c r="J560" s="524">
        <v>1.3869905455458388E-2</v>
      </c>
      <c r="K560" s="476"/>
      <c r="L560" s="476"/>
      <c r="M560" s="2172" t="s">
        <v>309</v>
      </c>
      <c r="N560" s="1998"/>
      <c r="O560" s="525">
        <v>2.533085320221742E-2</v>
      </c>
      <c r="P560" s="476"/>
      <c r="Q560" s="476"/>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170" t="s">
        <v>298</v>
      </c>
      <c r="D561" s="1998"/>
      <c r="E561" s="523">
        <v>0.13370580557619163</v>
      </c>
      <c r="F561" s="476"/>
      <c r="G561" s="476"/>
      <c r="H561" s="2177" t="s">
        <v>302</v>
      </c>
      <c r="I561" s="1998"/>
      <c r="J561" s="524">
        <v>0.14942071102557555</v>
      </c>
      <c r="K561" s="476"/>
      <c r="L561" s="476"/>
      <c r="M561" s="2172" t="s">
        <v>298</v>
      </c>
      <c r="N561" s="1998"/>
      <c r="O561" s="525">
        <v>0.14770627578714332</v>
      </c>
      <c r="P561" s="476"/>
      <c r="Q561" s="476"/>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170" t="s">
        <v>306</v>
      </c>
      <c r="D562" s="1998"/>
      <c r="E562" s="523">
        <v>7.4941629295004794E-2</v>
      </c>
      <c r="F562" s="476"/>
      <c r="G562" s="476"/>
      <c r="H562" s="2178" t="s">
        <v>307</v>
      </c>
      <c r="I562" s="1998"/>
      <c r="J562" s="526">
        <v>7.7400638162807928E-2</v>
      </c>
      <c r="K562" s="476"/>
      <c r="L562" s="476"/>
      <c r="M562" s="2172" t="s">
        <v>306</v>
      </c>
      <c r="N562" s="1998"/>
      <c r="O562" s="525">
        <v>0.11231910104730509</v>
      </c>
      <c r="P562" s="476"/>
      <c r="Q562" s="476"/>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170" t="s">
        <v>219</v>
      </c>
      <c r="D563" s="1998"/>
      <c r="E563" s="523">
        <v>2.1997268005029692E-2</v>
      </c>
      <c r="F563" s="476"/>
      <c r="G563" s="476"/>
      <c r="H563" s="1999"/>
      <c r="I563" s="1998"/>
      <c r="J563" s="477"/>
      <c r="K563" s="476"/>
      <c r="L563" s="476"/>
      <c r="M563" s="2172" t="s">
        <v>219</v>
      </c>
      <c r="N563" s="1998"/>
      <c r="O563" s="525">
        <v>7.94311908007964E-2</v>
      </c>
      <c r="P563" s="476"/>
      <c r="Q563" s="476"/>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170" t="s">
        <v>230</v>
      </c>
      <c r="D564" s="1998"/>
      <c r="E564" s="523">
        <v>-5.6134228678116124E-3</v>
      </c>
      <c r="F564" s="476"/>
      <c r="G564" s="476"/>
      <c r="H564" s="1999"/>
      <c r="I564" s="1998"/>
      <c r="J564" s="476"/>
      <c r="K564" s="476"/>
      <c r="L564" s="476"/>
      <c r="M564" s="2172" t="s">
        <v>230</v>
      </c>
      <c r="N564" s="1998"/>
      <c r="O564" s="525">
        <v>2.7561878022865943E-2</v>
      </c>
      <c r="P564" s="476"/>
      <c r="Q564" s="476"/>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170" t="s">
        <v>216</v>
      </c>
      <c r="D565" s="1998"/>
      <c r="E565" s="523">
        <v>6.6608552904599522E-2</v>
      </c>
      <c r="F565" s="476"/>
      <c r="G565" s="476"/>
      <c r="H565" s="2175" t="s">
        <v>269</v>
      </c>
      <c r="I565" s="1998"/>
      <c r="J565" s="1998"/>
      <c r="K565" s="476"/>
      <c r="L565" s="476"/>
      <c r="M565" s="2172" t="s">
        <v>216</v>
      </c>
      <c r="N565" s="1998"/>
      <c r="O565" s="525">
        <v>0.11551689301285746</v>
      </c>
      <c r="P565" s="476"/>
      <c r="Q565" s="476"/>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170" t="s">
        <v>245</v>
      </c>
      <c r="D566" s="1998"/>
      <c r="E566" s="523">
        <v>8.9099934505596796E-3</v>
      </c>
      <c r="F566" s="476"/>
      <c r="G566" s="476"/>
      <c r="H566" s="2176" t="s">
        <v>202</v>
      </c>
      <c r="I566" s="1998"/>
      <c r="J566" s="544" t="s">
        <v>203</v>
      </c>
      <c r="K566" s="476"/>
      <c r="L566" s="476"/>
      <c r="M566" s="2172" t="s">
        <v>245</v>
      </c>
      <c r="N566" s="1998"/>
      <c r="O566" s="525">
        <v>1.5724392950883747E-2</v>
      </c>
      <c r="P566" s="476"/>
      <c r="Q566" s="476"/>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170" t="s">
        <v>302</v>
      </c>
      <c r="D567" s="1998"/>
      <c r="E567" s="523">
        <v>0.12424552381513859</v>
      </c>
      <c r="F567" s="476"/>
      <c r="G567" s="476"/>
      <c r="H567" s="2171" t="s">
        <v>203</v>
      </c>
      <c r="I567" s="1998"/>
      <c r="J567" s="545">
        <v>1.0000000000000002</v>
      </c>
      <c r="K567" s="476"/>
      <c r="L567" s="476"/>
      <c r="M567" s="2172" t="s">
        <v>302</v>
      </c>
      <c r="N567" s="1998"/>
      <c r="O567" s="525">
        <v>0.14300221786805259</v>
      </c>
      <c r="P567" s="476"/>
      <c r="Q567" s="476"/>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173" t="s">
        <v>307</v>
      </c>
      <c r="D568" s="1998"/>
      <c r="E568" s="527">
        <v>6.7250652841760961E-2</v>
      </c>
      <c r="F568" s="476"/>
      <c r="G568" s="476"/>
      <c r="H568" s="1999"/>
      <c r="I568" s="1998"/>
      <c r="J568" s="477"/>
      <c r="K568" s="476"/>
      <c r="L568" s="476"/>
      <c r="M568" s="2174" t="s">
        <v>307</v>
      </c>
      <c r="N568" s="1998"/>
      <c r="O568" s="528">
        <v>4.0826410569774423E-2</v>
      </c>
      <c r="P568" s="476"/>
      <c r="Q568" s="476"/>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999"/>
      <c r="D569" s="1998"/>
      <c r="E569" s="477"/>
      <c r="F569" s="476"/>
      <c r="G569" s="476"/>
      <c r="H569" s="1999"/>
      <c r="I569" s="1998"/>
      <c r="J569" s="476"/>
      <c r="K569" s="476"/>
      <c r="L569" s="476"/>
      <c r="M569" s="1999"/>
      <c r="N569" s="1998"/>
      <c r="O569" s="477"/>
      <c r="P569" s="476"/>
      <c r="Q569" s="476"/>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999"/>
      <c r="D570" s="1998"/>
      <c r="E570" s="476"/>
      <c r="F570" s="476"/>
      <c r="G570" s="476"/>
      <c r="H570" s="1999"/>
      <c r="I570" s="1998"/>
      <c r="J570" s="476"/>
      <c r="K570" s="476"/>
      <c r="L570" s="476"/>
      <c r="M570" s="1999"/>
      <c r="N570" s="1998"/>
      <c r="O570" s="476"/>
      <c r="P570" s="476"/>
      <c r="Q570" s="476"/>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166" t="s">
        <v>269</v>
      </c>
      <c r="D571" s="1998"/>
      <c r="E571" s="1998"/>
      <c r="F571" s="476"/>
      <c r="G571" s="476"/>
      <c r="H571" s="1999"/>
      <c r="I571" s="1998"/>
      <c r="J571" s="476"/>
      <c r="K571" s="476"/>
      <c r="L571" s="476"/>
      <c r="M571" s="2167" t="s">
        <v>269</v>
      </c>
      <c r="N571" s="1998"/>
      <c r="O571" s="1998"/>
      <c r="P571" s="476"/>
      <c r="Q571" s="476"/>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168" t="s">
        <v>202</v>
      </c>
      <c r="D572" s="1998"/>
      <c r="E572" s="546" t="s">
        <v>203</v>
      </c>
      <c r="F572" s="476"/>
      <c r="G572" s="476"/>
      <c r="H572" s="1999"/>
      <c r="I572" s="1998"/>
      <c r="J572" s="476"/>
      <c r="K572" s="476"/>
      <c r="L572" s="476"/>
      <c r="M572" s="2169" t="s">
        <v>202</v>
      </c>
      <c r="N572" s="1998"/>
      <c r="O572" s="547" t="s">
        <v>203</v>
      </c>
      <c r="P572" s="476"/>
      <c r="Q572" s="476"/>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164" t="s">
        <v>203</v>
      </c>
      <c r="D573" s="1998"/>
      <c r="E573" s="548">
        <v>0.99999999999999989</v>
      </c>
      <c r="F573" s="476"/>
      <c r="G573" s="476"/>
      <c r="H573" s="1999"/>
      <c r="I573" s="1998"/>
      <c r="J573" s="476"/>
      <c r="K573" s="476"/>
      <c r="L573" s="476"/>
      <c r="M573" s="2165" t="s">
        <v>203</v>
      </c>
      <c r="N573" s="1998"/>
      <c r="O573" s="549">
        <v>0.99999999999999978</v>
      </c>
      <c r="P573" s="476"/>
      <c r="Q573" s="476"/>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999"/>
      <c r="D574" s="1998"/>
      <c r="E574" s="477"/>
      <c r="F574" s="476"/>
      <c r="G574" s="476"/>
      <c r="H574" s="1999"/>
      <c r="I574" s="1998"/>
      <c r="J574" s="476"/>
      <c r="K574" s="476"/>
      <c r="L574" s="476"/>
      <c r="M574" s="1999"/>
      <c r="N574" s="1998"/>
      <c r="O574" s="477"/>
      <c r="P574" s="476"/>
      <c r="Q574" s="476"/>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999"/>
      <c r="D575" s="1998"/>
      <c r="E575" s="476"/>
      <c r="F575" s="476"/>
      <c r="G575" s="476"/>
      <c r="H575" s="1999"/>
      <c r="I575" s="1998"/>
      <c r="J575" s="476"/>
      <c r="K575" s="476"/>
      <c r="L575" s="476"/>
      <c r="M575" s="1999"/>
      <c r="N575" s="1998"/>
      <c r="O575" s="476"/>
      <c r="P575" s="476"/>
      <c r="Q575" s="476"/>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999"/>
      <c r="D576" s="1998"/>
      <c r="E576" s="476"/>
      <c r="F576" s="476"/>
      <c r="G576" s="476"/>
      <c r="H576" s="1999"/>
      <c r="I576" s="1998"/>
      <c r="J576" s="476"/>
      <c r="K576" s="476"/>
      <c r="L576" s="476"/>
      <c r="M576" s="1999"/>
      <c r="N576" s="1998"/>
      <c r="O576" s="476"/>
      <c r="P576" s="476"/>
      <c r="Q576" s="476"/>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999"/>
      <c r="D577" s="1998"/>
      <c r="E577" s="476"/>
      <c r="F577" s="476"/>
      <c r="G577" s="476"/>
      <c r="H577" s="1999"/>
      <c r="I577" s="1998"/>
      <c r="J577" s="476"/>
      <c r="K577" s="476"/>
      <c r="L577" s="476"/>
      <c r="M577" s="1999"/>
      <c r="N577" s="1998"/>
      <c r="O577" s="476"/>
      <c r="P577" s="476"/>
      <c r="Q577" s="476"/>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999"/>
      <c r="D578" s="1998"/>
      <c r="E578" s="476"/>
      <c r="F578" s="476"/>
      <c r="G578" s="476"/>
      <c r="H578" s="1999"/>
      <c r="I578" s="1998"/>
      <c r="J578" s="476"/>
      <c r="K578" s="476"/>
      <c r="L578" s="476"/>
      <c r="M578" s="1999"/>
      <c r="N578" s="1998"/>
      <c r="O578" s="476"/>
      <c r="P578" s="476"/>
      <c r="Q578" s="476"/>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999"/>
      <c r="D579" s="1998"/>
      <c r="E579" s="476"/>
      <c r="F579" s="476"/>
      <c r="G579" s="476"/>
      <c r="H579" s="1999"/>
      <c r="I579" s="1998"/>
      <c r="J579" s="476"/>
      <c r="K579" s="476"/>
      <c r="L579" s="476"/>
      <c r="M579" s="1999"/>
      <c r="N579" s="1998"/>
      <c r="O579" s="476"/>
      <c r="P579" s="476"/>
      <c r="Q579" s="476"/>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999"/>
      <c r="D580" s="1998"/>
      <c r="E580" s="476"/>
      <c r="F580" s="476"/>
      <c r="G580" s="476"/>
      <c r="H580" s="1999"/>
      <c r="I580" s="1998"/>
      <c r="J580" s="476"/>
      <c r="K580" s="476"/>
      <c r="L580" s="476"/>
      <c r="M580" s="1999"/>
      <c r="N580" s="1998"/>
      <c r="O580" s="476"/>
      <c r="P580" s="476"/>
      <c r="Q580" s="476"/>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999"/>
      <c r="D581" s="1998"/>
      <c r="E581" s="476"/>
      <c r="F581" s="476"/>
      <c r="G581" s="476"/>
      <c r="H581" s="1999"/>
      <c r="I581" s="1998"/>
      <c r="J581" s="476"/>
      <c r="K581" s="476"/>
      <c r="L581" s="476"/>
      <c r="M581" s="1999"/>
      <c r="N581" s="1998"/>
      <c r="O581" s="476"/>
      <c r="P581" s="476"/>
      <c r="Q581" s="476"/>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999"/>
      <c r="D582" s="1998"/>
      <c r="E582" s="476"/>
      <c r="F582" s="476"/>
      <c r="G582" s="476"/>
      <c r="H582" s="1999"/>
      <c r="I582" s="1998"/>
      <c r="J582" s="476"/>
      <c r="K582" s="476"/>
      <c r="L582" s="476"/>
      <c r="M582" s="1999"/>
      <c r="N582" s="1998"/>
      <c r="O582" s="476"/>
      <c r="P582" s="476"/>
      <c r="Q582" s="476"/>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999"/>
      <c r="D583" s="1998"/>
      <c r="E583" s="476"/>
      <c r="F583" s="476"/>
      <c r="G583" s="476"/>
      <c r="H583" s="1999"/>
      <c r="I583" s="1998"/>
      <c r="J583" s="476"/>
      <c r="K583" s="476"/>
      <c r="L583" s="476"/>
      <c r="M583" s="1999"/>
      <c r="N583" s="1998"/>
      <c r="O583" s="476"/>
      <c r="P583" s="476"/>
      <c r="Q583" s="476"/>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999"/>
      <c r="D584" s="1998"/>
      <c r="E584" s="476"/>
      <c r="F584" s="476"/>
      <c r="G584" s="476"/>
      <c r="H584" s="1999"/>
      <c r="I584" s="1998"/>
      <c r="J584" s="476"/>
      <c r="K584" s="476"/>
      <c r="L584" s="476"/>
      <c r="M584" s="1999"/>
      <c r="N584" s="1998"/>
      <c r="O584" s="476"/>
      <c r="P584" s="476"/>
      <c r="Q584" s="476"/>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999"/>
      <c r="D585" s="1998"/>
      <c r="E585" s="476"/>
      <c r="F585" s="476"/>
      <c r="G585" s="476"/>
      <c r="H585" s="1999"/>
      <c r="I585" s="1998"/>
      <c r="J585" s="476"/>
      <c r="K585" s="476"/>
      <c r="L585" s="476"/>
      <c r="M585" s="1999"/>
      <c r="N585" s="1998"/>
      <c r="O585" s="476"/>
      <c r="P585" s="476"/>
      <c r="Q585" s="476"/>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999"/>
      <c r="D586" s="1998"/>
      <c r="E586" s="476"/>
      <c r="F586" s="476"/>
      <c r="G586" s="476"/>
      <c r="H586" s="1999"/>
      <c r="I586" s="1998"/>
      <c r="J586" s="476"/>
      <c r="K586" s="476"/>
      <c r="L586" s="476"/>
      <c r="M586" s="1999"/>
      <c r="N586" s="1998"/>
      <c r="O586" s="476"/>
      <c r="P586" s="476"/>
      <c r="Q586" s="476"/>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999"/>
      <c r="D587" s="1998"/>
      <c r="E587" s="476"/>
      <c r="F587" s="476"/>
      <c r="G587" s="476"/>
      <c r="H587" s="1999"/>
      <c r="I587" s="1998"/>
      <c r="J587" s="476"/>
      <c r="K587" s="476"/>
      <c r="L587" s="476"/>
      <c r="M587" s="1999"/>
      <c r="N587" s="1998"/>
      <c r="O587" s="476"/>
      <c r="P587" s="476"/>
      <c r="Q587" s="476"/>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999"/>
      <c r="D588" s="1998"/>
      <c r="E588" s="476"/>
      <c r="F588" s="476"/>
      <c r="G588" s="476"/>
      <c r="H588" s="1999"/>
      <c r="I588" s="1998"/>
      <c r="J588" s="476"/>
      <c r="K588" s="476"/>
      <c r="L588" s="476"/>
      <c r="M588" s="1999"/>
      <c r="N588" s="1998"/>
      <c r="O588" s="476"/>
      <c r="P588" s="476"/>
      <c r="Q588" s="476"/>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999"/>
      <c r="D589" s="1998"/>
      <c r="E589" s="476"/>
      <c r="F589" s="476"/>
      <c r="G589" s="476"/>
      <c r="H589" s="1999"/>
      <c r="I589" s="1998"/>
      <c r="J589" s="476"/>
      <c r="K589" s="476"/>
      <c r="L589" s="476"/>
      <c r="M589" s="1999"/>
      <c r="N589" s="1998"/>
      <c r="O589" s="476"/>
      <c r="P589" s="476"/>
      <c r="Q589" s="476"/>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999"/>
      <c r="D590" s="1998"/>
      <c r="E590" s="476"/>
      <c r="F590" s="476"/>
      <c r="G590" s="476"/>
      <c r="H590" s="1999"/>
      <c r="I590" s="1998"/>
      <c r="J590" s="476"/>
      <c r="K590" s="476"/>
      <c r="L590" s="476"/>
      <c r="M590" s="1999"/>
      <c r="N590" s="1998"/>
      <c r="O590" s="476"/>
      <c r="P590" s="476"/>
      <c r="Q590" s="476"/>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999"/>
      <c r="D591" s="1998"/>
      <c r="E591" s="476"/>
      <c r="F591" s="476"/>
      <c r="G591" s="476"/>
      <c r="H591" s="1999"/>
      <c r="I591" s="1998"/>
      <c r="J591" s="476"/>
      <c r="K591" s="476"/>
      <c r="L591" s="476"/>
      <c r="M591" s="1999"/>
      <c r="N591" s="1998"/>
      <c r="O591" s="476"/>
      <c r="P591" s="476"/>
      <c r="Q591" s="476"/>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999"/>
      <c r="D592" s="1998"/>
      <c r="E592" s="476"/>
      <c r="F592" s="476"/>
      <c r="G592" s="476"/>
      <c r="H592" s="1999"/>
      <c r="I592" s="1998"/>
      <c r="J592" s="476"/>
      <c r="K592" s="476"/>
      <c r="L592" s="476"/>
      <c r="M592" s="1999"/>
      <c r="N592" s="1998"/>
      <c r="O592" s="476"/>
      <c r="P592" s="476"/>
      <c r="Q592" s="476"/>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999"/>
      <c r="D593" s="1998"/>
      <c r="E593" s="476"/>
      <c r="F593" s="476"/>
      <c r="G593" s="476"/>
      <c r="H593" s="1999"/>
      <c r="I593" s="1998"/>
      <c r="J593" s="476"/>
      <c r="K593" s="476"/>
      <c r="L593" s="476"/>
      <c r="M593" s="1999"/>
      <c r="N593" s="1998"/>
      <c r="O593" s="476"/>
      <c r="P593" s="476"/>
      <c r="Q593" s="476"/>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999"/>
      <c r="D594" s="1998"/>
      <c r="E594" s="476"/>
      <c r="F594" s="476"/>
      <c r="G594" s="476"/>
      <c r="H594" s="1999"/>
      <c r="I594" s="1998"/>
      <c r="J594" s="476"/>
      <c r="K594" s="476"/>
      <c r="L594" s="476"/>
      <c r="M594" s="1999"/>
      <c r="N594" s="1998"/>
      <c r="O594" s="476"/>
      <c r="P594" s="476"/>
      <c r="Q594" s="476"/>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999"/>
      <c r="D595" s="1998"/>
      <c r="E595" s="476"/>
      <c r="F595" s="476"/>
      <c r="G595" s="476"/>
      <c r="H595" s="1999"/>
      <c r="I595" s="1998"/>
      <c r="J595" s="476"/>
      <c r="K595" s="476"/>
      <c r="L595" s="476"/>
      <c r="M595" s="1999"/>
      <c r="N595" s="1998"/>
      <c r="O595" s="476"/>
      <c r="P595" s="476"/>
      <c r="Q595" s="476"/>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999"/>
      <c r="D596" s="1998"/>
      <c r="E596" s="476"/>
      <c r="F596" s="476"/>
      <c r="G596" s="476"/>
      <c r="H596" s="1999"/>
      <c r="I596" s="1998"/>
      <c r="J596" s="476"/>
      <c r="K596" s="476"/>
      <c r="L596" s="476"/>
      <c r="M596" s="1999"/>
      <c r="N596" s="1998"/>
      <c r="O596" s="476"/>
      <c r="P596" s="476"/>
      <c r="Q596" s="476"/>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999"/>
      <c r="D597" s="1998"/>
      <c r="E597" s="476"/>
      <c r="F597" s="476"/>
      <c r="G597" s="476"/>
      <c r="H597" s="1999"/>
      <c r="I597" s="1998"/>
      <c r="J597" s="476"/>
      <c r="K597" s="476"/>
      <c r="L597" s="476"/>
      <c r="M597" s="1999"/>
      <c r="N597" s="1998"/>
      <c r="O597" s="476"/>
      <c r="P597" s="476"/>
      <c r="Q597" s="476"/>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999"/>
      <c r="D598" s="1998"/>
      <c r="E598" s="476"/>
      <c r="F598" s="476"/>
      <c r="G598" s="476"/>
      <c r="H598" s="1999"/>
      <c r="I598" s="1998"/>
      <c r="J598" s="476"/>
      <c r="K598" s="476"/>
      <c r="L598" s="476"/>
      <c r="M598" s="1999"/>
      <c r="N598" s="1998"/>
      <c r="O598" s="476"/>
      <c r="P598" s="476"/>
      <c r="Q598" s="476"/>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999"/>
      <c r="D599" s="1998"/>
      <c r="E599" s="476"/>
      <c r="F599" s="476"/>
      <c r="G599" s="476"/>
      <c r="H599" s="1999"/>
      <c r="I599" s="1998"/>
      <c r="J599" s="476"/>
      <c r="K599" s="476"/>
      <c r="L599" s="476"/>
      <c r="M599" s="1999"/>
      <c r="N599" s="1998"/>
      <c r="O599" s="476"/>
      <c r="P599" s="476"/>
      <c r="Q599" s="476"/>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999"/>
      <c r="D600" s="1998"/>
      <c r="E600" s="476"/>
      <c r="F600" s="476"/>
      <c r="G600" s="476"/>
      <c r="H600" s="1999"/>
      <c r="I600" s="1998"/>
      <c r="J600" s="476"/>
      <c r="K600" s="476"/>
      <c r="L600" s="476"/>
      <c r="M600" s="1999"/>
      <c r="N600" s="1998"/>
      <c r="O600" s="476"/>
      <c r="P600" s="476"/>
      <c r="Q600" s="476"/>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999"/>
      <c r="D601" s="1998"/>
      <c r="E601" s="476"/>
      <c r="F601" s="476"/>
      <c r="G601" s="476"/>
      <c r="H601" s="1999"/>
      <c r="I601" s="1998"/>
      <c r="J601" s="476"/>
      <c r="K601" s="476"/>
      <c r="L601" s="476"/>
      <c r="M601" s="1999"/>
      <c r="N601" s="1998"/>
      <c r="O601" s="476"/>
      <c r="P601" s="476"/>
      <c r="Q601" s="476"/>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999"/>
      <c r="D602" s="1998"/>
      <c r="E602" s="476"/>
      <c r="F602" s="476"/>
      <c r="G602" s="476"/>
      <c r="H602" s="1999"/>
      <c r="I602" s="1998"/>
      <c r="J602" s="476"/>
      <c r="K602" s="476"/>
      <c r="L602" s="476"/>
      <c r="M602" s="1999"/>
      <c r="N602" s="1998"/>
      <c r="O602" s="476"/>
      <c r="P602" s="476"/>
      <c r="Q602" s="476"/>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999"/>
      <c r="D603" s="1998"/>
      <c r="E603" s="476"/>
      <c r="F603" s="476"/>
      <c r="G603" s="476"/>
      <c r="H603" s="1999"/>
      <c r="I603" s="1998"/>
      <c r="J603" s="476"/>
      <c r="K603" s="476"/>
      <c r="L603" s="476"/>
      <c r="M603" s="1999"/>
      <c r="N603" s="1998"/>
      <c r="O603" s="476"/>
      <c r="P603" s="476"/>
      <c r="Q603" s="476"/>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999"/>
      <c r="D604" s="1998"/>
      <c r="E604" s="476"/>
      <c r="F604" s="476"/>
      <c r="G604" s="476"/>
      <c r="H604" s="1999"/>
      <c r="I604" s="1998"/>
      <c r="J604" s="476"/>
      <c r="K604" s="476"/>
      <c r="L604" s="476"/>
      <c r="M604" s="1999"/>
      <c r="N604" s="1998"/>
      <c r="O604" s="476"/>
      <c r="P604" s="476"/>
      <c r="Q604" s="476"/>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999"/>
      <c r="D605" s="1998"/>
      <c r="E605" s="476"/>
      <c r="F605" s="476"/>
      <c r="G605" s="476"/>
      <c r="H605" s="1999"/>
      <c r="I605" s="1998"/>
      <c r="J605" s="476"/>
      <c r="K605" s="476"/>
      <c r="L605" s="476"/>
      <c r="M605" s="1999"/>
      <c r="N605" s="1998"/>
      <c r="O605" s="476"/>
      <c r="P605" s="476"/>
      <c r="Q605" s="476"/>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999"/>
      <c r="D606" s="1998"/>
      <c r="E606" s="476"/>
      <c r="F606" s="476"/>
      <c r="G606" s="476"/>
      <c r="H606" s="1999"/>
      <c r="I606" s="1998"/>
      <c r="J606" s="476"/>
      <c r="K606" s="476"/>
      <c r="L606" s="476"/>
      <c r="M606" s="1999"/>
      <c r="N606" s="1998"/>
      <c r="O606" s="476"/>
      <c r="P606" s="476"/>
      <c r="Q606" s="476"/>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999"/>
      <c r="D607" s="1998"/>
      <c r="E607" s="476"/>
      <c r="F607" s="476"/>
      <c r="G607" s="476"/>
      <c r="H607" s="1999"/>
      <c r="I607" s="1998"/>
      <c r="J607" s="476"/>
      <c r="K607" s="476"/>
      <c r="L607" s="476"/>
      <c r="M607" s="1999"/>
      <c r="N607" s="1998"/>
      <c r="O607" s="476"/>
      <c r="P607" s="476"/>
      <c r="Q607" s="476"/>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999"/>
      <c r="D608" s="1998"/>
      <c r="E608" s="476"/>
      <c r="F608" s="476"/>
      <c r="G608" s="476"/>
      <c r="H608" s="1999"/>
      <c r="I608" s="1998"/>
      <c r="J608" s="476"/>
      <c r="K608" s="476"/>
      <c r="L608" s="476"/>
      <c r="M608" s="1999"/>
      <c r="N608" s="1998"/>
      <c r="O608" s="476"/>
      <c r="P608" s="476"/>
      <c r="Q608" s="476"/>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999"/>
      <c r="D609" s="1998"/>
      <c r="E609" s="476"/>
      <c r="F609" s="476"/>
      <c r="G609" s="476"/>
      <c r="H609" s="1999"/>
      <c r="I609" s="1998"/>
      <c r="J609" s="476"/>
      <c r="K609" s="476"/>
      <c r="L609" s="476"/>
      <c r="M609" s="1999"/>
      <c r="N609" s="1998"/>
      <c r="O609" s="476"/>
      <c r="P609" s="476"/>
      <c r="Q609" s="476"/>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999"/>
      <c r="D610" s="1998"/>
      <c r="E610" s="476"/>
      <c r="F610" s="476"/>
      <c r="G610" s="476"/>
      <c r="H610" s="1999"/>
      <c r="I610" s="1998"/>
      <c r="J610" s="476"/>
      <c r="K610" s="476"/>
      <c r="L610" s="476"/>
      <c r="M610" s="1999"/>
      <c r="N610" s="1998"/>
      <c r="O610" s="476"/>
      <c r="P610" s="476"/>
      <c r="Q610" s="476"/>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999"/>
      <c r="D611" s="1998"/>
      <c r="E611" s="476"/>
      <c r="F611" s="476"/>
      <c r="G611" s="476"/>
      <c r="H611" s="1999"/>
      <c r="I611" s="1998"/>
      <c r="J611" s="476"/>
      <c r="K611" s="476"/>
      <c r="L611" s="476"/>
      <c r="M611" s="1999"/>
      <c r="N611" s="1998"/>
      <c r="O611" s="476"/>
      <c r="P611" s="476"/>
      <c r="Q611" s="476"/>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999"/>
      <c r="D612" s="1998"/>
      <c r="E612" s="476"/>
      <c r="F612" s="476"/>
      <c r="G612" s="476"/>
      <c r="H612" s="1999"/>
      <c r="I612" s="1998"/>
      <c r="J612" s="476"/>
      <c r="K612" s="476"/>
      <c r="L612" s="476"/>
      <c r="M612" s="1999"/>
      <c r="N612" s="1998"/>
      <c r="O612" s="476"/>
      <c r="P612" s="476"/>
      <c r="Q612" s="476"/>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999"/>
      <c r="D613" s="1998"/>
      <c r="E613" s="476"/>
      <c r="F613" s="476"/>
      <c r="G613" s="476"/>
      <c r="H613" s="1999"/>
      <c r="I613" s="1998"/>
      <c r="J613" s="476"/>
      <c r="K613" s="476"/>
      <c r="L613" s="476"/>
      <c r="M613" s="1999"/>
      <c r="N613" s="1998"/>
      <c r="O613" s="476"/>
      <c r="P613" s="476"/>
      <c r="Q613" s="476"/>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999"/>
      <c r="D614" s="1998"/>
      <c r="E614" s="476"/>
      <c r="F614" s="476"/>
      <c r="G614" s="476"/>
      <c r="H614" s="1999"/>
      <c r="I614" s="1998"/>
      <c r="J614" s="476"/>
      <c r="K614" s="476"/>
      <c r="L614" s="476"/>
      <c r="M614" s="1999"/>
      <c r="N614" s="1998"/>
      <c r="O614" s="476"/>
      <c r="P614" s="476"/>
      <c r="Q614" s="476"/>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999"/>
      <c r="D615" s="1998"/>
      <c r="E615" s="476"/>
      <c r="F615" s="476"/>
      <c r="G615" s="476"/>
      <c r="H615" s="1999"/>
      <c r="I615" s="1998"/>
      <c r="J615" s="476"/>
      <c r="K615" s="476"/>
      <c r="L615" s="476"/>
      <c r="M615" s="1999"/>
      <c r="N615" s="1998"/>
      <c r="O615" s="476"/>
      <c r="P615" s="476"/>
      <c r="Q615" s="476"/>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999"/>
      <c r="D616" s="1998"/>
      <c r="E616" s="476"/>
      <c r="F616" s="476"/>
      <c r="G616" s="476"/>
      <c r="H616" s="1999"/>
      <c r="I616" s="1998"/>
      <c r="J616" s="476"/>
      <c r="K616" s="476"/>
      <c r="L616" s="476"/>
      <c r="M616" s="1999"/>
      <c r="N616" s="1998"/>
      <c r="O616" s="476"/>
      <c r="P616" s="476"/>
      <c r="Q616" s="476"/>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999"/>
      <c r="D617" s="1998"/>
      <c r="E617" s="476"/>
      <c r="F617" s="476"/>
      <c r="G617" s="476"/>
      <c r="H617" s="1999"/>
      <c r="I617" s="1998"/>
      <c r="J617" s="476"/>
      <c r="K617" s="476"/>
      <c r="L617" s="476"/>
      <c r="M617" s="1999"/>
      <c r="N617" s="1998"/>
      <c r="O617" s="476"/>
      <c r="P617" s="476"/>
      <c r="Q617" s="476"/>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999"/>
      <c r="D618" s="1998"/>
      <c r="E618" s="476"/>
      <c r="F618" s="476"/>
      <c r="G618" s="476"/>
      <c r="H618" s="1999"/>
      <c r="I618" s="1998"/>
      <c r="J618" s="476"/>
      <c r="K618" s="476"/>
      <c r="L618" s="476"/>
      <c r="M618" s="1999"/>
      <c r="N618" s="1998"/>
      <c r="O618" s="476"/>
      <c r="P618" s="476"/>
      <c r="Q618" s="476"/>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999"/>
      <c r="D619" s="1998"/>
      <c r="E619" s="476"/>
      <c r="F619" s="476"/>
      <c r="G619" s="476"/>
      <c r="H619" s="1999"/>
      <c r="I619" s="1998"/>
      <c r="J619" s="476"/>
      <c r="K619" s="476"/>
      <c r="L619" s="476"/>
      <c r="M619" s="1999"/>
      <c r="N619" s="1998"/>
      <c r="O619" s="476"/>
      <c r="P619" s="476"/>
      <c r="Q619" s="476"/>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999"/>
      <c r="D620" s="1998"/>
      <c r="E620" s="476"/>
      <c r="F620" s="476"/>
      <c r="G620" s="476"/>
      <c r="H620" s="1999"/>
      <c r="I620" s="1998"/>
      <c r="J620" s="476"/>
      <c r="K620" s="476"/>
      <c r="L620" s="476"/>
      <c r="M620" s="1999"/>
      <c r="N620" s="1998"/>
      <c r="O620" s="476"/>
      <c r="P620" s="476"/>
      <c r="Q620" s="476"/>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999"/>
      <c r="D621" s="1998"/>
      <c r="E621" s="476"/>
      <c r="F621" s="476"/>
      <c r="G621" s="476"/>
      <c r="H621" s="1999"/>
      <c r="I621" s="1998"/>
      <c r="J621" s="476"/>
      <c r="K621" s="476"/>
      <c r="L621" s="476"/>
      <c r="M621" s="1999"/>
      <c r="N621" s="1998"/>
      <c r="O621" s="476"/>
      <c r="P621" s="476"/>
      <c r="Q621" s="476"/>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999"/>
      <c r="D622" s="1998"/>
      <c r="E622" s="476"/>
      <c r="F622" s="476"/>
      <c r="G622" s="476"/>
      <c r="H622" s="1999"/>
      <c r="I622" s="1998"/>
      <c r="J622" s="476"/>
      <c r="K622" s="476"/>
      <c r="L622" s="476"/>
      <c r="M622" s="1999"/>
      <c r="N622" s="1998"/>
      <c r="O622" s="476"/>
      <c r="P622" s="476"/>
      <c r="Q622" s="476"/>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999"/>
      <c r="D623" s="1998"/>
      <c r="E623" s="476"/>
      <c r="F623" s="476"/>
      <c r="G623" s="476"/>
      <c r="H623" s="1999"/>
      <c r="I623" s="1998"/>
      <c r="J623" s="476"/>
      <c r="K623" s="476"/>
      <c r="L623" s="476"/>
      <c r="M623" s="1999"/>
      <c r="N623" s="1998"/>
      <c r="O623" s="476"/>
      <c r="P623" s="476"/>
      <c r="Q623" s="476"/>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999"/>
      <c r="D624" s="1998"/>
      <c r="E624" s="476"/>
      <c r="F624" s="476"/>
      <c r="G624" s="476"/>
      <c r="H624" s="1999"/>
      <c r="I624" s="1998"/>
      <c r="J624" s="476"/>
      <c r="K624" s="476"/>
      <c r="L624" s="476"/>
      <c r="M624" s="1999"/>
      <c r="N624" s="1998"/>
      <c r="O624" s="476"/>
      <c r="P624" s="476"/>
      <c r="Q624" s="476"/>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999"/>
      <c r="D625" s="1998"/>
      <c r="E625" s="476"/>
      <c r="F625" s="476"/>
      <c r="G625" s="476"/>
      <c r="H625" s="1999"/>
      <c r="I625" s="1998"/>
      <c r="J625" s="476"/>
      <c r="K625" s="476"/>
      <c r="L625" s="476"/>
      <c r="M625" s="1999"/>
      <c r="N625" s="1998"/>
      <c r="O625" s="476"/>
      <c r="P625" s="476"/>
      <c r="Q625" s="476"/>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999"/>
      <c r="D626" s="1998"/>
      <c r="E626" s="476"/>
      <c r="F626" s="476"/>
      <c r="G626" s="476"/>
      <c r="H626" s="1999"/>
      <c r="I626" s="1998"/>
      <c r="J626" s="476"/>
      <c r="K626" s="476"/>
      <c r="L626" s="476"/>
      <c r="M626" s="1999"/>
      <c r="N626" s="1998"/>
      <c r="O626" s="476"/>
      <c r="P626" s="476"/>
      <c r="Q626" s="476"/>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999"/>
      <c r="D627" s="1998"/>
      <c r="E627" s="476"/>
      <c r="F627" s="476"/>
      <c r="G627" s="476"/>
      <c r="H627" s="1999"/>
      <c r="I627" s="1998"/>
      <c r="J627" s="476"/>
      <c r="K627" s="476"/>
      <c r="L627" s="476"/>
      <c r="M627" s="1999"/>
      <c r="N627" s="1998"/>
      <c r="O627" s="476"/>
      <c r="P627" s="476"/>
      <c r="Q627" s="476"/>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999"/>
      <c r="D628" s="1998"/>
      <c r="E628" s="476"/>
      <c r="F628" s="476"/>
      <c r="G628" s="476"/>
      <c r="H628" s="1999"/>
      <c r="I628" s="1998"/>
      <c r="J628" s="476"/>
      <c r="K628" s="476"/>
      <c r="L628" s="476"/>
      <c r="M628" s="1999"/>
      <c r="N628" s="1998"/>
      <c r="O628" s="476"/>
      <c r="P628" s="476"/>
      <c r="Q628" s="476"/>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999"/>
      <c r="D629" s="1998"/>
      <c r="E629" s="476"/>
      <c r="F629" s="476"/>
      <c r="G629" s="476"/>
      <c r="H629" s="1999"/>
      <c r="I629" s="1998"/>
      <c r="J629" s="476"/>
      <c r="K629" s="476"/>
      <c r="L629" s="476"/>
      <c r="M629" s="1999"/>
      <c r="N629" s="1998"/>
      <c r="O629" s="476"/>
      <c r="P629" s="476"/>
      <c r="Q629" s="476"/>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999"/>
      <c r="D630" s="1998"/>
      <c r="E630" s="476"/>
      <c r="F630" s="476"/>
      <c r="G630" s="476"/>
      <c r="H630" s="1999"/>
      <c r="I630" s="1998"/>
      <c r="J630" s="476"/>
      <c r="K630" s="476"/>
      <c r="L630" s="476"/>
      <c r="M630" s="1999"/>
      <c r="N630" s="1998"/>
      <c r="O630" s="476"/>
      <c r="P630" s="476"/>
      <c r="Q630" s="476"/>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999"/>
      <c r="D631" s="1998"/>
      <c r="E631" s="476"/>
      <c r="F631" s="476"/>
      <c r="G631" s="476"/>
      <c r="H631" s="1999"/>
      <c r="I631" s="1998"/>
      <c r="J631" s="476"/>
      <c r="K631" s="476"/>
      <c r="L631" s="476"/>
      <c r="M631" s="1999"/>
      <c r="N631" s="1998"/>
      <c r="O631" s="476"/>
      <c r="P631" s="476"/>
      <c r="Q631" s="476"/>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999"/>
      <c r="D632" s="1998"/>
      <c r="E632" s="476"/>
      <c r="F632" s="476"/>
      <c r="G632" s="476"/>
      <c r="H632" s="1999"/>
      <c r="I632" s="1998"/>
      <c r="J632" s="476"/>
      <c r="K632" s="476"/>
      <c r="L632" s="476"/>
      <c r="M632" s="1999"/>
      <c r="N632" s="1998"/>
      <c r="O632" s="476"/>
      <c r="P632" s="476"/>
      <c r="Q632" s="476"/>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999"/>
      <c r="D633" s="1998"/>
      <c r="E633" s="476"/>
      <c r="F633" s="476"/>
      <c r="G633" s="476"/>
      <c r="H633" s="1999"/>
      <c r="I633" s="1998"/>
      <c r="J633" s="476"/>
      <c r="K633" s="476"/>
      <c r="L633" s="476"/>
      <c r="M633" s="1999"/>
      <c r="N633" s="1998"/>
      <c r="O633" s="476"/>
      <c r="P633" s="476"/>
      <c r="Q633" s="476"/>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999"/>
      <c r="D634" s="1998"/>
      <c r="E634" s="476"/>
      <c r="F634" s="476"/>
      <c r="G634" s="476"/>
      <c r="H634" s="1999"/>
      <c r="I634" s="1998"/>
      <c r="J634" s="476"/>
      <c r="K634" s="476"/>
      <c r="L634" s="476"/>
      <c r="M634" s="1999"/>
      <c r="N634" s="1998"/>
      <c r="O634" s="476"/>
      <c r="P634" s="476"/>
      <c r="Q634" s="476"/>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999"/>
      <c r="D635" s="1998"/>
      <c r="E635" s="476"/>
      <c r="F635" s="476"/>
      <c r="G635" s="476"/>
      <c r="H635" s="1999"/>
      <c r="I635" s="1998"/>
      <c r="J635" s="476"/>
      <c r="K635" s="476"/>
      <c r="L635" s="476"/>
      <c r="M635" s="1999"/>
      <c r="N635" s="1998"/>
      <c r="O635" s="476"/>
      <c r="P635" s="476"/>
      <c r="Q635" s="476"/>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999"/>
      <c r="D636" s="1998"/>
      <c r="E636" s="476"/>
      <c r="F636" s="476"/>
      <c r="G636" s="476"/>
      <c r="H636" s="1999"/>
      <c r="I636" s="1998"/>
      <c r="J636" s="476"/>
      <c r="K636" s="476"/>
      <c r="L636" s="476"/>
      <c r="M636" s="1999"/>
      <c r="N636" s="1998"/>
      <c r="O636" s="476"/>
      <c r="P636" s="476"/>
      <c r="Q636" s="476"/>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999"/>
      <c r="D637" s="1998"/>
      <c r="E637" s="476"/>
      <c r="F637" s="476"/>
      <c r="G637" s="476"/>
      <c r="H637" s="1999"/>
      <c r="I637" s="1998"/>
      <c r="J637" s="476"/>
      <c r="K637" s="476"/>
      <c r="L637" s="476"/>
      <c r="M637" s="1999"/>
      <c r="N637" s="1998"/>
      <c r="O637" s="476"/>
      <c r="P637" s="476"/>
      <c r="Q637" s="476"/>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999"/>
      <c r="D638" s="1998"/>
      <c r="E638" s="476"/>
      <c r="F638" s="476"/>
      <c r="G638" s="476"/>
      <c r="H638" s="1999"/>
      <c r="I638" s="1998"/>
      <c r="J638" s="476"/>
      <c r="K638" s="476"/>
      <c r="L638" s="476"/>
      <c r="M638" s="1999"/>
      <c r="N638" s="1998"/>
      <c r="O638" s="476"/>
      <c r="P638" s="476"/>
      <c r="Q638" s="476"/>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999"/>
      <c r="D639" s="1998"/>
      <c r="E639" s="476"/>
      <c r="F639" s="476"/>
      <c r="G639" s="476"/>
      <c r="H639" s="1999"/>
      <c r="I639" s="1998"/>
      <c r="J639" s="476"/>
      <c r="K639" s="476"/>
      <c r="L639" s="476"/>
      <c r="M639" s="1999"/>
      <c r="N639" s="1998"/>
      <c r="O639" s="476"/>
      <c r="P639" s="476"/>
      <c r="Q639" s="476"/>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999"/>
      <c r="D640" s="1998"/>
      <c r="E640" s="476"/>
      <c r="F640" s="476"/>
      <c r="G640" s="476"/>
      <c r="H640" s="1999"/>
      <c r="I640" s="1998"/>
      <c r="J640" s="476"/>
      <c r="K640" s="476"/>
      <c r="L640" s="476"/>
      <c r="M640" s="1999"/>
      <c r="N640" s="1998"/>
      <c r="O640" s="476"/>
      <c r="P640" s="476"/>
      <c r="Q640" s="476"/>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999"/>
      <c r="D641" s="1998"/>
      <c r="E641" s="476"/>
      <c r="F641" s="476"/>
      <c r="G641" s="476"/>
      <c r="H641" s="1999"/>
      <c r="I641" s="1998"/>
      <c r="J641" s="476"/>
      <c r="K641" s="476"/>
      <c r="L641" s="476"/>
      <c r="M641" s="1999"/>
      <c r="N641" s="1998"/>
      <c r="O641" s="476"/>
      <c r="P641" s="476"/>
      <c r="Q641" s="476"/>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999"/>
      <c r="D642" s="1998"/>
      <c r="E642" s="476"/>
      <c r="F642" s="476"/>
      <c r="G642" s="476"/>
      <c r="H642" s="1999"/>
      <c r="I642" s="1998"/>
      <c r="J642" s="476"/>
      <c r="K642" s="476"/>
      <c r="L642" s="476"/>
      <c r="M642" s="1999"/>
      <c r="N642" s="1998"/>
      <c r="O642" s="476"/>
      <c r="P642" s="476"/>
      <c r="Q642" s="476"/>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476"/>
      <c r="D643" s="476"/>
      <c r="E643" s="476"/>
      <c r="F643" s="476"/>
      <c r="G643" s="476"/>
      <c r="H643" s="476"/>
      <c r="I643" s="476"/>
      <c r="J643" s="476"/>
      <c r="K643" s="476"/>
      <c r="L643" s="476"/>
      <c r="M643" s="476"/>
      <c r="N643" s="476"/>
      <c r="O643" s="476"/>
      <c r="P643" s="476"/>
      <c r="Q643" s="476"/>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476"/>
      <c r="D644" s="476"/>
      <c r="E644" s="476"/>
      <c r="F644" s="476"/>
      <c r="G644" s="476"/>
      <c r="H644" s="476"/>
      <c r="I644" s="476"/>
      <c r="J644" s="476"/>
      <c r="K644" s="476"/>
      <c r="L644" s="476"/>
      <c r="M644" s="476"/>
      <c r="N644" s="476"/>
      <c r="O644" s="476"/>
      <c r="P644" s="476"/>
      <c r="Q644" s="476"/>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476"/>
      <c r="D645" s="476"/>
      <c r="E645" s="476"/>
      <c r="F645" s="476"/>
      <c r="G645" s="476"/>
      <c r="H645" s="476"/>
      <c r="I645" s="476"/>
      <c r="J645" s="476"/>
      <c r="K645" s="476"/>
      <c r="L645" s="476"/>
      <c r="M645" s="476"/>
      <c r="N645" s="476"/>
      <c r="O645" s="476"/>
      <c r="P645" s="476"/>
      <c r="Q645" s="476"/>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476"/>
      <c r="D646" s="476"/>
      <c r="E646" s="476"/>
      <c r="F646" s="476"/>
      <c r="G646" s="476"/>
      <c r="H646" s="476"/>
      <c r="I646" s="476"/>
      <c r="J646" s="476"/>
      <c r="K646" s="476"/>
      <c r="L646" s="476"/>
      <c r="M646" s="476"/>
      <c r="N646" s="476"/>
      <c r="O646" s="476"/>
      <c r="P646" s="476"/>
      <c r="Q646" s="476"/>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476"/>
      <c r="D647" s="476"/>
      <c r="E647" s="476"/>
      <c r="F647" s="476"/>
      <c r="G647" s="476"/>
      <c r="H647" s="476"/>
      <c r="I647" s="476"/>
      <c r="J647" s="476"/>
      <c r="K647" s="476"/>
      <c r="L647" s="476"/>
      <c r="M647" s="476"/>
      <c r="N647" s="476"/>
      <c r="O647" s="476"/>
      <c r="P647" s="476"/>
      <c r="Q647" s="476"/>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476"/>
      <c r="D648" s="476"/>
      <c r="E648" s="476"/>
      <c r="F648" s="476"/>
      <c r="G648" s="476"/>
      <c r="H648" s="476"/>
      <c r="I648" s="476"/>
      <c r="J648" s="476"/>
      <c r="K648" s="476"/>
      <c r="L648" s="476"/>
      <c r="M648" s="476"/>
      <c r="N648" s="476"/>
      <c r="O648" s="476"/>
      <c r="P648" s="476"/>
      <c r="Q648" s="476"/>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476"/>
      <c r="D649" s="476"/>
      <c r="E649" s="476"/>
      <c r="F649" s="476"/>
      <c r="G649" s="476"/>
      <c r="H649" s="476"/>
      <c r="I649" s="476"/>
      <c r="J649" s="476"/>
      <c r="K649" s="476"/>
      <c r="L649" s="476"/>
      <c r="M649" s="476"/>
      <c r="N649" s="476"/>
      <c r="O649" s="476"/>
      <c r="P649" s="476"/>
      <c r="Q649" s="476"/>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476"/>
      <c r="D650" s="476"/>
      <c r="E650" s="476"/>
      <c r="F650" s="476"/>
      <c r="G650" s="476"/>
      <c r="H650" s="476"/>
      <c r="I650" s="476"/>
      <c r="J650" s="476"/>
      <c r="K650" s="476"/>
      <c r="L650" s="476"/>
      <c r="M650" s="476"/>
      <c r="N650" s="476"/>
      <c r="O650" s="476"/>
      <c r="P650" s="476"/>
      <c r="Q650" s="476"/>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476"/>
      <c r="D651" s="476"/>
      <c r="E651" s="476"/>
      <c r="F651" s="476"/>
      <c r="G651" s="476"/>
      <c r="H651" s="476"/>
      <c r="I651" s="476"/>
      <c r="J651" s="476"/>
      <c r="K651" s="476"/>
      <c r="L651" s="476"/>
      <c r="M651" s="476"/>
      <c r="N651" s="476"/>
      <c r="O651" s="476"/>
      <c r="P651" s="476"/>
      <c r="Q651" s="476"/>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476"/>
      <c r="D652" s="476"/>
      <c r="E652" s="476"/>
      <c r="F652" s="476"/>
      <c r="G652" s="476"/>
      <c r="H652" s="476"/>
      <c r="I652" s="476"/>
      <c r="J652" s="476"/>
      <c r="K652" s="476"/>
      <c r="L652" s="476"/>
      <c r="M652" s="476"/>
      <c r="N652" s="476"/>
      <c r="O652" s="476"/>
      <c r="P652" s="476"/>
      <c r="Q652" s="476"/>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476"/>
      <c r="D653" s="476"/>
      <c r="E653" s="476"/>
      <c r="F653" s="476"/>
      <c r="G653" s="476"/>
      <c r="H653" s="476"/>
      <c r="I653" s="476"/>
      <c r="J653" s="476"/>
      <c r="K653" s="476"/>
      <c r="L653" s="476"/>
      <c r="M653" s="476"/>
      <c r="N653" s="476"/>
      <c r="O653" s="476"/>
      <c r="P653" s="476"/>
      <c r="Q653" s="476"/>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476"/>
      <c r="D654" s="476"/>
      <c r="E654" s="476"/>
      <c r="F654" s="476"/>
      <c r="G654" s="476"/>
      <c r="H654" s="476"/>
      <c r="I654" s="476"/>
      <c r="J654" s="476"/>
      <c r="K654" s="476"/>
      <c r="L654" s="476"/>
      <c r="M654" s="476"/>
      <c r="N654" s="476"/>
      <c r="O654" s="476"/>
      <c r="P654" s="476"/>
      <c r="Q654" s="476"/>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476"/>
      <c r="D655" s="476"/>
      <c r="E655" s="476"/>
      <c r="F655" s="476"/>
      <c r="G655" s="476"/>
      <c r="H655" s="476"/>
      <c r="I655" s="476"/>
      <c r="J655" s="476"/>
      <c r="K655" s="476"/>
      <c r="L655" s="476"/>
      <c r="M655" s="476"/>
      <c r="N655" s="476"/>
      <c r="O655" s="476"/>
      <c r="P655" s="476"/>
      <c r="Q655" s="476"/>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476"/>
      <c r="D656" s="476"/>
      <c r="E656" s="476"/>
      <c r="F656" s="476"/>
      <c r="G656" s="476"/>
      <c r="H656" s="476"/>
      <c r="I656" s="476"/>
      <c r="J656" s="476"/>
      <c r="K656" s="476"/>
      <c r="L656" s="476"/>
      <c r="M656" s="476"/>
      <c r="N656" s="476"/>
      <c r="O656" s="476"/>
      <c r="P656" s="476"/>
      <c r="Q656" s="476"/>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476"/>
      <c r="D657" s="476"/>
      <c r="E657" s="476"/>
      <c r="F657" s="476"/>
      <c r="G657" s="476"/>
      <c r="H657" s="476"/>
      <c r="I657" s="476"/>
      <c r="J657" s="476"/>
      <c r="K657" s="476"/>
      <c r="L657" s="476"/>
      <c r="M657" s="476"/>
      <c r="N657" s="476"/>
      <c r="O657" s="476"/>
      <c r="P657" s="476"/>
      <c r="Q657" s="476"/>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476"/>
      <c r="D658" s="476"/>
      <c r="E658" s="476"/>
      <c r="F658" s="476"/>
      <c r="G658" s="476"/>
      <c r="H658" s="476"/>
      <c r="I658" s="476"/>
      <c r="J658" s="476"/>
      <c r="K658" s="476"/>
      <c r="L658" s="476"/>
      <c r="M658" s="476"/>
      <c r="N658" s="476"/>
      <c r="O658" s="476"/>
      <c r="P658" s="476"/>
      <c r="Q658" s="476"/>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476"/>
      <c r="D659" s="476"/>
      <c r="E659" s="476"/>
      <c r="F659" s="476"/>
      <c r="G659" s="476"/>
      <c r="H659" s="476"/>
      <c r="I659" s="476"/>
      <c r="J659" s="476"/>
      <c r="K659" s="476"/>
      <c r="L659" s="476"/>
      <c r="M659" s="476"/>
      <c r="N659" s="476"/>
      <c r="O659" s="476"/>
      <c r="P659" s="476"/>
      <c r="Q659" s="476"/>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476"/>
      <c r="D660" s="476"/>
      <c r="E660" s="476"/>
      <c r="F660" s="476"/>
      <c r="G660" s="476"/>
      <c r="H660" s="476"/>
      <c r="I660" s="476"/>
      <c r="J660" s="476"/>
      <c r="K660" s="476"/>
      <c r="L660" s="476"/>
      <c r="M660" s="476"/>
      <c r="N660" s="476"/>
      <c r="O660" s="476"/>
      <c r="P660" s="476"/>
      <c r="Q660" s="476"/>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476"/>
      <c r="D661" s="476"/>
      <c r="E661" s="476"/>
      <c r="F661" s="476"/>
      <c r="G661" s="476"/>
      <c r="H661" s="476"/>
      <c r="I661" s="476"/>
      <c r="J661" s="476"/>
      <c r="K661" s="476"/>
      <c r="L661" s="476"/>
      <c r="M661" s="476"/>
      <c r="N661" s="476"/>
      <c r="O661" s="476"/>
      <c r="P661" s="476"/>
      <c r="Q661" s="476"/>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476"/>
      <c r="D662" s="476"/>
      <c r="E662" s="476"/>
      <c r="F662" s="476"/>
      <c r="G662" s="476"/>
      <c r="H662" s="476"/>
      <c r="I662" s="476"/>
      <c r="J662" s="476"/>
      <c r="K662" s="476"/>
      <c r="L662" s="476"/>
      <c r="M662" s="476"/>
      <c r="N662" s="476"/>
      <c r="O662" s="476"/>
      <c r="P662" s="476"/>
      <c r="Q662" s="476"/>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476"/>
      <c r="D663" s="476"/>
      <c r="E663" s="476"/>
      <c r="F663" s="476"/>
      <c r="G663" s="476"/>
      <c r="H663" s="476"/>
      <c r="I663" s="476"/>
      <c r="J663" s="476"/>
      <c r="K663" s="476"/>
      <c r="L663" s="476"/>
      <c r="M663" s="476"/>
      <c r="N663" s="476"/>
      <c r="O663" s="476"/>
      <c r="P663" s="476"/>
      <c r="Q663" s="476"/>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476"/>
      <c r="D664" s="476"/>
      <c r="E664" s="476"/>
      <c r="F664" s="476"/>
      <c r="G664" s="476"/>
      <c r="H664" s="476"/>
      <c r="I664" s="476"/>
      <c r="J664" s="476"/>
      <c r="K664" s="476"/>
      <c r="L664" s="476"/>
      <c r="M664" s="476"/>
      <c r="N664" s="476"/>
      <c r="O664" s="476"/>
      <c r="P664" s="476"/>
      <c r="Q664" s="476"/>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476"/>
      <c r="D665" s="476"/>
      <c r="E665" s="476"/>
      <c r="F665" s="476"/>
      <c r="G665" s="476"/>
      <c r="H665" s="476"/>
      <c r="I665" s="476"/>
      <c r="J665" s="476"/>
      <c r="K665" s="476"/>
      <c r="L665" s="476"/>
      <c r="M665" s="476"/>
      <c r="N665" s="476"/>
      <c r="O665" s="476"/>
      <c r="P665" s="476"/>
      <c r="Q665" s="476"/>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476"/>
      <c r="D666" s="476"/>
      <c r="E666" s="476"/>
      <c r="F666" s="476"/>
      <c r="G666" s="476"/>
      <c r="H666" s="476"/>
      <c r="I666" s="476"/>
      <c r="J666" s="476"/>
      <c r="K666" s="476"/>
      <c r="L666" s="476"/>
      <c r="M666" s="476"/>
      <c r="N666" s="476"/>
      <c r="O666" s="476"/>
      <c r="P666" s="476"/>
      <c r="Q666" s="476"/>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476"/>
      <c r="D667" s="476"/>
      <c r="E667" s="476"/>
      <c r="F667" s="476"/>
      <c r="G667" s="476"/>
      <c r="H667" s="476"/>
      <c r="I667" s="476"/>
      <c r="J667" s="476"/>
      <c r="K667" s="476"/>
      <c r="L667" s="476"/>
      <c r="M667" s="476"/>
      <c r="N667" s="476"/>
      <c r="O667" s="476"/>
      <c r="P667" s="476"/>
      <c r="Q667" s="476"/>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476"/>
      <c r="D668" s="476"/>
      <c r="E668" s="476"/>
      <c r="F668" s="476"/>
      <c r="G668" s="476"/>
      <c r="H668" s="476"/>
      <c r="I668" s="476"/>
      <c r="J668" s="476"/>
      <c r="K668" s="476"/>
      <c r="L668" s="476"/>
      <c r="M668" s="476"/>
      <c r="N668" s="476"/>
      <c r="O668" s="476"/>
      <c r="P668" s="476"/>
      <c r="Q668" s="476"/>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476"/>
      <c r="D669" s="476"/>
      <c r="E669" s="476"/>
      <c r="F669" s="476"/>
      <c r="G669" s="476"/>
      <c r="H669" s="476"/>
      <c r="I669" s="476"/>
      <c r="J669" s="476"/>
      <c r="K669" s="476"/>
      <c r="L669" s="476"/>
      <c r="M669" s="476"/>
      <c r="N669" s="476"/>
      <c r="O669" s="476"/>
      <c r="P669" s="476"/>
      <c r="Q669" s="476"/>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476"/>
      <c r="D670" s="476"/>
      <c r="E670" s="476"/>
      <c r="F670" s="476"/>
      <c r="G670" s="476"/>
      <c r="H670" s="476"/>
      <c r="I670" s="476"/>
      <c r="J670" s="476"/>
      <c r="K670" s="476"/>
      <c r="L670" s="476"/>
      <c r="M670" s="476"/>
      <c r="N670" s="476"/>
      <c r="O670" s="476"/>
      <c r="P670" s="476"/>
      <c r="Q670" s="476"/>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476"/>
      <c r="D671" s="476"/>
      <c r="E671" s="476"/>
      <c r="F671" s="476"/>
      <c r="G671" s="476"/>
      <c r="H671" s="476"/>
      <c r="I671" s="476"/>
      <c r="J671" s="476"/>
      <c r="K671" s="476"/>
      <c r="L671" s="476"/>
      <c r="M671" s="476"/>
      <c r="N671" s="476"/>
      <c r="O671" s="476"/>
      <c r="P671" s="476"/>
      <c r="Q671" s="476"/>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476"/>
      <c r="D672" s="476"/>
      <c r="E672" s="476"/>
      <c r="F672" s="476"/>
      <c r="G672" s="476"/>
      <c r="H672" s="476"/>
      <c r="I672" s="476"/>
      <c r="J672" s="476"/>
      <c r="K672" s="476"/>
      <c r="L672" s="476"/>
      <c r="M672" s="476"/>
      <c r="N672" s="476"/>
      <c r="O672" s="476"/>
      <c r="P672" s="476"/>
      <c r="Q672" s="476"/>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476"/>
      <c r="D673" s="476"/>
      <c r="E673" s="476"/>
      <c r="F673" s="476"/>
      <c r="G673" s="476"/>
      <c r="H673" s="476"/>
      <c r="I673" s="476"/>
      <c r="J673" s="476"/>
      <c r="K673" s="476"/>
      <c r="L673" s="476"/>
      <c r="M673" s="476"/>
      <c r="N673" s="476"/>
      <c r="O673" s="476"/>
      <c r="P673" s="476"/>
      <c r="Q673" s="476"/>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476"/>
      <c r="D674" s="476"/>
      <c r="E674" s="476"/>
      <c r="F674" s="476"/>
      <c r="G674" s="476"/>
      <c r="H674" s="476"/>
      <c r="I674" s="476"/>
      <c r="J674" s="476"/>
      <c r="K674" s="476"/>
      <c r="L674" s="476"/>
      <c r="M674" s="476"/>
      <c r="N674" s="476"/>
      <c r="O674" s="476"/>
      <c r="P674" s="476"/>
      <c r="Q674" s="476"/>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476"/>
      <c r="D675" s="476"/>
      <c r="E675" s="476"/>
      <c r="F675" s="476"/>
      <c r="G675" s="476"/>
      <c r="H675" s="476"/>
      <c r="I675" s="476"/>
      <c r="J675" s="476"/>
      <c r="K675" s="476"/>
      <c r="L675" s="476"/>
      <c r="M675" s="476"/>
      <c r="N675" s="476"/>
      <c r="O675" s="476"/>
      <c r="P675" s="476"/>
      <c r="Q675" s="476"/>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476"/>
      <c r="D676" s="476"/>
      <c r="E676" s="476"/>
      <c r="F676" s="476"/>
      <c r="G676" s="476"/>
      <c r="H676" s="476"/>
      <c r="I676" s="476"/>
      <c r="J676" s="476"/>
      <c r="K676" s="476"/>
      <c r="L676" s="476"/>
      <c r="M676" s="476"/>
      <c r="N676" s="476"/>
      <c r="O676" s="476"/>
      <c r="P676" s="476"/>
      <c r="Q676" s="476"/>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476"/>
      <c r="D677" s="476"/>
      <c r="E677" s="476"/>
      <c r="F677" s="476"/>
      <c r="G677" s="476"/>
      <c r="H677" s="476"/>
      <c r="I677" s="476"/>
      <c r="J677" s="476"/>
      <c r="K677" s="476"/>
      <c r="L677" s="476"/>
      <c r="M677" s="476"/>
      <c r="N677" s="476"/>
      <c r="O677" s="476"/>
      <c r="P677" s="476"/>
      <c r="Q677" s="476"/>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476"/>
      <c r="D678" s="476"/>
      <c r="E678" s="476"/>
      <c r="F678" s="476"/>
      <c r="G678" s="476"/>
      <c r="H678" s="476"/>
      <c r="I678" s="476"/>
      <c r="J678" s="476"/>
      <c r="K678" s="476"/>
      <c r="L678" s="476"/>
      <c r="M678" s="476"/>
      <c r="N678" s="476"/>
      <c r="O678" s="476"/>
      <c r="P678" s="476"/>
      <c r="Q678" s="476"/>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476"/>
      <c r="D679" s="476"/>
      <c r="E679" s="476"/>
      <c r="F679" s="476"/>
      <c r="G679" s="476"/>
      <c r="H679" s="476"/>
      <c r="I679" s="476"/>
      <c r="J679" s="476"/>
      <c r="K679" s="476"/>
      <c r="L679" s="476"/>
      <c r="M679" s="476"/>
      <c r="N679" s="476"/>
      <c r="O679" s="476"/>
      <c r="P679" s="476"/>
      <c r="Q679" s="476"/>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476"/>
      <c r="D680" s="476"/>
      <c r="E680" s="476"/>
      <c r="F680" s="476"/>
      <c r="G680" s="476"/>
      <c r="H680" s="476"/>
      <c r="I680" s="476"/>
      <c r="J680" s="476"/>
      <c r="K680" s="476"/>
      <c r="L680" s="476"/>
      <c r="M680" s="476"/>
      <c r="N680" s="476"/>
      <c r="O680" s="476"/>
      <c r="P680" s="476"/>
      <c r="Q680" s="476"/>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476"/>
      <c r="D681" s="476"/>
      <c r="E681" s="476"/>
      <c r="F681" s="476"/>
      <c r="G681" s="476"/>
      <c r="H681" s="476"/>
      <c r="I681" s="476"/>
      <c r="J681" s="476"/>
      <c r="K681" s="476"/>
      <c r="L681" s="476"/>
      <c r="M681" s="476"/>
      <c r="N681" s="476"/>
      <c r="O681" s="476"/>
      <c r="P681" s="476"/>
      <c r="Q681" s="476"/>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476"/>
      <c r="D682" s="476"/>
      <c r="E682" s="476"/>
      <c r="F682" s="476"/>
      <c r="G682" s="476"/>
      <c r="H682" s="476"/>
      <c r="I682" s="476"/>
      <c r="J682" s="476"/>
      <c r="K682" s="476"/>
      <c r="L682" s="476"/>
      <c r="M682" s="476"/>
      <c r="N682" s="476"/>
      <c r="O682" s="476"/>
      <c r="P682" s="476"/>
      <c r="Q682" s="476"/>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476"/>
      <c r="D683" s="476"/>
      <c r="E683" s="476"/>
      <c r="F683" s="476"/>
      <c r="G683" s="476"/>
      <c r="H683" s="476"/>
      <c r="I683" s="476"/>
      <c r="J683" s="476"/>
      <c r="K683" s="476"/>
      <c r="L683" s="476"/>
      <c r="M683" s="476"/>
      <c r="N683" s="476"/>
      <c r="O683" s="476"/>
      <c r="P683" s="476"/>
      <c r="Q683" s="476"/>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476"/>
      <c r="D684" s="476"/>
      <c r="E684" s="476"/>
      <c r="F684" s="476"/>
      <c r="G684" s="476"/>
      <c r="H684" s="476"/>
      <c r="I684" s="476"/>
      <c r="J684" s="476"/>
      <c r="K684" s="476"/>
      <c r="L684" s="476"/>
      <c r="M684" s="476"/>
      <c r="N684" s="476"/>
      <c r="O684" s="476"/>
      <c r="P684" s="476"/>
      <c r="Q684" s="476"/>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476"/>
      <c r="D685" s="476"/>
      <c r="E685" s="476"/>
      <c r="F685" s="476"/>
      <c r="G685" s="476"/>
      <c r="H685" s="476"/>
      <c r="I685" s="476"/>
      <c r="J685" s="476"/>
      <c r="K685" s="476"/>
      <c r="L685" s="476"/>
      <c r="M685" s="476"/>
      <c r="N685" s="476"/>
      <c r="O685" s="476"/>
      <c r="P685" s="476"/>
      <c r="Q685" s="476"/>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476"/>
      <c r="D686" s="476"/>
      <c r="E686" s="476"/>
      <c r="F686" s="476"/>
      <c r="G686" s="476"/>
      <c r="H686" s="476"/>
      <c r="I686" s="476"/>
      <c r="J686" s="476"/>
      <c r="K686" s="476"/>
      <c r="L686" s="476"/>
      <c r="M686" s="476"/>
      <c r="N686" s="476"/>
      <c r="O686" s="476"/>
      <c r="P686" s="476"/>
      <c r="Q686" s="476"/>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476"/>
      <c r="D687" s="476"/>
      <c r="E687" s="476"/>
      <c r="F687" s="476"/>
      <c r="G687" s="476"/>
      <c r="H687" s="476"/>
      <c r="I687" s="476"/>
      <c r="J687" s="476"/>
      <c r="K687" s="476"/>
      <c r="L687" s="476"/>
      <c r="M687" s="476"/>
      <c r="N687" s="476"/>
      <c r="O687" s="476"/>
      <c r="P687" s="476"/>
      <c r="Q687" s="476"/>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476"/>
      <c r="D688" s="476"/>
      <c r="E688" s="476"/>
      <c r="F688" s="476"/>
      <c r="G688" s="476"/>
      <c r="H688" s="476"/>
      <c r="I688" s="476"/>
      <c r="J688" s="476"/>
      <c r="K688" s="476"/>
      <c r="L688" s="476"/>
      <c r="M688" s="476"/>
      <c r="N688" s="476"/>
      <c r="O688" s="476"/>
      <c r="P688" s="476"/>
      <c r="Q688" s="476"/>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476"/>
      <c r="D689" s="476"/>
      <c r="E689" s="476"/>
      <c r="F689" s="476"/>
      <c r="G689" s="476"/>
      <c r="H689" s="476"/>
      <c r="I689" s="476"/>
      <c r="J689" s="476"/>
      <c r="K689" s="476"/>
      <c r="L689" s="476"/>
      <c r="M689" s="476"/>
      <c r="N689" s="476"/>
      <c r="O689" s="476"/>
      <c r="P689" s="476"/>
      <c r="Q689" s="476"/>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476"/>
      <c r="D690" s="476"/>
      <c r="E690" s="476"/>
      <c r="F690" s="476"/>
      <c r="G690" s="476"/>
      <c r="H690" s="476"/>
      <c r="I690" s="476"/>
      <c r="J690" s="476"/>
      <c r="K690" s="476"/>
      <c r="L690" s="476"/>
      <c r="M690" s="476"/>
      <c r="N690" s="476"/>
      <c r="O690" s="476"/>
      <c r="P690" s="476"/>
      <c r="Q690" s="476"/>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76"/>
      <c r="D691" s="476"/>
      <c r="E691" s="476"/>
      <c r="F691" s="476"/>
      <c r="G691" s="476"/>
      <c r="H691" s="476"/>
      <c r="I691" s="476"/>
      <c r="J691" s="476"/>
      <c r="K691" s="476"/>
      <c r="L691" s="476"/>
      <c r="M691" s="476"/>
      <c r="N691" s="476"/>
      <c r="O691" s="476"/>
      <c r="P691" s="476"/>
      <c r="Q691" s="476"/>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76"/>
      <c r="D692" s="476"/>
      <c r="E692" s="476"/>
      <c r="F692" s="476"/>
      <c r="G692" s="476"/>
      <c r="H692" s="476"/>
      <c r="I692" s="476"/>
      <c r="J692" s="476"/>
      <c r="K692" s="476"/>
      <c r="L692" s="476"/>
      <c r="M692" s="476"/>
      <c r="N692" s="476"/>
      <c r="O692" s="476"/>
      <c r="P692" s="476"/>
      <c r="Q692" s="476"/>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76"/>
      <c r="D693" s="476"/>
      <c r="E693" s="476"/>
      <c r="F693" s="476"/>
      <c r="G693" s="476"/>
      <c r="H693" s="476"/>
      <c r="I693" s="476"/>
      <c r="J693" s="476"/>
      <c r="K693" s="476"/>
      <c r="L693" s="476"/>
      <c r="M693" s="476"/>
      <c r="N693" s="476"/>
      <c r="O693" s="476"/>
      <c r="P693" s="476"/>
      <c r="Q693" s="476"/>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6"/>
      <c r="D694" s="476"/>
      <c r="E694" s="476"/>
      <c r="F694" s="476"/>
      <c r="G694" s="476"/>
      <c r="H694" s="476"/>
      <c r="I694" s="476"/>
      <c r="J694" s="476"/>
      <c r="K694" s="476"/>
      <c r="L694" s="476"/>
      <c r="M694" s="476"/>
      <c r="N694" s="476"/>
      <c r="O694" s="476"/>
      <c r="P694" s="476"/>
      <c r="Q694" s="476"/>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6"/>
      <c r="D695" s="476"/>
      <c r="E695" s="476"/>
      <c r="F695" s="476"/>
      <c r="G695" s="476"/>
      <c r="H695" s="476"/>
      <c r="I695" s="476"/>
      <c r="J695" s="476"/>
      <c r="K695" s="476"/>
      <c r="L695" s="476"/>
      <c r="M695" s="476"/>
      <c r="N695" s="476"/>
      <c r="O695" s="476"/>
      <c r="P695" s="476"/>
      <c r="Q695" s="476"/>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6"/>
      <c r="D696" s="476"/>
      <c r="E696" s="476"/>
      <c r="F696" s="476"/>
      <c r="G696" s="476"/>
      <c r="H696" s="476"/>
      <c r="I696" s="476"/>
      <c r="J696" s="476"/>
      <c r="K696" s="476"/>
      <c r="L696" s="476"/>
      <c r="M696" s="476"/>
      <c r="N696" s="476"/>
      <c r="O696" s="476"/>
      <c r="P696" s="476"/>
      <c r="Q696" s="476"/>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6"/>
      <c r="D697" s="476"/>
      <c r="E697" s="476"/>
      <c r="F697" s="476"/>
      <c r="G697" s="476"/>
      <c r="H697" s="476"/>
      <c r="I697" s="476"/>
      <c r="J697" s="476"/>
      <c r="K697" s="476"/>
      <c r="L697" s="476"/>
      <c r="M697" s="476"/>
      <c r="N697" s="476"/>
      <c r="O697" s="476"/>
      <c r="P697" s="476"/>
      <c r="Q697" s="476"/>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6"/>
      <c r="D698" s="476"/>
      <c r="E698" s="476"/>
      <c r="F698" s="476"/>
      <c r="G698" s="476"/>
      <c r="H698" s="476"/>
      <c r="I698" s="476"/>
      <c r="J698" s="476"/>
      <c r="K698" s="476"/>
      <c r="L698" s="476"/>
      <c r="M698" s="476"/>
      <c r="N698" s="476"/>
      <c r="O698" s="476"/>
      <c r="P698" s="476"/>
      <c r="Q698" s="476"/>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6"/>
      <c r="D699" s="476"/>
      <c r="E699" s="476"/>
      <c r="F699" s="476"/>
      <c r="G699" s="476"/>
      <c r="H699" s="476"/>
      <c r="I699" s="476"/>
      <c r="J699" s="476"/>
      <c r="K699" s="476"/>
      <c r="L699" s="476"/>
      <c r="M699" s="476"/>
      <c r="N699" s="476"/>
      <c r="O699" s="476"/>
      <c r="P699" s="476"/>
      <c r="Q699" s="476"/>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6"/>
      <c r="D700" s="476"/>
      <c r="E700" s="476"/>
      <c r="F700" s="476"/>
      <c r="G700" s="476"/>
      <c r="H700" s="476"/>
      <c r="I700" s="476"/>
      <c r="J700" s="476"/>
      <c r="K700" s="476"/>
      <c r="L700" s="476"/>
      <c r="M700" s="476"/>
      <c r="N700" s="476"/>
      <c r="O700" s="476"/>
      <c r="P700" s="476"/>
      <c r="Q700" s="476"/>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77"/>
      <c r="D701" s="477"/>
      <c r="E701" s="477"/>
      <c r="F701" s="477"/>
      <c r="G701" s="477"/>
      <c r="H701" s="477"/>
      <c r="I701" s="477"/>
      <c r="J701" s="477"/>
      <c r="K701" s="477"/>
      <c r="L701" s="477"/>
      <c r="M701" s="477"/>
      <c r="N701" s="477"/>
      <c r="O701" s="477"/>
      <c r="P701" s="477"/>
      <c r="Q701" s="477"/>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77"/>
      <c r="D702" s="477"/>
      <c r="E702" s="477"/>
      <c r="F702" s="477"/>
      <c r="G702" s="477"/>
      <c r="H702" s="477"/>
      <c r="I702" s="477"/>
      <c r="J702" s="477"/>
      <c r="K702" s="477"/>
      <c r="L702" s="477"/>
      <c r="M702" s="477"/>
      <c r="N702" s="477"/>
      <c r="O702" s="477"/>
      <c r="P702" s="477"/>
      <c r="Q702" s="477"/>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77"/>
      <c r="D703" s="477"/>
      <c r="E703" s="477"/>
      <c r="F703" s="477"/>
      <c r="G703" s="477"/>
      <c r="H703" s="477"/>
      <c r="I703" s="477"/>
      <c r="J703" s="477"/>
      <c r="K703" s="477"/>
      <c r="L703" s="477"/>
      <c r="M703" s="477"/>
      <c r="N703" s="477"/>
      <c r="O703" s="477"/>
      <c r="P703" s="477"/>
      <c r="Q703" s="477"/>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77"/>
      <c r="D704" s="477"/>
      <c r="E704" s="477"/>
      <c r="F704" s="477"/>
      <c r="G704" s="477"/>
      <c r="H704" s="477"/>
      <c r="I704" s="477"/>
      <c r="J704" s="477"/>
      <c r="K704" s="477"/>
      <c r="L704" s="477"/>
      <c r="M704" s="477"/>
      <c r="N704" s="477"/>
      <c r="O704" s="477"/>
      <c r="P704" s="477"/>
      <c r="Q704" s="477"/>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77"/>
      <c r="D705" s="477"/>
      <c r="E705" s="477"/>
      <c r="F705" s="477"/>
      <c r="G705" s="477"/>
      <c r="H705" s="477"/>
      <c r="I705" s="477"/>
      <c r="J705" s="477"/>
      <c r="K705" s="477"/>
      <c r="L705" s="477"/>
      <c r="M705" s="477"/>
      <c r="N705" s="477"/>
      <c r="O705" s="477"/>
      <c r="P705" s="477"/>
      <c r="Q705" s="477"/>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77"/>
      <c r="D706" s="477"/>
      <c r="E706" s="477"/>
      <c r="F706" s="477"/>
      <c r="G706" s="477"/>
      <c r="H706" s="477"/>
      <c r="I706" s="477"/>
      <c r="J706" s="477"/>
      <c r="K706" s="477"/>
      <c r="L706" s="477"/>
      <c r="M706" s="477"/>
      <c r="N706" s="477"/>
      <c r="O706" s="477"/>
      <c r="P706" s="477"/>
      <c r="Q706" s="477"/>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77"/>
      <c r="D707" s="477"/>
      <c r="E707" s="477"/>
      <c r="F707" s="477"/>
      <c r="G707" s="477"/>
      <c r="H707" s="477"/>
      <c r="I707" s="477"/>
      <c r="J707" s="477"/>
      <c r="K707" s="477"/>
      <c r="L707" s="477"/>
      <c r="M707" s="477"/>
      <c r="N707" s="477"/>
      <c r="O707" s="477"/>
      <c r="P707" s="477"/>
      <c r="Q707" s="477"/>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77"/>
      <c r="D708" s="477"/>
      <c r="E708" s="477"/>
      <c r="F708" s="477"/>
      <c r="G708" s="477"/>
      <c r="H708" s="477"/>
      <c r="I708" s="477"/>
      <c r="J708" s="477"/>
      <c r="K708" s="477"/>
      <c r="L708" s="477"/>
      <c r="M708" s="477"/>
      <c r="N708" s="477"/>
      <c r="O708" s="477"/>
      <c r="P708" s="477"/>
      <c r="Q708" s="477"/>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77"/>
      <c r="D709" s="477"/>
      <c r="E709" s="477"/>
      <c r="F709" s="477"/>
      <c r="G709" s="477"/>
      <c r="H709" s="477"/>
      <c r="I709" s="477"/>
      <c r="J709" s="477"/>
      <c r="K709" s="477"/>
      <c r="L709" s="477"/>
      <c r="M709" s="477"/>
      <c r="N709" s="477"/>
      <c r="O709" s="477"/>
      <c r="P709" s="477"/>
      <c r="Q709" s="477"/>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77"/>
      <c r="D710" s="477"/>
      <c r="E710" s="477"/>
      <c r="F710" s="477"/>
      <c r="G710" s="477"/>
      <c r="H710" s="477"/>
      <c r="I710" s="477"/>
      <c r="J710" s="477"/>
      <c r="K710" s="477"/>
      <c r="L710" s="477"/>
      <c r="M710" s="477"/>
      <c r="N710" s="477"/>
      <c r="O710" s="477"/>
      <c r="P710" s="477"/>
      <c r="Q710" s="477"/>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77"/>
      <c r="D711" s="477"/>
      <c r="E711" s="477"/>
      <c r="F711" s="477"/>
      <c r="G711" s="477"/>
      <c r="H711" s="477"/>
      <c r="I711" s="477"/>
      <c r="J711" s="477"/>
      <c r="K711" s="477"/>
      <c r="L711" s="477"/>
      <c r="M711" s="477"/>
      <c r="N711" s="477"/>
      <c r="O711" s="477"/>
      <c r="P711" s="477"/>
      <c r="Q711" s="477"/>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77"/>
      <c r="D712" s="477"/>
      <c r="E712" s="477"/>
      <c r="F712" s="477"/>
      <c r="G712" s="477"/>
      <c r="H712" s="477"/>
      <c r="I712" s="477"/>
      <c r="J712" s="477"/>
      <c r="K712" s="477"/>
      <c r="L712" s="477"/>
      <c r="M712" s="477"/>
      <c r="N712" s="477"/>
      <c r="O712" s="477"/>
      <c r="P712" s="477"/>
      <c r="Q712" s="477"/>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77"/>
      <c r="D713" s="477"/>
      <c r="E713" s="477"/>
      <c r="F713" s="477"/>
      <c r="G713" s="477"/>
      <c r="H713" s="477"/>
      <c r="I713" s="477"/>
      <c r="J713" s="477"/>
      <c r="K713" s="477"/>
      <c r="L713" s="477"/>
      <c r="M713" s="477"/>
      <c r="N713" s="477"/>
      <c r="O713" s="477"/>
      <c r="P713" s="477"/>
      <c r="Q713" s="477"/>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77"/>
      <c r="D714" s="477"/>
      <c r="E714" s="477"/>
      <c r="F714" s="477"/>
      <c r="G714" s="477"/>
      <c r="H714" s="477"/>
      <c r="I714" s="477"/>
      <c r="J714" s="477"/>
      <c r="K714" s="477"/>
      <c r="L714" s="477"/>
      <c r="M714" s="477"/>
      <c r="N714" s="477"/>
      <c r="O714" s="477"/>
      <c r="P714" s="477"/>
      <c r="Q714" s="477"/>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77"/>
      <c r="D715" s="477"/>
      <c r="E715" s="477"/>
      <c r="F715" s="477"/>
      <c r="G715" s="477"/>
      <c r="H715" s="477"/>
      <c r="I715" s="477"/>
      <c r="J715" s="477"/>
      <c r="K715" s="477"/>
      <c r="L715" s="477"/>
      <c r="M715" s="477"/>
      <c r="N715" s="477"/>
      <c r="O715" s="477"/>
      <c r="P715" s="477"/>
      <c r="Q715" s="477"/>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77"/>
      <c r="D716" s="477"/>
      <c r="E716" s="477"/>
      <c r="F716" s="477"/>
      <c r="G716" s="477"/>
      <c r="H716" s="477"/>
      <c r="I716" s="477"/>
      <c r="J716" s="477"/>
      <c r="K716" s="477"/>
      <c r="L716" s="477"/>
      <c r="M716" s="477"/>
      <c r="N716" s="477"/>
      <c r="O716" s="477"/>
      <c r="P716" s="477"/>
      <c r="Q716" s="477"/>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77"/>
      <c r="D717" s="477"/>
      <c r="E717" s="477"/>
      <c r="F717" s="477"/>
      <c r="G717" s="477"/>
      <c r="H717" s="477"/>
      <c r="I717" s="477"/>
      <c r="J717" s="477"/>
      <c r="K717" s="477"/>
      <c r="L717" s="477"/>
      <c r="M717" s="477"/>
      <c r="N717" s="477"/>
      <c r="O717" s="477"/>
      <c r="P717" s="477"/>
      <c r="Q717" s="477"/>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77"/>
      <c r="D718" s="477"/>
      <c r="E718" s="477"/>
      <c r="F718" s="477"/>
      <c r="G718" s="477"/>
      <c r="H718" s="477"/>
      <c r="I718" s="477"/>
      <c r="J718" s="477"/>
      <c r="K718" s="477"/>
      <c r="L718" s="477"/>
      <c r="M718" s="477"/>
      <c r="N718" s="477"/>
      <c r="O718" s="477"/>
      <c r="P718" s="477"/>
      <c r="Q718" s="477"/>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77"/>
      <c r="D719" s="477"/>
      <c r="E719" s="477"/>
      <c r="F719" s="477"/>
      <c r="G719" s="477"/>
      <c r="H719" s="477"/>
      <c r="I719" s="477"/>
      <c r="J719" s="477"/>
      <c r="K719" s="477"/>
      <c r="L719" s="477"/>
      <c r="M719" s="477"/>
      <c r="N719" s="477"/>
      <c r="O719" s="477"/>
      <c r="P719" s="477"/>
      <c r="Q719" s="477"/>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77"/>
      <c r="D720" s="477"/>
      <c r="E720" s="477"/>
      <c r="F720" s="477"/>
      <c r="G720" s="477"/>
      <c r="H720" s="477"/>
      <c r="I720" s="477"/>
      <c r="J720" s="477"/>
      <c r="K720" s="477"/>
      <c r="L720" s="477"/>
      <c r="M720" s="477"/>
      <c r="N720" s="477"/>
      <c r="O720" s="477"/>
      <c r="P720" s="477"/>
      <c r="Q720" s="477"/>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77"/>
      <c r="D721" s="477"/>
      <c r="E721" s="477"/>
      <c r="F721" s="477"/>
      <c r="G721" s="477"/>
      <c r="H721" s="477"/>
      <c r="I721" s="477"/>
      <c r="J721" s="477"/>
      <c r="K721" s="477"/>
      <c r="L721" s="477"/>
      <c r="M721" s="477"/>
      <c r="N721" s="477"/>
      <c r="O721" s="477"/>
      <c r="P721" s="477"/>
      <c r="Q721" s="477"/>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77"/>
      <c r="D722" s="477"/>
      <c r="E722" s="477"/>
      <c r="F722" s="477"/>
      <c r="G722" s="477"/>
      <c r="H722" s="477"/>
      <c r="I722" s="477"/>
      <c r="J722" s="477"/>
      <c r="K722" s="477"/>
      <c r="L722" s="477"/>
      <c r="M722" s="477"/>
      <c r="N722" s="477"/>
      <c r="O722" s="477"/>
      <c r="P722" s="477"/>
      <c r="Q722" s="477"/>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77"/>
      <c r="D723" s="477"/>
      <c r="E723" s="477"/>
      <c r="F723" s="477"/>
      <c r="G723" s="477"/>
      <c r="H723" s="477"/>
      <c r="I723" s="477"/>
      <c r="J723" s="477"/>
      <c r="K723" s="477"/>
      <c r="L723" s="477"/>
      <c r="M723" s="477"/>
      <c r="N723" s="477"/>
      <c r="O723" s="477"/>
      <c r="P723" s="477"/>
      <c r="Q723" s="477"/>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77"/>
      <c r="D724" s="477"/>
      <c r="E724" s="477"/>
      <c r="F724" s="477"/>
      <c r="G724" s="477"/>
      <c r="H724" s="477"/>
      <c r="I724" s="477"/>
      <c r="J724" s="477"/>
      <c r="K724" s="477"/>
      <c r="L724" s="477"/>
      <c r="M724" s="477"/>
      <c r="N724" s="477"/>
      <c r="O724" s="477"/>
      <c r="P724" s="477"/>
      <c r="Q724" s="477"/>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77"/>
      <c r="D725" s="477"/>
      <c r="E725" s="477"/>
      <c r="F725" s="477"/>
      <c r="G725" s="477"/>
      <c r="H725" s="477"/>
      <c r="I725" s="477"/>
      <c r="J725" s="477"/>
      <c r="K725" s="477"/>
      <c r="L725" s="477"/>
      <c r="M725" s="477"/>
      <c r="N725" s="477"/>
      <c r="O725" s="477"/>
      <c r="P725" s="477"/>
      <c r="Q725" s="477"/>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77"/>
      <c r="D726" s="477"/>
      <c r="E726" s="477"/>
      <c r="F726" s="477"/>
      <c r="G726" s="477"/>
      <c r="H726" s="477"/>
      <c r="I726" s="477"/>
      <c r="J726" s="477"/>
      <c r="K726" s="477"/>
      <c r="L726" s="477"/>
      <c r="M726" s="477"/>
      <c r="N726" s="477"/>
      <c r="O726" s="477"/>
      <c r="P726" s="477"/>
      <c r="Q726" s="477"/>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77"/>
      <c r="D727" s="477"/>
      <c r="E727" s="477"/>
      <c r="F727" s="477"/>
      <c r="G727" s="477"/>
      <c r="H727" s="477"/>
      <c r="I727" s="477"/>
      <c r="J727" s="477"/>
      <c r="K727" s="477"/>
      <c r="L727" s="477"/>
      <c r="M727" s="477"/>
      <c r="N727" s="477"/>
      <c r="O727" s="477"/>
      <c r="P727" s="477"/>
      <c r="Q727" s="477"/>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77"/>
      <c r="D728" s="477"/>
      <c r="E728" s="477"/>
      <c r="F728" s="477"/>
      <c r="G728" s="477"/>
      <c r="H728" s="477"/>
      <c r="I728" s="477"/>
      <c r="J728" s="477"/>
      <c r="K728" s="477"/>
      <c r="L728" s="477"/>
      <c r="M728" s="477"/>
      <c r="N728" s="477"/>
      <c r="O728" s="477"/>
      <c r="P728" s="477"/>
      <c r="Q728" s="477"/>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77"/>
      <c r="D729" s="477"/>
      <c r="E729" s="477"/>
      <c r="F729" s="477"/>
      <c r="G729" s="477"/>
      <c r="H729" s="477"/>
      <c r="I729" s="477"/>
      <c r="J729" s="477"/>
      <c r="K729" s="477"/>
      <c r="L729" s="477"/>
      <c r="M729" s="477"/>
      <c r="N729" s="477"/>
      <c r="O729" s="477"/>
      <c r="P729" s="477"/>
      <c r="Q729" s="477"/>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77"/>
      <c r="D730" s="477"/>
      <c r="E730" s="477"/>
      <c r="F730" s="477"/>
      <c r="G730" s="477"/>
      <c r="H730" s="477"/>
      <c r="I730" s="477"/>
      <c r="J730" s="477"/>
      <c r="K730" s="477"/>
      <c r="L730" s="477"/>
      <c r="M730" s="477"/>
      <c r="N730" s="477"/>
      <c r="O730" s="477"/>
      <c r="P730" s="477"/>
      <c r="Q730" s="477"/>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77"/>
      <c r="D731" s="477"/>
      <c r="E731" s="477"/>
      <c r="F731" s="477"/>
      <c r="G731" s="477"/>
      <c r="H731" s="477"/>
      <c r="I731" s="477"/>
      <c r="J731" s="477"/>
      <c r="K731" s="477"/>
      <c r="L731" s="477"/>
      <c r="M731" s="477"/>
      <c r="N731" s="477"/>
      <c r="O731" s="477"/>
      <c r="P731" s="477"/>
      <c r="Q731" s="477"/>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77"/>
      <c r="D732" s="477"/>
      <c r="E732" s="477"/>
      <c r="F732" s="477"/>
      <c r="G732" s="477"/>
      <c r="H732" s="477"/>
      <c r="I732" s="477"/>
      <c r="J732" s="477"/>
      <c r="K732" s="477"/>
      <c r="L732" s="477"/>
      <c r="M732" s="477"/>
      <c r="N732" s="477"/>
      <c r="O732" s="477"/>
      <c r="P732" s="477"/>
      <c r="Q732" s="477"/>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77"/>
      <c r="D733" s="477"/>
      <c r="E733" s="477"/>
      <c r="F733" s="477"/>
      <c r="G733" s="477"/>
      <c r="H733" s="477"/>
      <c r="I733" s="477"/>
      <c r="J733" s="477"/>
      <c r="K733" s="477"/>
      <c r="L733" s="477"/>
      <c r="M733" s="477"/>
      <c r="N733" s="477"/>
      <c r="O733" s="477"/>
      <c r="P733" s="477"/>
      <c r="Q733" s="477"/>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77"/>
      <c r="D734" s="477"/>
      <c r="E734" s="477"/>
      <c r="F734" s="477"/>
      <c r="G734" s="477"/>
      <c r="H734" s="477"/>
      <c r="I734" s="477"/>
      <c r="J734" s="477"/>
      <c r="K734" s="477"/>
      <c r="L734" s="477"/>
      <c r="M734" s="477"/>
      <c r="N734" s="477"/>
      <c r="O734" s="477"/>
      <c r="P734" s="477"/>
      <c r="Q734" s="477"/>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77"/>
      <c r="D735" s="477"/>
      <c r="E735" s="477"/>
      <c r="F735" s="477"/>
      <c r="G735" s="477"/>
      <c r="H735" s="477"/>
      <c r="I735" s="477"/>
      <c r="J735" s="477"/>
      <c r="K735" s="477"/>
      <c r="L735" s="477"/>
      <c r="M735" s="477"/>
      <c r="N735" s="477"/>
      <c r="O735" s="477"/>
      <c r="P735" s="477"/>
      <c r="Q735" s="477"/>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77"/>
      <c r="D736" s="477"/>
      <c r="E736" s="477"/>
      <c r="F736" s="477"/>
      <c r="G736" s="477"/>
      <c r="H736" s="477"/>
      <c r="I736" s="477"/>
      <c r="J736" s="477"/>
      <c r="K736" s="477"/>
      <c r="L736" s="477"/>
      <c r="M736" s="477"/>
      <c r="N736" s="477"/>
      <c r="O736" s="477"/>
      <c r="P736" s="477"/>
      <c r="Q736" s="477"/>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77"/>
      <c r="D737" s="477"/>
      <c r="E737" s="477"/>
      <c r="F737" s="477"/>
      <c r="G737" s="477"/>
      <c r="H737" s="477"/>
      <c r="I737" s="477"/>
      <c r="J737" s="477"/>
      <c r="K737" s="477"/>
      <c r="L737" s="477"/>
      <c r="M737" s="477"/>
      <c r="N737" s="477"/>
      <c r="O737" s="477"/>
      <c r="P737" s="477"/>
      <c r="Q737" s="477"/>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77"/>
      <c r="D738" s="477"/>
      <c r="E738" s="477"/>
      <c r="F738" s="477"/>
      <c r="G738" s="477"/>
      <c r="H738" s="477"/>
      <c r="I738" s="477"/>
      <c r="J738" s="477"/>
      <c r="K738" s="477"/>
      <c r="L738" s="477"/>
      <c r="M738" s="477"/>
      <c r="N738" s="477"/>
      <c r="O738" s="477"/>
      <c r="P738" s="477"/>
      <c r="Q738" s="477"/>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77"/>
      <c r="D739" s="477"/>
      <c r="E739" s="477"/>
      <c r="F739" s="477"/>
      <c r="G739" s="477"/>
      <c r="H739" s="477"/>
      <c r="I739" s="477"/>
      <c r="J739" s="477"/>
      <c r="K739" s="477"/>
      <c r="L739" s="477"/>
      <c r="M739" s="477"/>
      <c r="N739" s="477"/>
      <c r="O739" s="477"/>
      <c r="P739" s="477"/>
      <c r="Q739" s="477"/>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77"/>
      <c r="D740" s="477"/>
      <c r="E740" s="477"/>
      <c r="F740" s="477"/>
      <c r="G740" s="477"/>
      <c r="H740" s="477"/>
      <c r="I740" s="477"/>
      <c r="J740" s="477"/>
      <c r="K740" s="477"/>
      <c r="L740" s="477"/>
      <c r="M740" s="477"/>
      <c r="N740" s="477"/>
      <c r="O740" s="477"/>
      <c r="P740" s="477"/>
      <c r="Q740" s="477"/>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77"/>
      <c r="D741" s="477"/>
      <c r="E741" s="477"/>
      <c r="F741" s="477"/>
      <c r="G741" s="477"/>
      <c r="H741" s="477"/>
      <c r="I741" s="477"/>
      <c r="J741" s="477"/>
      <c r="K741" s="477"/>
      <c r="L741" s="477"/>
      <c r="M741" s="477"/>
      <c r="N741" s="477"/>
      <c r="O741" s="477"/>
      <c r="P741" s="477"/>
      <c r="Q741" s="477"/>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77"/>
      <c r="D742" s="477"/>
      <c r="E742" s="477"/>
      <c r="F742" s="477"/>
      <c r="G742" s="477"/>
      <c r="H742" s="477"/>
      <c r="I742" s="477"/>
      <c r="J742" s="477"/>
      <c r="K742" s="477"/>
      <c r="L742" s="477"/>
      <c r="M742" s="477"/>
      <c r="N742" s="477"/>
      <c r="O742" s="477"/>
      <c r="P742" s="477"/>
      <c r="Q742" s="477"/>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77"/>
      <c r="D743" s="477"/>
      <c r="E743" s="477"/>
      <c r="F743" s="477"/>
      <c r="G743" s="477"/>
      <c r="H743" s="477"/>
      <c r="I743" s="477"/>
      <c r="J743" s="477"/>
      <c r="K743" s="477"/>
      <c r="L743" s="477"/>
      <c r="M743" s="477"/>
      <c r="N743" s="477"/>
      <c r="O743" s="477"/>
      <c r="P743" s="477"/>
      <c r="Q743" s="477"/>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77"/>
      <c r="D744" s="477"/>
      <c r="E744" s="477"/>
      <c r="F744" s="477"/>
      <c r="G744" s="477"/>
      <c r="H744" s="477"/>
      <c r="I744" s="477"/>
      <c r="J744" s="477"/>
      <c r="K744" s="477"/>
      <c r="L744" s="477"/>
      <c r="M744" s="477"/>
      <c r="N744" s="477"/>
      <c r="O744" s="477"/>
      <c r="P744" s="477"/>
      <c r="Q744" s="477"/>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77"/>
      <c r="D745" s="477"/>
      <c r="E745" s="477"/>
      <c r="F745" s="477"/>
      <c r="G745" s="477"/>
      <c r="H745" s="477"/>
      <c r="I745" s="477"/>
      <c r="J745" s="477"/>
      <c r="K745" s="477"/>
      <c r="L745" s="477"/>
      <c r="M745" s="477"/>
      <c r="N745" s="477"/>
      <c r="O745" s="477"/>
      <c r="P745" s="477"/>
      <c r="Q745" s="477"/>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77"/>
      <c r="D746" s="477"/>
      <c r="E746" s="477"/>
      <c r="F746" s="477"/>
      <c r="G746" s="477"/>
      <c r="H746" s="477"/>
      <c r="I746" s="477"/>
      <c r="J746" s="477"/>
      <c r="K746" s="477"/>
      <c r="L746" s="477"/>
      <c r="M746" s="477"/>
      <c r="N746" s="477"/>
      <c r="O746" s="477"/>
      <c r="P746" s="477"/>
      <c r="Q746" s="477"/>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77"/>
      <c r="D747" s="477"/>
      <c r="E747" s="477"/>
      <c r="F747" s="477"/>
      <c r="G747" s="477"/>
      <c r="H747" s="477"/>
      <c r="I747" s="477"/>
      <c r="J747" s="477"/>
      <c r="K747" s="477"/>
      <c r="L747" s="477"/>
      <c r="M747" s="477"/>
      <c r="N747" s="477"/>
      <c r="O747" s="477"/>
      <c r="P747" s="477"/>
      <c r="Q747" s="477"/>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77"/>
      <c r="D748" s="477"/>
      <c r="E748" s="477"/>
      <c r="F748" s="477"/>
      <c r="G748" s="477"/>
      <c r="H748" s="477"/>
      <c r="I748" s="477"/>
      <c r="J748" s="477"/>
      <c r="K748" s="477"/>
      <c r="L748" s="477"/>
      <c r="M748" s="477"/>
      <c r="N748" s="477"/>
      <c r="O748" s="477"/>
      <c r="P748" s="477"/>
      <c r="Q748" s="477"/>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77"/>
      <c r="D749" s="477"/>
      <c r="E749" s="477"/>
      <c r="F749" s="477"/>
      <c r="G749" s="477"/>
      <c r="H749" s="477"/>
      <c r="I749" s="477"/>
      <c r="J749" s="477"/>
      <c r="K749" s="477"/>
      <c r="L749" s="477"/>
      <c r="M749" s="477"/>
      <c r="N749" s="477"/>
      <c r="O749" s="477"/>
      <c r="P749" s="477"/>
      <c r="Q749" s="477"/>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77"/>
      <c r="D750" s="477"/>
      <c r="E750" s="477"/>
      <c r="F750" s="477"/>
      <c r="G750" s="477"/>
      <c r="H750" s="477"/>
      <c r="I750" s="477"/>
      <c r="J750" s="477"/>
      <c r="K750" s="477"/>
      <c r="L750" s="477"/>
      <c r="M750" s="477"/>
      <c r="N750" s="477"/>
      <c r="O750" s="477"/>
      <c r="P750" s="477"/>
      <c r="Q750" s="477"/>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77"/>
      <c r="D751" s="477"/>
      <c r="E751" s="477"/>
      <c r="F751" s="477"/>
      <c r="G751" s="477"/>
      <c r="H751" s="477"/>
      <c r="I751" s="477"/>
      <c r="J751" s="477"/>
      <c r="K751" s="477"/>
      <c r="L751" s="477"/>
      <c r="M751" s="477"/>
      <c r="N751" s="477"/>
      <c r="O751" s="477"/>
      <c r="P751" s="477"/>
      <c r="Q751" s="477"/>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77"/>
      <c r="D752" s="477"/>
      <c r="E752" s="477"/>
      <c r="F752" s="477"/>
      <c r="G752" s="477"/>
      <c r="H752" s="477"/>
      <c r="I752" s="477"/>
      <c r="J752" s="477"/>
      <c r="K752" s="477"/>
      <c r="L752" s="477"/>
      <c r="M752" s="477"/>
      <c r="N752" s="477"/>
      <c r="O752" s="477"/>
      <c r="P752" s="477"/>
      <c r="Q752" s="477"/>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77"/>
      <c r="D753" s="477"/>
      <c r="E753" s="477"/>
      <c r="F753" s="477"/>
      <c r="G753" s="477"/>
      <c r="H753" s="477"/>
      <c r="I753" s="477"/>
      <c r="J753" s="477"/>
      <c r="K753" s="477"/>
      <c r="L753" s="477"/>
      <c r="M753" s="477"/>
      <c r="N753" s="477"/>
      <c r="O753" s="477"/>
      <c r="P753" s="477"/>
      <c r="Q753" s="477"/>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77"/>
      <c r="D754" s="477"/>
      <c r="E754" s="477"/>
      <c r="F754" s="477"/>
      <c r="G754" s="477"/>
      <c r="H754" s="477"/>
      <c r="I754" s="477"/>
      <c r="J754" s="477"/>
      <c r="K754" s="477"/>
      <c r="L754" s="477"/>
      <c r="M754" s="477"/>
      <c r="N754" s="477"/>
      <c r="O754" s="477"/>
      <c r="P754" s="477"/>
      <c r="Q754" s="477"/>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77"/>
      <c r="D755" s="477"/>
      <c r="E755" s="477"/>
      <c r="F755" s="477"/>
      <c r="G755" s="477"/>
      <c r="H755" s="477"/>
      <c r="I755" s="477"/>
      <c r="J755" s="477"/>
      <c r="K755" s="477"/>
      <c r="L755" s="477"/>
      <c r="M755" s="477"/>
      <c r="N755" s="477"/>
      <c r="O755" s="477"/>
      <c r="P755" s="477"/>
      <c r="Q755" s="477"/>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77"/>
      <c r="D756" s="477"/>
      <c r="E756" s="477"/>
      <c r="F756" s="477"/>
      <c r="G756" s="477"/>
      <c r="H756" s="477"/>
      <c r="I756" s="477"/>
      <c r="J756" s="477"/>
      <c r="K756" s="477"/>
      <c r="L756" s="477"/>
      <c r="M756" s="477"/>
      <c r="N756" s="477"/>
      <c r="O756" s="477"/>
      <c r="P756" s="477"/>
      <c r="Q756" s="477"/>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77"/>
      <c r="D757" s="477"/>
      <c r="E757" s="477"/>
      <c r="F757" s="477"/>
      <c r="G757" s="477"/>
      <c r="H757" s="477"/>
      <c r="I757" s="477"/>
      <c r="J757" s="477"/>
      <c r="K757" s="477"/>
      <c r="L757" s="477"/>
      <c r="M757" s="477"/>
      <c r="N757" s="477"/>
      <c r="O757" s="477"/>
      <c r="P757" s="477"/>
      <c r="Q757" s="477"/>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77"/>
      <c r="D758" s="477"/>
      <c r="E758" s="477"/>
      <c r="F758" s="477"/>
      <c r="G758" s="477"/>
      <c r="H758" s="477"/>
      <c r="I758" s="477"/>
      <c r="J758" s="477"/>
      <c r="K758" s="477"/>
      <c r="L758" s="477"/>
      <c r="M758" s="477"/>
      <c r="N758" s="477"/>
      <c r="O758" s="477"/>
      <c r="P758" s="477"/>
      <c r="Q758" s="477"/>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77"/>
      <c r="D759" s="477"/>
      <c r="E759" s="477"/>
      <c r="F759" s="477"/>
      <c r="G759" s="477"/>
      <c r="H759" s="477"/>
      <c r="I759" s="477"/>
      <c r="J759" s="477"/>
      <c r="K759" s="477"/>
      <c r="L759" s="477"/>
      <c r="M759" s="477"/>
      <c r="N759" s="477"/>
      <c r="O759" s="477"/>
      <c r="P759" s="477"/>
      <c r="Q759" s="477"/>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77"/>
      <c r="D760" s="477"/>
      <c r="E760" s="477"/>
      <c r="F760" s="477"/>
      <c r="G760" s="477"/>
      <c r="H760" s="477"/>
      <c r="I760" s="477"/>
      <c r="J760" s="477"/>
      <c r="K760" s="477"/>
      <c r="L760" s="477"/>
      <c r="M760" s="477"/>
      <c r="N760" s="477"/>
      <c r="O760" s="477"/>
      <c r="P760" s="477"/>
      <c r="Q760" s="477"/>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77"/>
      <c r="D761" s="477"/>
      <c r="E761" s="477"/>
      <c r="F761" s="477"/>
      <c r="G761" s="477"/>
      <c r="H761" s="477"/>
      <c r="I761" s="477"/>
      <c r="J761" s="477"/>
      <c r="K761" s="477"/>
      <c r="L761" s="477"/>
      <c r="M761" s="477"/>
      <c r="N761" s="477"/>
      <c r="O761" s="477"/>
      <c r="P761" s="477"/>
      <c r="Q761" s="477"/>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77"/>
      <c r="D762" s="477"/>
      <c r="E762" s="477"/>
      <c r="F762" s="477"/>
      <c r="G762" s="477"/>
      <c r="H762" s="477"/>
      <c r="I762" s="477"/>
      <c r="J762" s="477"/>
      <c r="K762" s="477"/>
      <c r="L762" s="477"/>
      <c r="M762" s="477"/>
      <c r="N762" s="477"/>
      <c r="O762" s="477"/>
      <c r="P762" s="477"/>
      <c r="Q762" s="477"/>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77"/>
      <c r="D763" s="477"/>
      <c r="E763" s="477"/>
      <c r="F763" s="477"/>
      <c r="G763" s="477"/>
      <c r="H763" s="477"/>
      <c r="I763" s="477"/>
      <c r="J763" s="477"/>
      <c r="K763" s="477"/>
      <c r="L763" s="477"/>
      <c r="M763" s="477"/>
      <c r="N763" s="477"/>
      <c r="O763" s="477"/>
      <c r="P763" s="477"/>
      <c r="Q763" s="477"/>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77"/>
      <c r="D764" s="477"/>
      <c r="E764" s="477"/>
      <c r="F764" s="477"/>
      <c r="G764" s="477"/>
      <c r="H764" s="477"/>
      <c r="I764" s="477"/>
      <c r="J764" s="477"/>
      <c r="K764" s="477"/>
      <c r="L764" s="477"/>
      <c r="M764" s="477"/>
      <c r="N764" s="477"/>
      <c r="O764" s="477"/>
      <c r="P764" s="477"/>
      <c r="Q764" s="477"/>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77"/>
      <c r="D765" s="477"/>
      <c r="E765" s="477"/>
      <c r="F765" s="477"/>
      <c r="G765" s="477"/>
      <c r="H765" s="477"/>
      <c r="I765" s="477"/>
      <c r="J765" s="477"/>
      <c r="K765" s="477"/>
      <c r="L765" s="477"/>
      <c r="M765" s="477"/>
      <c r="N765" s="477"/>
      <c r="O765" s="477"/>
      <c r="P765" s="477"/>
      <c r="Q765" s="477"/>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77"/>
      <c r="D766" s="477"/>
      <c r="E766" s="477"/>
      <c r="F766" s="477"/>
      <c r="G766" s="477"/>
      <c r="H766" s="477"/>
      <c r="I766" s="477"/>
      <c r="J766" s="477"/>
      <c r="K766" s="477"/>
      <c r="L766" s="477"/>
      <c r="M766" s="477"/>
      <c r="N766" s="477"/>
      <c r="O766" s="477"/>
      <c r="P766" s="477"/>
      <c r="Q766" s="477"/>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77"/>
      <c r="D767" s="477"/>
      <c r="E767" s="477"/>
      <c r="F767" s="477"/>
      <c r="G767" s="477"/>
      <c r="H767" s="477"/>
      <c r="I767" s="477"/>
      <c r="J767" s="477"/>
      <c r="K767" s="477"/>
      <c r="L767" s="477"/>
      <c r="M767" s="477"/>
      <c r="N767" s="477"/>
      <c r="O767" s="477"/>
      <c r="P767" s="477"/>
      <c r="Q767" s="477"/>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77"/>
      <c r="D768" s="477"/>
      <c r="E768" s="477"/>
      <c r="F768" s="477"/>
      <c r="G768" s="477"/>
      <c r="H768" s="477"/>
      <c r="I768" s="477"/>
      <c r="J768" s="477"/>
      <c r="K768" s="477"/>
      <c r="L768" s="477"/>
      <c r="M768" s="477"/>
      <c r="N768" s="477"/>
      <c r="O768" s="477"/>
      <c r="P768" s="477"/>
      <c r="Q768" s="477"/>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77"/>
      <c r="D769" s="477"/>
      <c r="E769" s="477"/>
      <c r="F769" s="477"/>
      <c r="G769" s="477"/>
      <c r="H769" s="477"/>
      <c r="I769" s="477"/>
      <c r="J769" s="477"/>
      <c r="K769" s="477"/>
      <c r="L769" s="477"/>
      <c r="M769" s="477"/>
      <c r="N769" s="477"/>
      <c r="O769" s="477"/>
      <c r="P769" s="477"/>
      <c r="Q769" s="477"/>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77"/>
      <c r="D770" s="477"/>
      <c r="E770" s="477"/>
      <c r="F770" s="477"/>
      <c r="G770" s="477"/>
      <c r="H770" s="477"/>
      <c r="I770" s="477"/>
      <c r="J770" s="477"/>
      <c r="K770" s="477"/>
      <c r="L770" s="477"/>
      <c r="M770" s="477"/>
      <c r="N770" s="477"/>
      <c r="O770" s="477"/>
      <c r="P770" s="477"/>
      <c r="Q770" s="477"/>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77"/>
      <c r="D771" s="477"/>
      <c r="E771" s="477"/>
      <c r="F771" s="477"/>
      <c r="G771" s="477"/>
      <c r="H771" s="477"/>
      <c r="I771" s="477"/>
      <c r="J771" s="477"/>
      <c r="K771" s="477"/>
      <c r="L771" s="477"/>
      <c r="M771" s="477"/>
      <c r="N771" s="477"/>
      <c r="O771" s="477"/>
      <c r="P771" s="477"/>
      <c r="Q771" s="477"/>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77"/>
      <c r="D772" s="477"/>
      <c r="E772" s="477"/>
      <c r="F772" s="477"/>
      <c r="G772" s="477"/>
      <c r="H772" s="477"/>
      <c r="I772" s="477"/>
      <c r="J772" s="477"/>
      <c r="K772" s="477"/>
      <c r="L772" s="477"/>
      <c r="M772" s="477"/>
      <c r="N772" s="477"/>
      <c r="O772" s="477"/>
      <c r="P772" s="477"/>
      <c r="Q772" s="477"/>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77"/>
      <c r="D773" s="477"/>
      <c r="E773" s="477"/>
      <c r="F773" s="477"/>
      <c r="G773" s="477"/>
      <c r="H773" s="477"/>
      <c r="I773" s="477"/>
      <c r="J773" s="477"/>
      <c r="K773" s="477"/>
      <c r="L773" s="477"/>
      <c r="M773" s="477"/>
      <c r="N773" s="477"/>
      <c r="O773" s="477"/>
      <c r="P773" s="477"/>
      <c r="Q773" s="477"/>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77"/>
      <c r="D774" s="477"/>
      <c r="E774" s="477"/>
      <c r="F774" s="477"/>
      <c r="G774" s="477"/>
      <c r="H774" s="477"/>
      <c r="I774" s="477"/>
      <c r="J774" s="477"/>
      <c r="K774" s="477"/>
      <c r="L774" s="477"/>
      <c r="M774" s="477"/>
      <c r="N774" s="477"/>
      <c r="O774" s="477"/>
      <c r="P774" s="477"/>
      <c r="Q774" s="477"/>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77"/>
      <c r="D775" s="477"/>
      <c r="E775" s="477"/>
      <c r="F775" s="477"/>
      <c r="G775" s="477"/>
      <c r="H775" s="477"/>
      <c r="I775" s="477"/>
      <c r="J775" s="477"/>
      <c r="K775" s="477"/>
      <c r="L775" s="477"/>
      <c r="M775" s="477"/>
      <c r="N775" s="477"/>
      <c r="O775" s="477"/>
      <c r="P775" s="477"/>
      <c r="Q775" s="477"/>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77"/>
      <c r="D776" s="477"/>
      <c r="E776" s="477"/>
      <c r="F776" s="477"/>
      <c r="G776" s="477"/>
      <c r="H776" s="477"/>
      <c r="I776" s="477"/>
      <c r="J776" s="477"/>
      <c r="K776" s="477"/>
      <c r="L776" s="477"/>
      <c r="M776" s="477"/>
      <c r="N776" s="477"/>
      <c r="O776" s="477"/>
      <c r="P776" s="477"/>
      <c r="Q776" s="477"/>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77"/>
      <c r="D777" s="477"/>
      <c r="E777" s="477"/>
      <c r="F777" s="477"/>
      <c r="G777" s="477"/>
      <c r="H777" s="477"/>
      <c r="I777" s="477"/>
      <c r="J777" s="477"/>
      <c r="K777" s="477"/>
      <c r="L777" s="477"/>
      <c r="M777" s="477"/>
      <c r="N777" s="477"/>
      <c r="O777" s="477"/>
      <c r="P777" s="477"/>
      <c r="Q777" s="477"/>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77"/>
      <c r="D778" s="477"/>
      <c r="E778" s="477"/>
      <c r="F778" s="477"/>
      <c r="G778" s="477"/>
      <c r="H778" s="477"/>
      <c r="I778" s="477"/>
      <c r="J778" s="477"/>
      <c r="K778" s="477"/>
      <c r="L778" s="477"/>
      <c r="M778" s="477"/>
      <c r="N778" s="477"/>
      <c r="O778" s="477"/>
      <c r="P778" s="477"/>
      <c r="Q778" s="477"/>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77"/>
      <c r="D779" s="477"/>
      <c r="E779" s="477"/>
      <c r="F779" s="477"/>
      <c r="G779" s="477"/>
      <c r="H779" s="477"/>
      <c r="I779" s="477"/>
      <c r="J779" s="477"/>
      <c r="K779" s="477"/>
      <c r="L779" s="477"/>
      <c r="M779" s="477"/>
      <c r="N779" s="477"/>
      <c r="O779" s="477"/>
      <c r="P779" s="477"/>
      <c r="Q779" s="477"/>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77"/>
      <c r="D780" s="477"/>
      <c r="E780" s="477"/>
      <c r="F780" s="477"/>
      <c r="G780" s="477"/>
      <c r="H780" s="477"/>
      <c r="I780" s="477"/>
      <c r="J780" s="477"/>
      <c r="K780" s="477"/>
      <c r="L780" s="477"/>
      <c r="M780" s="477"/>
      <c r="N780" s="477"/>
      <c r="O780" s="477"/>
      <c r="P780" s="477"/>
      <c r="Q780" s="477"/>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77"/>
      <c r="D781" s="477"/>
      <c r="E781" s="477"/>
      <c r="F781" s="477"/>
      <c r="G781" s="477"/>
      <c r="H781" s="477"/>
      <c r="I781" s="477"/>
      <c r="J781" s="477"/>
      <c r="K781" s="477"/>
      <c r="L781" s="477"/>
      <c r="M781" s="477"/>
      <c r="N781" s="477"/>
      <c r="O781" s="477"/>
      <c r="P781" s="477"/>
      <c r="Q781" s="477"/>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77"/>
      <c r="D782" s="477"/>
      <c r="E782" s="477"/>
      <c r="F782" s="477"/>
      <c r="G782" s="477"/>
      <c r="H782" s="477"/>
      <c r="I782" s="477"/>
      <c r="J782" s="477"/>
      <c r="K782" s="477"/>
      <c r="L782" s="477"/>
      <c r="M782" s="477"/>
      <c r="N782" s="477"/>
      <c r="O782" s="477"/>
      <c r="P782" s="477"/>
      <c r="Q782" s="477"/>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77"/>
      <c r="D783" s="477"/>
      <c r="E783" s="477"/>
      <c r="F783" s="477"/>
      <c r="G783" s="477"/>
      <c r="H783" s="477"/>
      <c r="I783" s="477"/>
      <c r="J783" s="477"/>
      <c r="K783" s="477"/>
      <c r="L783" s="477"/>
      <c r="M783" s="477"/>
      <c r="N783" s="477"/>
      <c r="O783" s="477"/>
      <c r="P783" s="477"/>
      <c r="Q783" s="477"/>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77"/>
      <c r="D784" s="477"/>
      <c r="E784" s="477"/>
      <c r="F784" s="477"/>
      <c r="G784" s="477"/>
      <c r="H784" s="477"/>
      <c r="I784" s="477"/>
      <c r="J784" s="477"/>
      <c r="K784" s="477"/>
      <c r="L784" s="477"/>
      <c r="M784" s="477"/>
      <c r="N784" s="477"/>
      <c r="O784" s="477"/>
      <c r="P784" s="477"/>
      <c r="Q784" s="477"/>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77"/>
      <c r="D785" s="477"/>
      <c r="E785" s="477"/>
      <c r="F785" s="477"/>
      <c r="G785" s="477"/>
      <c r="H785" s="477"/>
      <c r="I785" s="477"/>
      <c r="J785" s="477"/>
      <c r="K785" s="477"/>
      <c r="L785" s="477"/>
      <c r="M785" s="477"/>
      <c r="N785" s="477"/>
      <c r="O785" s="477"/>
      <c r="P785" s="477"/>
      <c r="Q785" s="477"/>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77"/>
      <c r="D786" s="477"/>
      <c r="E786" s="477"/>
      <c r="F786" s="477"/>
      <c r="G786" s="477"/>
      <c r="H786" s="477"/>
      <c r="I786" s="477"/>
      <c r="J786" s="477"/>
      <c r="K786" s="477"/>
      <c r="L786" s="477"/>
      <c r="M786" s="477"/>
      <c r="N786" s="477"/>
      <c r="O786" s="477"/>
      <c r="P786" s="477"/>
      <c r="Q786" s="477"/>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77"/>
      <c r="D787" s="477"/>
      <c r="E787" s="477"/>
      <c r="F787" s="477"/>
      <c r="G787" s="477"/>
      <c r="H787" s="477"/>
      <c r="I787" s="477"/>
      <c r="J787" s="477"/>
      <c r="K787" s="477"/>
      <c r="L787" s="477"/>
      <c r="M787" s="477"/>
      <c r="N787" s="477"/>
      <c r="O787" s="477"/>
      <c r="P787" s="477"/>
      <c r="Q787" s="477"/>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77"/>
      <c r="D788" s="477"/>
      <c r="E788" s="477"/>
      <c r="F788" s="477"/>
      <c r="G788" s="477"/>
      <c r="H788" s="477"/>
      <c r="I788" s="477"/>
      <c r="J788" s="477"/>
      <c r="K788" s="477"/>
      <c r="L788" s="477"/>
      <c r="M788" s="477"/>
      <c r="N788" s="477"/>
      <c r="O788" s="477"/>
      <c r="P788" s="477"/>
      <c r="Q788" s="477"/>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77"/>
      <c r="D789" s="477"/>
      <c r="E789" s="477"/>
      <c r="F789" s="477"/>
      <c r="G789" s="477"/>
      <c r="H789" s="477"/>
      <c r="I789" s="477"/>
      <c r="J789" s="477"/>
      <c r="K789" s="477"/>
      <c r="L789" s="477"/>
      <c r="M789" s="477"/>
      <c r="N789" s="477"/>
      <c r="O789" s="477"/>
      <c r="P789" s="477"/>
      <c r="Q789" s="477"/>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77"/>
      <c r="D790" s="477"/>
      <c r="E790" s="477"/>
      <c r="F790" s="477"/>
      <c r="G790" s="477"/>
      <c r="H790" s="477"/>
      <c r="I790" s="477"/>
      <c r="J790" s="477"/>
      <c r="K790" s="477"/>
      <c r="L790" s="477"/>
      <c r="M790" s="477"/>
      <c r="N790" s="477"/>
      <c r="O790" s="477"/>
      <c r="P790" s="477"/>
      <c r="Q790" s="477"/>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77"/>
      <c r="D791" s="477"/>
      <c r="E791" s="477"/>
      <c r="F791" s="477"/>
      <c r="G791" s="477"/>
      <c r="H791" s="477"/>
      <c r="I791" s="477"/>
      <c r="J791" s="477"/>
      <c r="K791" s="477"/>
      <c r="L791" s="477"/>
      <c r="M791" s="477"/>
      <c r="N791" s="477"/>
      <c r="O791" s="477"/>
      <c r="P791" s="477"/>
      <c r="Q791" s="477"/>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77"/>
      <c r="D792" s="477"/>
      <c r="E792" s="477"/>
      <c r="F792" s="477"/>
      <c r="G792" s="477"/>
      <c r="H792" s="477"/>
      <c r="I792" s="477"/>
      <c r="J792" s="477"/>
      <c r="K792" s="477"/>
      <c r="L792" s="477"/>
      <c r="M792" s="477"/>
      <c r="N792" s="477"/>
      <c r="O792" s="477"/>
      <c r="P792" s="477"/>
      <c r="Q792" s="477"/>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77"/>
      <c r="D793" s="477"/>
      <c r="E793" s="477"/>
      <c r="F793" s="477"/>
      <c r="G793" s="477"/>
      <c r="H793" s="477"/>
      <c r="I793" s="477"/>
      <c r="J793" s="477"/>
      <c r="K793" s="477"/>
      <c r="L793" s="477"/>
      <c r="M793" s="477"/>
      <c r="N793" s="477"/>
      <c r="O793" s="477"/>
      <c r="P793" s="477"/>
      <c r="Q793" s="477"/>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77"/>
      <c r="D794" s="477"/>
      <c r="E794" s="477"/>
      <c r="F794" s="477"/>
      <c r="G794" s="477"/>
      <c r="H794" s="477"/>
      <c r="I794" s="477"/>
      <c r="J794" s="477"/>
      <c r="K794" s="477"/>
      <c r="L794" s="477"/>
      <c r="M794" s="477"/>
      <c r="N794" s="477"/>
      <c r="O794" s="477"/>
      <c r="P794" s="477"/>
      <c r="Q794" s="477"/>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77"/>
      <c r="D795" s="477"/>
      <c r="E795" s="477"/>
      <c r="F795" s="477"/>
      <c r="G795" s="477"/>
      <c r="H795" s="477"/>
      <c r="I795" s="477"/>
      <c r="J795" s="477"/>
      <c r="K795" s="477"/>
      <c r="L795" s="477"/>
      <c r="M795" s="477"/>
      <c r="N795" s="477"/>
      <c r="O795" s="477"/>
      <c r="P795" s="477"/>
      <c r="Q795" s="477"/>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77"/>
      <c r="D796" s="477"/>
      <c r="E796" s="477"/>
      <c r="F796" s="477"/>
      <c r="G796" s="477"/>
      <c r="H796" s="477"/>
      <c r="I796" s="477"/>
      <c r="J796" s="477"/>
      <c r="K796" s="477"/>
      <c r="L796" s="477"/>
      <c r="M796" s="477"/>
      <c r="N796" s="477"/>
      <c r="O796" s="477"/>
      <c r="P796" s="477"/>
      <c r="Q796" s="477"/>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77"/>
      <c r="D797" s="477"/>
      <c r="E797" s="477"/>
      <c r="F797" s="477"/>
      <c r="G797" s="477"/>
      <c r="H797" s="477"/>
      <c r="I797" s="477"/>
      <c r="J797" s="477"/>
      <c r="K797" s="477"/>
      <c r="L797" s="477"/>
      <c r="M797" s="477"/>
      <c r="N797" s="477"/>
      <c r="O797" s="477"/>
      <c r="P797" s="477"/>
      <c r="Q797" s="477"/>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77"/>
      <c r="D798" s="477"/>
      <c r="E798" s="477"/>
      <c r="F798" s="477"/>
      <c r="G798" s="477"/>
      <c r="H798" s="477"/>
      <c r="I798" s="477"/>
      <c r="J798" s="477"/>
      <c r="K798" s="477"/>
      <c r="L798" s="477"/>
      <c r="M798" s="477"/>
      <c r="N798" s="477"/>
      <c r="O798" s="477"/>
      <c r="P798" s="477"/>
      <c r="Q798" s="477"/>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77"/>
      <c r="D799" s="477"/>
      <c r="E799" s="477"/>
      <c r="F799" s="477"/>
      <c r="G799" s="477"/>
      <c r="H799" s="477"/>
      <c r="I799" s="477"/>
      <c r="J799" s="477"/>
      <c r="K799" s="477"/>
      <c r="L799" s="477"/>
      <c r="M799" s="477"/>
      <c r="N799" s="477"/>
      <c r="O799" s="477"/>
      <c r="P799" s="477"/>
      <c r="Q799" s="477"/>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77"/>
      <c r="D800" s="477"/>
      <c r="E800" s="477"/>
      <c r="F800" s="477"/>
      <c r="G800" s="477"/>
      <c r="H800" s="477"/>
      <c r="I800" s="477"/>
      <c r="J800" s="477"/>
      <c r="K800" s="477"/>
      <c r="L800" s="477"/>
      <c r="M800" s="477"/>
      <c r="N800" s="477"/>
      <c r="O800" s="477"/>
      <c r="P800" s="477"/>
      <c r="Q800" s="477"/>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77"/>
      <c r="D801" s="477"/>
      <c r="E801" s="477"/>
      <c r="F801" s="477"/>
      <c r="G801" s="477"/>
      <c r="H801" s="477"/>
      <c r="I801" s="477"/>
      <c r="J801" s="477"/>
      <c r="K801" s="477"/>
      <c r="L801" s="477"/>
      <c r="M801" s="477"/>
      <c r="N801" s="477"/>
      <c r="O801" s="477"/>
      <c r="P801" s="477"/>
      <c r="Q801" s="477"/>
    </row>
    <row r="802" ht="25.15" customHeight="true" x14ac:dyDescent="0.2">
      <c r="C802" s="477"/>
      <c r="D802" s="477"/>
      <c r="E802" s="477"/>
      <c r="F802" s="477"/>
      <c r="G802" s="477"/>
      <c r="H802" s="477"/>
      <c r="I802" s="477"/>
      <c r="J802" s="477"/>
      <c r="K802" s="477"/>
      <c r="L802" s="477"/>
      <c r="M802" s="477"/>
      <c r="N802" s="477"/>
      <c r="O802" s="477"/>
      <c r="P802" s="477"/>
      <c r="Q802" s="477"/>
    </row>
    <row r="803" ht="25.15" customHeight="true" x14ac:dyDescent="0.2">
      <c r="C803" s="477"/>
      <c r="D803" s="477"/>
      <c r="E803" s="477"/>
      <c r="F803" s="477"/>
      <c r="G803" s="477"/>
      <c r="H803" s="477"/>
      <c r="I803" s="477"/>
      <c r="J803" s="477"/>
      <c r="K803" s="477"/>
      <c r="L803" s="477"/>
      <c r="M803" s="477"/>
      <c r="N803" s="477"/>
      <c r="O803" s="477"/>
      <c r="P803" s="477"/>
      <c r="Q803" s="477"/>
    </row>
    <row r="804" ht="25.15" customHeight="true" x14ac:dyDescent="0.2">
      <c r="C804" s="477"/>
      <c r="D804" s="477"/>
      <c r="E804" s="477"/>
      <c r="F804" s="477"/>
      <c r="G804" s="477"/>
      <c r="H804" s="477"/>
      <c r="I804" s="477"/>
      <c r="J804" s="477"/>
      <c r="K804" s="477"/>
      <c r="L804" s="477"/>
      <c r="M804" s="477"/>
      <c r="N804" s="477"/>
      <c r="O804" s="477"/>
      <c r="P804" s="477"/>
      <c r="Q804" s="477"/>
    </row>
    <row r="805" ht="25.15" customHeight="true" x14ac:dyDescent="0.2">
      <c r="C805" s="477"/>
      <c r="D805" s="477"/>
      <c r="E805" s="477"/>
      <c r="F805" s="477"/>
      <c r="G805" s="477"/>
      <c r="H805" s="477"/>
      <c r="I805" s="477"/>
      <c r="J805" s="477"/>
      <c r="K805" s="477"/>
      <c r="L805" s="477"/>
      <c r="M805" s="477"/>
      <c r="N805" s="477"/>
      <c r="O805" s="477"/>
      <c r="P805" s="477"/>
      <c r="Q805" s="477"/>
    </row>
    <row r="806" ht="25.15" customHeight="true" x14ac:dyDescent="0.2">
      <c r="C806" s="477"/>
      <c r="D806" s="477"/>
      <c r="E806" s="477"/>
      <c r="F806" s="477"/>
      <c r="G806" s="477"/>
      <c r="H806" s="477"/>
      <c r="I806" s="477"/>
      <c r="J806" s="477"/>
      <c r="K806" s="477"/>
      <c r="L806" s="477"/>
      <c r="M806" s="477"/>
      <c r="N806" s="477"/>
      <c r="O806" s="477"/>
      <c r="P806" s="477"/>
      <c r="Q806" s="477"/>
    </row>
    <row r="807" ht="25.15" customHeight="true" x14ac:dyDescent="0.2">
      <c r="C807" s="477"/>
      <c r="D807" s="477"/>
      <c r="E807" s="477"/>
      <c r="F807" s="477"/>
      <c r="G807" s="477"/>
      <c r="H807" s="477"/>
      <c r="I807" s="477"/>
      <c r="J807" s="477"/>
      <c r="K807" s="477"/>
      <c r="L807" s="477"/>
      <c r="M807" s="477"/>
      <c r="N807" s="477"/>
      <c r="O807" s="477"/>
      <c r="P807" s="477"/>
      <c r="Q807" s="477"/>
    </row>
    <row r="808" ht="25.15" customHeight="true" x14ac:dyDescent="0.2">
      <c r="C808" s="477"/>
      <c r="D808" s="477"/>
      <c r="E808" s="477"/>
      <c r="F808" s="477"/>
      <c r="G808" s="477"/>
      <c r="H808" s="477"/>
      <c r="I808" s="477"/>
      <c r="J808" s="477"/>
      <c r="K808" s="477"/>
      <c r="L808" s="477"/>
      <c r="M808" s="477"/>
      <c r="N808" s="477"/>
      <c r="O808" s="477"/>
      <c r="P808" s="477"/>
      <c r="Q808" s="477"/>
    </row>
    <row r="809" ht="25.15" customHeight="true" x14ac:dyDescent="0.2">
      <c r="C809" s="477"/>
      <c r="D809" s="477"/>
      <c r="E809" s="477"/>
      <c r="F809" s="477"/>
      <c r="G809" s="477"/>
      <c r="H809" s="477"/>
      <c r="I809" s="477"/>
      <c r="J809" s="477"/>
      <c r="K809" s="477"/>
      <c r="L809" s="477"/>
      <c r="M809" s="477"/>
      <c r="N809" s="477"/>
      <c r="O809" s="477"/>
      <c r="P809" s="477"/>
      <c r="Q809" s="477"/>
    </row>
    <row r="810" ht="25.15" customHeight="true" x14ac:dyDescent="0.2">
      <c r="C810" s="477"/>
      <c r="D810" s="477"/>
      <c r="E810" s="477"/>
      <c r="F810" s="477"/>
      <c r="G810" s="477"/>
      <c r="H810" s="477"/>
      <c r="I810" s="477"/>
      <c r="J810" s="477"/>
      <c r="K810" s="477"/>
      <c r="L810" s="477"/>
      <c r="M810" s="477"/>
      <c r="N810" s="477"/>
      <c r="O810" s="477"/>
      <c r="P810" s="477"/>
      <c r="Q810" s="477"/>
    </row>
    <row r="811" ht="25.15" customHeight="true" x14ac:dyDescent="0.2">
      <c r="C811" s="477"/>
      <c r="D811" s="477"/>
      <c r="E811" s="477"/>
      <c r="F811" s="477"/>
      <c r="G811" s="477"/>
      <c r="H811" s="477"/>
      <c r="I811" s="477"/>
      <c r="J811" s="477"/>
      <c r="K811" s="477"/>
      <c r="L811" s="477"/>
      <c r="M811" s="477"/>
      <c r="N811" s="477"/>
      <c r="O811" s="477"/>
      <c r="P811" s="477"/>
      <c r="Q811" s="477"/>
    </row>
    <row r="812" ht="25.15" customHeight="true" x14ac:dyDescent="0.2">
      <c r="C812" s="477"/>
      <c r="D812" s="477"/>
      <c r="E812" s="477"/>
      <c r="F812" s="477"/>
      <c r="G812" s="477"/>
      <c r="H812" s="477"/>
      <c r="I812" s="477"/>
      <c r="J812" s="477"/>
      <c r="K812" s="477"/>
      <c r="L812" s="477"/>
      <c r="M812" s="477"/>
      <c r="N812" s="477"/>
      <c r="O812" s="477"/>
      <c r="P812" s="477"/>
      <c r="Q812" s="477"/>
    </row>
    <row r="813" ht="25.15" customHeight="true" x14ac:dyDescent="0.2">
      <c r="C813" s="477"/>
      <c r="D813" s="477"/>
      <c r="E813" s="477"/>
      <c r="F813" s="477"/>
      <c r="G813" s="477"/>
      <c r="H813" s="477"/>
      <c r="I813" s="477"/>
      <c r="J813" s="477"/>
      <c r="K813" s="477"/>
      <c r="L813" s="477"/>
      <c r="M813" s="477"/>
      <c r="N813" s="477"/>
      <c r="O813" s="477"/>
      <c r="P813" s="477"/>
      <c r="Q813" s="477"/>
    </row>
    <row r="814" ht="25.15" customHeight="true" x14ac:dyDescent="0.2">
      <c r="C814" s="477"/>
      <c r="D814" s="477"/>
      <c r="E814" s="477"/>
      <c r="F814" s="477"/>
      <c r="G814" s="477"/>
      <c r="H814" s="477"/>
      <c r="I814" s="477"/>
      <c r="J814" s="477"/>
      <c r="K814" s="477"/>
      <c r="L814" s="477"/>
      <c r="M814" s="477"/>
      <c r="N814" s="477"/>
      <c r="O814" s="477"/>
      <c r="P814" s="477"/>
      <c r="Q814" s="477"/>
    </row>
    <row r="815" ht="25.15" customHeight="true" x14ac:dyDescent="0.2">
      <c r="C815" s="477"/>
      <c r="D815" s="477"/>
      <c r="E815" s="477"/>
      <c r="F815" s="477"/>
      <c r="G815" s="477"/>
      <c r="H815" s="477"/>
      <c r="I815" s="477"/>
      <c r="J815" s="477"/>
      <c r="K815" s="477"/>
      <c r="L815" s="477"/>
      <c r="M815" s="477"/>
      <c r="N815" s="477"/>
      <c r="O815" s="477"/>
      <c r="P815" s="477"/>
      <c r="Q815" s="477"/>
    </row>
    <row r="816" ht="25.15" customHeight="true" x14ac:dyDescent="0.2">
      <c r="C816" s="477"/>
      <c r="D816" s="477"/>
      <c r="E816" s="477"/>
      <c r="F816" s="477"/>
      <c r="G816" s="477"/>
      <c r="H816" s="477"/>
      <c r="I816" s="477"/>
      <c r="J816" s="477"/>
      <c r="K816" s="477"/>
      <c r="L816" s="477"/>
      <c r="M816" s="477"/>
      <c r="N816" s="477"/>
      <c r="O816" s="477"/>
      <c r="P816" s="477"/>
      <c r="Q816" s="477"/>
    </row>
    <row r="817" ht="25.15" customHeight="true" x14ac:dyDescent="0.2">
      <c r="C817" s="477"/>
      <c r="D817" s="477"/>
      <c r="E817" s="477"/>
      <c r="F817" s="477"/>
      <c r="G817" s="477"/>
      <c r="H817" s="477"/>
      <c r="I817" s="477"/>
      <c r="J817" s="477"/>
      <c r="K817" s="477"/>
      <c r="L817" s="477"/>
      <c r="M817" s="477"/>
      <c r="N817" s="477"/>
      <c r="O817" s="477"/>
      <c r="P817" s="477"/>
      <c r="Q817" s="477"/>
    </row>
    <row r="818" ht="25.15" customHeight="true" x14ac:dyDescent="0.2">
      <c r="C818" s="477"/>
      <c r="D818" s="477"/>
      <c r="E818" s="477"/>
      <c r="F818" s="477"/>
      <c r="G818" s="477"/>
      <c r="H818" s="477"/>
      <c r="I818" s="477"/>
      <c r="J818" s="477"/>
      <c r="K818" s="477"/>
      <c r="L818" s="477"/>
      <c r="M818" s="477"/>
      <c r="N818" s="477"/>
      <c r="O818" s="477"/>
      <c r="P818" s="477"/>
      <c r="Q818" s="477"/>
    </row>
    <row r="819" ht="25.15" customHeight="true" x14ac:dyDescent="0.2">
      <c r="C819" s="477"/>
      <c r="D819" s="477"/>
      <c r="E819" s="477"/>
      <c r="F819" s="477"/>
      <c r="G819" s="477"/>
      <c r="H819" s="477"/>
      <c r="I819" s="477"/>
      <c r="J819" s="477"/>
      <c r="K819" s="477"/>
      <c r="L819" s="477"/>
      <c r="M819" s="477"/>
      <c r="N819" s="477"/>
      <c r="O819" s="477"/>
      <c r="P819" s="477"/>
      <c r="Q819" s="477"/>
    </row>
    <row r="820" ht="25.15" customHeight="true" x14ac:dyDescent="0.2">
      <c r="C820" s="477"/>
      <c r="D820" s="477"/>
      <c r="E820" s="477"/>
      <c r="F820" s="477"/>
      <c r="G820" s="477"/>
      <c r="H820" s="477"/>
      <c r="I820" s="477"/>
      <c r="J820" s="477"/>
      <c r="K820" s="477"/>
      <c r="L820" s="477"/>
      <c r="M820" s="477"/>
      <c r="N820" s="477"/>
      <c r="O820" s="477"/>
      <c r="P820" s="477"/>
      <c r="Q820" s="477"/>
    </row>
    <row r="821" ht="25.15" customHeight="true" x14ac:dyDescent="0.2">
      <c r="C821" s="477"/>
      <c r="D821" s="477"/>
      <c r="E821" s="477"/>
      <c r="F821" s="477"/>
      <c r="G821" s="477"/>
      <c r="H821" s="477"/>
      <c r="I821" s="477"/>
      <c r="J821" s="477"/>
      <c r="K821" s="477"/>
      <c r="L821" s="477"/>
      <c r="M821" s="477"/>
      <c r="N821" s="477"/>
      <c r="O821" s="477"/>
      <c r="P821" s="477"/>
      <c r="Q821" s="477"/>
    </row>
    <row r="822" ht="25.15" customHeight="true" x14ac:dyDescent="0.2">
      <c r="C822" s="477"/>
      <c r="D822" s="477"/>
      <c r="E822" s="477"/>
      <c r="F822" s="477"/>
      <c r="G822" s="477"/>
      <c r="H822" s="477"/>
      <c r="I822" s="477"/>
      <c r="J822" s="477"/>
      <c r="K822" s="477"/>
      <c r="L822" s="477"/>
      <c r="M822" s="477"/>
      <c r="N822" s="477"/>
      <c r="O822" s="477"/>
      <c r="P822" s="477"/>
      <c r="Q822" s="477"/>
    </row>
    <row r="823" ht="25.15" customHeight="true" x14ac:dyDescent="0.2">
      <c r="C823" s="477"/>
      <c r="D823" s="477"/>
      <c r="E823" s="477"/>
      <c r="F823" s="477"/>
      <c r="G823" s="477"/>
      <c r="H823" s="477"/>
      <c r="I823" s="477"/>
      <c r="J823" s="477"/>
      <c r="K823" s="477"/>
      <c r="L823" s="477"/>
      <c r="M823" s="477"/>
      <c r="N823" s="477"/>
      <c r="O823" s="477"/>
      <c r="P823" s="477"/>
      <c r="Q823" s="477"/>
    </row>
    <row r="824" ht="25.15" customHeight="true" x14ac:dyDescent="0.2">
      <c r="C824" s="477"/>
      <c r="D824" s="477"/>
      <c r="E824" s="477"/>
      <c r="F824" s="477"/>
      <c r="G824" s="477"/>
      <c r="H824" s="477"/>
      <c r="I824" s="477"/>
      <c r="J824" s="477"/>
      <c r="K824" s="477"/>
      <c r="L824" s="477"/>
      <c r="M824" s="477"/>
      <c r="N824" s="477"/>
      <c r="O824" s="477"/>
      <c r="P824" s="477"/>
      <c r="Q824" s="477"/>
    </row>
    <row r="825" ht="25.15" customHeight="true" x14ac:dyDescent="0.2">
      <c r="C825" s="477"/>
      <c r="D825" s="477"/>
      <c r="E825" s="477"/>
      <c r="F825" s="477"/>
      <c r="G825" s="477"/>
      <c r="H825" s="477"/>
      <c r="I825" s="477"/>
      <c r="J825" s="477"/>
      <c r="K825" s="477"/>
      <c r="L825" s="477"/>
      <c r="M825" s="477"/>
      <c r="N825" s="477"/>
      <c r="O825" s="477"/>
      <c r="P825" s="477"/>
      <c r="Q825" s="477"/>
    </row>
    <row r="826" ht="25.15" customHeight="true" x14ac:dyDescent="0.2">
      <c r="C826" s="477"/>
      <c r="D826" s="477"/>
      <c r="E826" s="477"/>
      <c r="F826" s="477"/>
      <c r="G826" s="477"/>
      <c r="H826" s="477"/>
      <c r="I826" s="477"/>
      <c r="J826" s="477"/>
      <c r="K826" s="477"/>
      <c r="L826" s="477"/>
      <c r="M826" s="477"/>
      <c r="N826" s="477"/>
      <c r="O826" s="477"/>
      <c r="P826" s="477"/>
      <c r="Q826" s="477"/>
    </row>
    <row r="827" ht="25.15" customHeight="true" x14ac:dyDescent="0.2">
      <c r="C827" s="477"/>
      <c r="D827" s="477"/>
      <c r="E827" s="477"/>
      <c r="F827" s="477"/>
      <c r="G827" s="477"/>
      <c r="H827" s="477"/>
      <c r="I827" s="477"/>
      <c r="J827" s="477"/>
      <c r="K827" s="477"/>
      <c r="L827" s="477"/>
      <c r="M827" s="477"/>
      <c r="N827" s="477"/>
      <c r="O827" s="477"/>
      <c r="P827" s="477"/>
      <c r="Q827" s="477"/>
    </row>
    <row r="828" ht="25.15" customHeight="true" x14ac:dyDescent="0.2">
      <c r="C828" s="477"/>
      <c r="D828" s="477"/>
      <c r="E828" s="477"/>
      <c r="F828" s="477"/>
      <c r="G828" s="477"/>
      <c r="H828" s="477"/>
      <c r="I828" s="477"/>
      <c r="J828" s="477"/>
      <c r="K828" s="477"/>
      <c r="L828" s="477"/>
      <c r="M828" s="477"/>
      <c r="N828" s="477"/>
      <c r="O828" s="477"/>
      <c r="P828" s="477"/>
      <c r="Q828" s="477"/>
    </row>
    <row r="829" ht="25.15" customHeight="true" x14ac:dyDescent="0.2">
      <c r="C829" s="477"/>
      <c r="D829" s="477"/>
      <c r="E829" s="477"/>
      <c r="F829" s="477"/>
      <c r="G829" s="477"/>
      <c r="H829" s="477"/>
      <c r="I829" s="477"/>
      <c r="J829" s="477"/>
      <c r="K829" s="477"/>
      <c r="L829" s="477"/>
      <c r="M829" s="477"/>
      <c r="N829" s="477"/>
      <c r="O829" s="477"/>
      <c r="P829" s="477"/>
      <c r="Q829" s="477"/>
    </row>
    <row r="830" ht="25.15" customHeight="true" x14ac:dyDescent="0.2">
      <c r="C830" s="477"/>
      <c r="D830" s="477"/>
      <c r="E830" s="477"/>
      <c r="F830" s="477"/>
      <c r="G830" s="477"/>
      <c r="H830" s="477"/>
      <c r="I830" s="477"/>
      <c r="J830" s="477"/>
      <c r="K830" s="477"/>
      <c r="L830" s="477"/>
      <c r="M830" s="477"/>
      <c r="N830" s="477"/>
      <c r="O830" s="477"/>
      <c r="P830" s="477"/>
      <c r="Q830" s="477"/>
    </row>
    <row r="831" ht="25.15" customHeight="true" x14ac:dyDescent="0.2">
      <c r="C831" s="477"/>
      <c r="D831" s="477"/>
      <c r="E831" s="477"/>
      <c r="F831" s="477"/>
      <c r="G831" s="477"/>
      <c r="H831" s="477"/>
      <c r="I831" s="477"/>
      <c r="J831" s="477"/>
      <c r="K831" s="477"/>
      <c r="L831" s="477"/>
      <c r="M831" s="477"/>
      <c r="N831" s="477"/>
      <c r="O831" s="477"/>
      <c r="P831" s="477"/>
      <c r="Q831" s="477"/>
    </row>
    <row r="832" ht="25.15" customHeight="true" x14ac:dyDescent="0.2">
      <c r="C832" s="477"/>
      <c r="D832" s="477"/>
      <c r="E832" s="477"/>
      <c r="F832" s="477"/>
      <c r="G832" s="477"/>
      <c r="H832" s="477"/>
      <c r="I832" s="477"/>
      <c r="J832" s="477"/>
      <c r="K832" s="477"/>
      <c r="L832" s="477"/>
      <c r="M832" s="477"/>
      <c r="N832" s="477"/>
      <c r="O832" s="477"/>
      <c r="P832" s="477"/>
      <c r="Q832" s="477"/>
    </row>
    <row r="833" ht="25.15" customHeight="true" x14ac:dyDescent="0.2">
      <c r="C833" s="477"/>
      <c r="D833" s="477"/>
      <c r="E833" s="477"/>
      <c r="F833" s="477"/>
      <c r="G833" s="477"/>
      <c r="H833" s="477"/>
      <c r="I833" s="477"/>
      <c r="J833" s="477"/>
      <c r="K833" s="477"/>
      <c r="L833" s="477"/>
      <c r="M833" s="477"/>
      <c r="N833" s="477"/>
      <c r="O833" s="477"/>
      <c r="P833" s="477"/>
      <c r="Q833" s="477"/>
    </row>
    <row r="834" ht="25.15" customHeight="true" x14ac:dyDescent="0.2">
      <c r="C834" s="477"/>
      <c r="D834" s="477"/>
      <c r="E834" s="477"/>
      <c r="F834" s="477"/>
      <c r="G834" s="477"/>
      <c r="H834" s="477"/>
      <c r="I834" s="477"/>
      <c r="J834" s="477"/>
      <c r="K834" s="477"/>
      <c r="L834" s="477"/>
      <c r="M834" s="477"/>
      <c r="N834" s="477"/>
      <c r="O834" s="477"/>
      <c r="P834" s="477"/>
      <c r="Q834" s="477"/>
    </row>
    <row r="835" ht="25.15" customHeight="true" x14ac:dyDescent="0.2">
      <c r="C835" s="477"/>
      <c r="D835" s="477"/>
      <c r="E835" s="477"/>
      <c r="F835" s="477"/>
      <c r="G835" s="477"/>
      <c r="H835" s="477"/>
      <c r="I835" s="477"/>
      <c r="J835" s="477"/>
      <c r="K835" s="477"/>
      <c r="L835" s="477"/>
      <c r="M835" s="477"/>
      <c r="N835" s="477"/>
      <c r="O835" s="477"/>
      <c r="P835" s="477"/>
      <c r="Q835" s="477"/>
    </row>
    <row r="836" ht="25.15" customHeight="true" x14ac:dyDescent="0.2">
      <c r="C836" s="477"/>
      <c r="D836" s="477"/>
      <c r="E836" s="477"/>
      <c r="F836" s="477"/>
      <c r="G836" s="477"/>
      <c r="H836" s="477"/>
      <c r="I836" s="477"/>
      <c r="J836" s="477"/>
      <c r="K836" s="477"/>
      <c r="L836" s="477"/>
      <c r="M836" s="477"/>
      <c r="N836" s="477"/>
      <c r="O836" s="477"/>
      <c r="P836" s="477"/>
      <c r="Q836" s="477"/>
    </row>
    <row r="837" ht="25.15" customHeight="true" x14ac:dyDescent="0.2">
      <c r="C837" s="477"/>
      <c r="D837" s="477"/>
      <c r="E837" s="477"/>
      <c r="F837" s="477"/>
      <c r="G837" s="477"/>
      <c r="H837" s="477"/>
      <c r="I837" s="477"/>
      <c r="J837" s="477"/>
      <c r="K837" s="477"/>
      <c r="L837" s="477"/>
      <c r="M837" s="477"/>
      <c r="N837" s="477"/>
      <c r="O837" s="477"/>
      <c r="P837" s="477"/>
      <c r="Q837" s="477"/>
    </row>
    <row r="838" ht="25.15" customHeight="true" x14ac:dyDescent="0.2">
      <c r="C838" s="477"/>
      <c r="D838" s="477"/>
      <c r="E838" s="477"/>
      <c r="F838" s="477"/>
      <c r="G838" s="477"/>
      <c r="H838" s="477"/>
      <c r="I838" s="477"/>
      <c r="J838" s="477"/>
      <c r="K838" s="477"/>
      <c r="L838" s="477"/>
      <c r="M838" s="477"/>
      <c r="N838" s="477"/>
      <c r="O838" s="477"/>
      <c r="P838" s="477"/>
      <c r="Q838" s="477"/>
    </row>
    <row r="839" ht="25.15" customHeight="true" x14ac:dyDescent="0.2">
      <c r="C839" s="477"/>
      <c r="D839" s="477"/>
      <c r="E839" s="477"/>
      <c r="F839" s="477"/>
      <c r="G839" s="477"/>
      <c r="H839" s="477"/>
      <c r="I839" s="477"/>
      <c r="J839" s="477"/>
      <c r="K839" s="477"/>
      <c r="L839" s="477"/>
      <c r="M839" s="477"/>
      <c r="N839" s="477"/>
      <c r="O839" s="477"/>
      <c r="P839" s="477"/>
      <c r="Q839" s="477"/>
    </row>
    <row r="840" ht="25.15" customHeight="true" x14ac:dyDescent="0.2">
      <c r="C840" s="477"/>
      <c r="D840" s="477"/>
      <c r="E840" s="477"/>
      <c r="F840" s="477"/>
      <c r="G840" s="477"/>
      <c r="H840" s="477"/>
      <c r="I840" s="477"/>
      <c r="J840" s="477"/>
      <c r="K840" s="477"/>
      <c r="L840" s="477"/>
      <c r="M840" s="477"/>
      <c r="N840" s="477"/>
      <c r="O840" s="477"/>
      <c r="P840" s="477"/>
      <c r="Q840" s="477"/>
    </row>
    <row r="841" ht="25.15" customHeight="true" x14ac:dyDescent="0.2">
      <c r="C841" s="477"/>
      <c r="D841" s="477"/>
      <c r="E841" s="477"/>
      <c r="F841" s="477"/>
      <c r="G841" s="477"/>
      <c r="H841" s="477"/>
      <c r="I841" s="477"/>
      <c r="J841" s="477"/>
      <c r="K841" s="477"/>
      <c r="L841" s="477"/>
      <c r="M841" s="477"/>
      <c r="N841" s="477"/>
      <c r="O841" s="477"/>
      <c r="P841" s="477"/>
      <c r="Q841" s="477"/>
    </row>
    <row r="842" ht="25.15" customHeight="true" x14ac:dyDescent="0.2">
      <c r="C842" s="477"/>
      <c r="D842" s="477"/>
      <c r="E842" s="477"/>
      <c r="F842" s="477"/>
      <c r="G842" s="477"/>
      <c r="H842" s="477"/>
      <c r="I842" s="477"/>
      <c r="J842" s="477"/>
      <c r="K842" s="477"/>
      <c r="L842" s="477"/>
      <c r="M842" s="477"/>
      <c r="N842" s="477"/>
      <c r="O842" s="477"/>
      <c r="P842" s="477"/>
      <c r="Q842" s="477"/>
    </row>
    <row r="843" ht="25.15" customHeight="true" x14ac:dyDescent="0.2">
      <c r="C843" s="477"/>
      <c r="D843" s="477"/>
      <c r="E843" s="477"/>
      <c r="F843" s="477"/>
      <c r="G843" s="477"/>
      <c r="H843" s="477"/>
      <c r="I843" s="477"/>
      <c r="J843" s="477"/>
      <c r="K843" s="477"/>
      <c r="L843" s="477"/>
      <c r="M843" s="477"/>
      <c r="N843" s="477"/>
      <c r="O843" s="477"/>
      <c r="P843" s="477"/>
      <c r="Q843" s="477"/>
    </row>
    <row r="844" ht="25.15" customHeight="true" x14ac:dyDescent="0.2">
      <c r="C844" s="477"/>
      <c r="D844" s="477"/>
      <c r="E844" s="477"/>
      <c r="F844" s="477"/>
      <c r="G844" s="477"/>
      <c r="H844" s="477"/>
      <c r="I844" s="477"/>
      <c r="J844" s="477"/>
      <c r="K844" s="477"/>
      <c r="L844" s="477"/>
      <c r="M844" s="477"/>
      <c r="N844" s="477"/>
      <c r="O844" s="477"/>
      <c r="P844" s="477"/>
      <c r="Q844" s="477"/>
    </row>
    <row r="845" ht="25.15" customHeight="true" x14ac:dyDescent="0.2">
      <c r="C845" s="477"/>
      <c r="D845" s="477"/>
      <c r="E845" s="477"/>
      <c r="F845" s="477"/>
      <c r="G845" s="477"/>
      <c r="H845" s="477"/>
      <c r="I845" s="477"/>
      <c r="J845" s="477"/>
      <c r="K845" s="477"/>
      <c r="L845" s="477"/>
      <c r="M845" s="477"/>
      <c r="N845" s="477"/>
      <c r="O845" s="477"/>
      <c r="P845" s="477"/>
      <c r="Q845" s="477"/>
    </row>
    <row r="846" ht="25.15" customHeight="true" x14ac:dyDescent="0.2">
      <c r="C846" s="477"/>
      <c r="D846" s="477"/>
      <c r="E846" s="477"/>
      <c r="F846" s="477"/>
      <c r="G846" s="477"/>
      <c r="H846" s="477"/>
      <c r="I846" s="477"/>
      <c r="J846" s="477"/>
      <c r="K846" s="477"/>
      <c r="L846" s="477"/>
      <c r="M846" s="477"/>
      <c r="N846" s="477"/>
      <c r="O846" s="477"/>
      <c r="P846" s="477"/>
      <c r="Q846" s="477"/>
    </row>
    <row r="847" ht="25.15" customHeight="true" x14ac:dyDescent="0.2">
      <c r="C847" s="477"/>
      <c r="D847" s="477"/>
      <c r="E847" s="477"/>
      <c r="F847" s="477"/>
      <c r="G847" s="477"/>
      <c r="H847" s="477"/>
      <c r="I847" s="477"/>
      <c r="J847" s="477"/>
      <c r="K847" s="477"/>
      <c r="L847" s="477"/>
      <c r="M847" s="477"/>
      <c r="N847" s="477"/>
      <c r="O847" s="477"/>
      <c r="P847" s="477"/>
      <c r="Q847" s="477"/>
    </row>
    <row r="848" ht="25.15" customHeight="true" x14ac:dyDescent="0.2">
      <c r="C848" s="477"/>
      <c r="D848" s="477"/>
      <c r="E848" s="477"/>
      <c r="F848" s="477"/>
      <c r="G848" s="477"/>
      <c r="H848" s="477"/>
      <c r="I848" s="477"/>
      <c r="J848" s="477"/>
      <c r="K848" s="477"/>
      <c r="L848" s="477"/>
      <c r="M848" s="477"/>
      <c r="N848" s="477"/>
      <c r="O848" s="477"/>
      <c r="P848" s="477"/>
      <c r="Q848" s="477"/>
    </row>
    <row r="849" ht="25.15" customHeight="true" x14ac:dyDescent="0.2">
      <c r="C849" s="477"/>
      <c r="D849" s="477"/>
      <c r="E849" s="477"/>
      <c r="F849" s="477"/>
      <c r="G849" s="477"/>
      <c r="H849" s="477"/>
      <c r="I849" s="477"/>
      <c r="J849" s="477"/>
      <c r="K849" s="477"/>
      <c r="L849" s="477"/>
      <c r="M849" s="477"/>
      <c r="N849" s="477"/>
      <c r="O849" s="477"/>
      <c r="P849" s="477"/>
      <c r="Q849" s="477"/>
    </row>
    <row r="850" ht="25.15" customHeight="true" x14ac:dyDescent="0.2">
      <c r="C850" s="477"/>
      <c r="D850" s="477"/>
      <c r="E850" s="477"/>
      <c r="F850" s="477"/>
      <c r="G850" s="477"/>
      <c r="H850" s="477"/>
      <c r="I850" s="477"/>
      <c r="J850" s="477"/>
      <c r="K850" s="477"/>
      <c r="L850" s="477"/>
      <c r="M850" s="477"/>
      <c r="N850" s="477"/>
      <c r="O850" s="477"/>
      <c r="P850" s="477"/>
      <c r="Q850" s="477"/>
    </row>
    <row r="851" ht="25.15" customHeight="true" x14ac:dyDescent="0.2">
      <c r="C851" s="477"/>
      <c r="D851" s="477"/>
      <c r="E851" s="477"/>
      <c r="F851" s="477"/>
      <c r="G851" s="477"/>
      <c r="H851" s="477"/>
      <c r="I851" s="477"/>
      <c r="J851" s="477"/>
      <c r="K851" s="477"/>
      <c r="L851" s="477"/>
      <c r="M851" s="477"/>
      <c r="N851" s="477"/>
      <c r="O851" s="477"/>
      <c r="P851" s="477"/>
      <c r="Q851" s="477"/>
    </row>
    <row r="852" ht="25.15" customHeight="true" x14ac:dyDescent="0.2">
      <c r="C852" s="477"/>
      <c r="D852" s="477"/>
      <c r="E852" s="477"/>
      <c r="F852" s="477"/>
      <c r="G852" s="477"/>
      <c r="H852" s="477"/>
      <c r="I852" s="477"/>
      <c r="J852" s="477"/>
      <c r="K852" s="477"/>
      <c r="L852" s="477"/>
      <c r="M852" s="477"/>
      <c r="N852" s="477"/>
      <c r="O852" s="477"/>
      <c r="P852" s="477"/>
      <c r="Q852" s="477"/>
    </row>
    <row r="853" ht="25.15" customHeight="true" x14ac:dyDescent="0.2">
      <c r="C853" s="477"/>
      <c r="D853" s="477"/>
      <c r="E853" s="477"/>
      <c r="F853" s="477"/>
      <c r="G853" s="477"/>
      <c r="H853" s="477"/>
      <c r="I853" s="477"/>
      <c r="J853" s="477"/>
      <c r="K853" s="477"/>
      <c r="L853" s="477"/>
      <c r="M853" s="477"/>
      <c r="N853" s="477"/>
      <c r="O853" s="477"/>
      <c r="P853" s="477"/>
      <c r="Q853" s="477"/>
    </row>
    <row r="854" ht="25.15" customHeight="true" x14ac:dyDescent="0.2">
      <c r="C854" s="477"/>
      <c r="D854" s="477"/>
      <c r="E854" s="477"/>
      <c r="F854" s="477"/>
      <c r="G854" s="477"/>
      <c r="H854" s="477"/>
      <c r="I854" s="477"/>
      <c r="J854" s="477"/>
      <c r="K854" s="477"/>
      <c r="L854" s="477"/>
      <c r="M854" s="477"/>
      <c r="N854" s="477"/>
      <c r="O854" s="477"/>
      <c r="P854" s="477"/>
      <c r="Q854" s="477"/>
    </row>
    <row r="855" ht="25.15" customHeight="true" x14ac:dyDescent="0.2">
      <c r="C855" s="477"/>
      <c r="D855" s="477"/>
      <c r="E855" s="477"/>
      <c r="F855" s="477"/>
      <c r="G855" s="477"/>
      <c r="H855" s="477"/>
      <c r="I855" s="477"/>
      <c r="J855" s="477"/>
      <c r="K855" s="477"/>
      <c r="L855" s="477"/>
      <c r="M855" s="477"/>
      <c r="N855" s="477"/>
      <c r="O855" s="477"/>
      <c r="P855" s="477"/>
      <c r="Q855" s="477"/>
    </row>
    <row r="856" ht="25.15" customHeight="true" x14ac:dyDescent="0.2">
      <c r="C856" s="477"/>
      <c r="D856" s="477"/>
      <c r="E856" s="477"/>
      <c r="F856" s="477"/>
      <c r="G856" s="477"/>
      <c r="H856" s="477"/>
      <c r="I856" s="477"/>
      <c r="J856" s="477"/>
      <c r="K856" s="477"/>
      <c r="L856" s="477"/>
      <c r="M856" s="477"/>
      <c r="N856" s="477"/>
      <c r="O856" s="477"/>
      <c r="P856" s="477"/>
      <c r="Q856" s="477"/>
    </row>
    <row r="857" ht="25.15" customHeight="true" x14ac:dyDescent="0.2">
      <c r="C857" s="477"/>
      <c r="D857" s="477"/>
      <c r="E857" s="477"/>
      <c r="F857" s="477"/>
      <c r="G857" s="477"/>
      <c r="H857" s="477"/>
      <c r="I857" s="477"/>
      <c r="J857" s="477"/>
      <c r="K857" s="477"/>
      <c r="L857" s="477"/>
      <c r="M857" s="477"/>
      <c r="N857" s="477"/>
      <c r="O857" s="477"/>
      <c r="P857" s="477"/>
      <c r="Q857" s="477"/>
    </row>
    <row r="858" ht="25.15" customHeight="true" x14ac:dyDescent="0.2">
      <c r="C858" s="477"/>
      <c r="D858" s="477"/>
      <c r="E858" s="477"/>
      <c r="F858" s="477"/>
      <c r="G858" s="477"/>
      <c r="H858" s="477"/>
      <c r="I858" s="477"/>
      <c r="J858" s="477"/>
      <c r="K858" s="477"/>
      <c r="L858" s="477"/>
      <c r="M858" s="477"/>
      <c r="N858" s="477"/>
      <c r="O858" s="477"/>
      <c r="P858" s="477"/>
      <c r="Q858" s="477"/>
    </row>
    <row r="859" ht="25.15" customHeight="true" x14ac:dyDescent="0.2">
      <c r="C859" s="477"/>
      <c r="D859" s="477"/>
      <c r="E859" s="477"/>
      <c r="F859" s="477"/>
      <c r="G859" s="477"/>
      <c r="H859" s="477"/>
      <c r="I859" s="477"/>
      <c r="J859" s="477"/>
      <c r="K859" s="477"/>
      <c r="L859" s="477"/>
      <c r="M859" s="477"/>
      <c r="N859" s="477"/>
      <c r="O859" s="477"/>
      <c r="P859" s="477"/>
      <c r="Q859" s="477"/>
    </row>
    <row r="860" ht="25.15" customHeight="true" x14ac:dyDescent="0.2">
      <c r="C860" s="477"/>
      <c r="D860" s="477"/>
      <c r="E860" s="477"/>
      <c r="F860" s="477"/>
      <c r="G860" s="477"/>
      <c r="H860" s="477"/>
      <c r="I860" s="477"/>
      <c r="J860" s="477"/>
      <c r="K860" s="477"/>
      <c r="L860" s="477"/>
      <c r="M860" s="477"/>
      <c r="N860" s="477"/>
      <c r="O860" s="477"/>
      <c r="P860" s="477"/>
      <c r="Q860" s="477"/>
    </row>
    <row r="861" ht="25.15" customHeight="true" x14ac:dyDescent="0.2">
      <c r="C861" s="477"/>
      <c r="D861" s="477"/>
      <c r="E861" s="477"/>
      <c r="F861" s="477"/>
      <c r="G861" s="477"/>
      <c r="H861" s="477"/>
      <c r="I861" s="477"/>
      <c r="J861" s="477"/>
      <c r="K861" s="477"/>
      <c r="L861" s="477"/>
      <c r="M861" s="477"/>
      <c r="N861" s="477"/>
      <c r="O861" s="477"/>
      <c r="P861" s="477"/>
      <c r="Q861" s="477"/>
    </row>
    <row r="862" ht="25.15" customHeight="true" x14ac:dyDescent="0.2">
      <c r="C862" s="477"/>
      <c r="D862" s="477"/>
      <c r="E862" s="477"/>
      <c r="F862" s="477"/>
      <c r="G862" s="477"/>
      <c r="H862" s="477"/>
      <c r="I862" s="477"/>
      <c r="J862" s="477"/>
      <c r="K862" s="477"/>
      <c r="L862" s="477"/>
      <c r="M862" s="477"/>
      <c r="N862" s="477"/>
      <c r="O862" s="477"/>
      <c r="P862" s="477"/>
      <c r="Q862" s="477"/>
    </row>
    <row r="863" ht="25.15" customHeight="true" x14ac:dyDescent="0.2">
      <c r="C863" s="477"/>
      <c r="D863" s="477"/>
      <c r="E863" s="477"/>
      <c r="F863" s="477"/>
      <c r="G863" s="477"/>
      <c r="H863" s="477"/>
      <c r="I863" s="477"/>
      <c r="J863" s="477"/>
      <c r="K863" s="477"/>
      <c r="L863" s="477"/>
      <c r="M863" s="477"/>
      <c r="N863" s="477"/>
      <c r="O863" s="477"/>
      <c r="P863" s="477"/>
      <c r="Q863" s="477"/>
    </row>
    <row r="864" ht="25.15" customHeight="true" x14ac:dyDescent="0.2">
      <c r="C864" s="477"/>
      <c r="D864" s="477"/>
      <c r="E864" s="477"/>
      <c r="F864" s="477"/>
      <c r="G864" s="477"/>
      <c r="H864" s="477"/>
      <c r="I864" s="477"/>
      <c r="J864" s="477"/>
      <c r="K864" s="477"/>
      <c r="L864" s="477"/>
      <c r="M864" s="477"/>
      <c r="N864" s="477"/>
      <c r="O864" s="477"/>
      <c r="P864" s="477"/>
      <c r="Q864" s="477"/>
    </row>
    <row r="865" ht="25.15" customHeight="true" x14ac:dyDescent="0.2">
      <c r="C865" s="477"/>
      <c r="D865" s="477"/>
      <c r="E865" s="477"/>
      <c r="F865" s="477"/>
      <c r="G865" s="477"/>
      <c r="H865" s="477"/>
      <c r="I865" s="477"/>
      <c r="J865" s="477"/>
      <c r="K865" s="477"/>
      <c r="L865" s="477"/>
      <c r="M865" s="477"/>
      <c r="N865" s="477"/>
      <c r="O865" s="477"/>
      <c r="P865" s="477"/>
      <c r="Q865" s="477"/>
    </row>
    <row r="866" ht="25.15" customHeight="true" x14ac:dyDescent="0.2">
      <c r="C866" s="477"/>
      <c r="D866" s="477"/>
      <c r="E866" s="477"/>
      <c r="F866" s="477"/>
      <c r="G866" s="477"/>
      <c r="H866" s="477"/>
      <c r="I866" s="477"/>
      <c r="J866" s="477"/>
      <c r="K866" s="477"/>
      <c r="L866" s="477"/>
      <c r="M866" s="477"/>
      <c r="N866" s="477"/>
      <c r="O866" s="477"/>
      <c r="P866" s="477"/>
      <c r="Q866" s="477"/>
    </row>
    <row r="867" ht="25.15" customHeight="true" x14ac:dyDescent="0.2">
      <c r="C867" s="477"/>
      <c r="D867" s="477"/>
      <c r="E867" s="477"/>
      <c r="F867" s="477"/>
      <c r="G867" s="477"/>
      <c r="H867" s="477"/>
      <c r="I867" s="477"/>
      <c r="J867" s="477"/>
      <c r="K867" s="477"/>
      <c r="L867" s="477"/>
      <c r="M867" s="477"/>
      <c r="N867" s="477"/>
      <c r="O867" s="477"/>
      <c r="P867" s="477"/>
      <c r="Q867" s="477"/>
    </row>
    <row r="868" ht="25.15" customHeight="true" x14ac:dyDescent="0.2">
      <c r="C868" s="477"/>
      <c r="D868" s="477"/>
      <c r="E868" s="477"/>
      <c r="F868" s="477"/>
      <c r="G868" s="477"/>
      <c r="H868" s="477"/>
      <c r="I868" s="477"/>
      <c r="J868" s="477"/>
      <c r="K868" s="477"/>
      <c r="L868" s="477"/>
      <c r="M868" s="477"/>
      <c r="N868" s="477"/>
      <c r="O868" s="477"/>
      <c r="P868" s="477"/>
      <c r="Q868" s="477"/>
    </row>
    <row r="869" ht="25.15" customHeight="true" x14ac:dyDescent="0.2">
      <c r="C869" s="477"/>
      <c r="D869" s="477"/>
      <c r="E869" s="477"/>
      <c r="F869" s="477"/>
      <c r="G869" s="477"/>
      <c r="H869" s="477"/>
      <c r="I869" s="477"/>
      <c r="J869" s="477"/>
      <c r="K869" s="477"/>
      <c r="L869" s="477"/>
      <c r="M869" s="477"/>
      <c r="N869" s="477"/>
      <c r="O869" s="477"/>
      <c r="P869" s="477"/>
      <c r="Q869" s="477"/>
    </row>
    <row r="870" ht="25.15" customHeight="true" x14ac:dyDescent="0.2">
      <c r="C870" s="477"/>
      <c r="D870" s="477"/>
      <c r="E870" s="477"/>
      <c r="F870" s="477"/>
      <c r="G870" s="477"/>
      <c r="H870" s="477"/>
      <c r="I870" s="477"/>
      <c r="J870" s="477"/>
      <c r="K870" s="477"/>
      <c r="L870" s="477"/>
      <c r="M870" s="477"/>
      <c r="N870" s="477"/>
      <c r="O870" s="477"/>
      <c r="P870" s="477"/>
      <c r="Q870" s="477"/>
    </row>
    <row r="871" ht="25.15" customHeight="true" x14ac:dyDescent="0.2">
      <c r="C871" s="477"/>
      <c r="D871" s="477"/>
      <c r="E871" s="477"/>
      <c r="F871" s="477"/>
      <c r="G871" s="477"/>
      <c r="H871" s="477"/>
      <c r="I871" s="477"/>
      <c r="J871" s="477"/>
      <c r="K871" s="477"/>
      <c r="L871" s="477"/>
      <c r="M871" s="477"/>
      <c r="N871" s="477"/>
      <c r="O871" s="477"/>
      <c r="P871" s="477"/>
      <c r="Q871" s="477"/>
    </row>
    <row r="872" ht="25.15" customHeight="true" x14ac:dyDescent="0.2">
      <c r="C872" s="477"/>
      <c r="D872" s="477"/>
      <c r="E872" s="477"/>
      <c r="F872" s="477"/>
      <c r="G872" s="477"/>
      <c r="H872" s="477"/>
      <c r="I872" s="477"/>
      <c r="J872" s="477"/>
      <c r="K872" s="477"/>
      <c r="L872" s="477"/>
      <c r="M872" s="477"/>
      <c r="N872" s="477"/>
      <c r="O872" s="477"/>
      <c r="P872" s="477"/>
      <c r="Q872" s="477"/>
    </row>
    <row r="873" ht="25.15" customHeight="true" x14ac:dyDescent="0.2">
      <c r="C873" s="477"/>
      <c r="D873" s="477"/>
      <c r="E873" s="477"/>
      <c r="F873" s="477"/>
      <c r="G873" s="477"/>
      <c r="H873" s="477"/>
      <c r="I873" s="477"/>
      <c r="J873" s="477"/>
      <c r="K873" s="477"/>
      <c r="L873" s="477"/>
      <c r="M873" s="477"/>
      <c r="N873" s="477"/>
      <c r="O873" s="477"/>
      <c r="P873" s="477"/>
      <c r="Q873" s="477"/>
    </row>
    <row r="874" ht="25.15" customHeight="true" x14ac:dyDescent="0.2">
      <c r="C874" s="477"/>
      <c r="D874" s="477"/>
      <c r="E874" s="477"/>
      <c r="F874" s="477"/>
      <c r="G874" s="477"/>
      <c r="H874" s="477"/>
      <c r="I874" s="477"/>
      <c r="J874" s="477"/>
      <c r="K874" s="477"/>
      <c r="L874" s="477"/>
      <c r="M874" s="477"/>
      <c r="N874" s="477"/>
      <c r="O874" s="477"/>
      <c r="P874" s="477"/>
      <c r="Q874" s="477"/>
    </row>
    <row r="875" ht="25.15" customHeight="true" x14ac:dyDescent="0.2">
      <c r="C875" s="477"/>
      <c r="D875" s="477"/>
      <c r="E875" s="477"/>
      <c r="F875" s="477"/>
      <c r="G875" s="477"/>
      <c r="H875" s="477"/>
      <c r="I875" s="477"/>
      <c r="J875" s="477"/>
      <c r="K875" s="477"/>
      <c r="L875" s="477"/>
      <c r="M875" s="477"/>
      <c r="N875" s="477"/>
      <c r="O875" s="477"/>
      <c r="P875" s="477"/>
      <c r="Q875" s="477"/>
    </row>
    <row r="876" ht="25.15" customHeight="true" x14ac:dyDescent="0.2">
      <c r="C876" s="477"/>
      <c r="D876" s="477"/>
      <c r="E876" s="477"/>
      <c r="F876" s="477"/>
      <c r="G876" s="477"/>
      <c r="H876" s="477"/>
      <c r="I876" s="477"/>
      <c r="J876" s="477"/>
      <c r="K876" s="477"/>
      <c r="L876" s="477"/>
      <c r="M876" s="477"/>
      <c r="N876" s="477"/>
      <c r="O876" s="477"/>
      <c r="P876" s="477"/>
      <c r="Q876" s="477"/>
    </row>
    <row r="877" ht="25.15" customHeight="true" x14ac:dyDescent="0.2">
      <c r="C877" s="477"/>
      <c r="D877" s="477"/>
      <c r="E877" s="477"/>
      <c r="F877" s="477"/>
      <c r="G877" s="477"/>
      <c r="H877" s="477"/>
      <c r="I877" s="477"/>
      <c r="J877" s="477"/>
      <c r="K877" s="477"/>
      <c r="L877" s="477"/>
      <c r="M877" s="477"/>
      <c r="N877" s="477"/>
      <c r="O877" s="477"/>
      <c r="P877" s="477"/>
      <c r="Q877" s="477"/>
    </row>
    <row r="878" ht="25.15" customHeight="true" x14ac:dyDescent="0.2">
      <c r="C878" s="477"/>
      <c r="D878" s="477"/>
      <c r="E878" s="477"/>
      <c r="F878" s="477"/>
      <c r="G878" s="477"/>
      <c r="H878" s="477"/>
      <c r="I878" s="477"/>
      <c r="J878" s="477"/>
      <c r="K878" s="477"/>
      <c r="L878" s="477"/>
      <c r="M878" s="477"/>
      <c r="N878" s="477"/>
      <c r="O878" s="477"/>
      <c r="P878" s="477"/>
      <c r="Q878" s="477"/>
    </row>
    <row r="879" ht="25.15" customHeight="true" x14ac:dyDescent="0.2">
      <c r="C879" s="477"/>
      <c r="D879" s="477"/>
      <c r="E879" s="477"/>
      <c r="F879" s="477"/>
      <c r="G879" s="477"/>
      <c r="H879" s="477"/>
      <c r="I879" s="477"/>
      <c r="J879" s="477"/>
      <c r="K879" s="477"/>
      <c r="L879" s="477"/>
      <c r="M879" s="477"/>
      <c r="N879" s="477"/>
      <c r="O879" s="477"/>
      <c r="P879" s="477"/>
      <c r="Q879" s="477"/>
    </row>
    <row r="880" ht="25.15" customHeight="true" x14ac:dyDescent="0.2">
      <c r="C880" s="477"/>
      <c r="D880" s="477"/>
      <c r="E880" s="477"/>
      <c r="F880" s="477"/>
      <c r="G880" s="477"/>
      <c r="H880" s="477"/>
      <c r="I880" s="477"/>
      <c r="J880" s="477"/>
      <c r="K880" s="477"/>
      <c r="L880" s="477"/>
      <c r="M880" s="477"/>
      <c r="N880" s="477"/>
      <c r="O880" s="477"/>
      <c r="P880" s="477"/>
      <c r="Q880" s="477"/>
    </row>
    <row r="881" ht="25.15" customHeight="true" x14ac:dyDescent="0.2">
      <c r="C881" s="477"/>
      <c r="D881" s="477"/>
      <c r="E881" s="477"/>
      <c r="F881" s="477"/>
      <c r="G881" s="477"/>
      <c r="H881" s="477"/>
      <c r="I881" s="477"/>
      <c r="J881" s="477"/>
      <c r="K881" s="477"/>
      <c r="L881" s="477"/>
      <c r="M881" s="477"/>
      <c r="N881" s="477"/>
      <c r="O881" s="477"/>
      <c r="P881" s="477"/>
      <c r="Q881" s="477"/>
    </row>
    <row r="882" ht="25.15" customHeight="true" x14ac:dyDescent="0.2">
      <c r="C882" s="477"/>
      <c r="D882" s="477"/>
      <c r="E882" s="477"/>
      <c r="F882" s="477"/>
      <c r="G882" s="477"/>
      <c r="H882" s="477"/>
      <c r="I882" s="477"/>
      <c r="J882" s="477"/>
      <c r="K882" s="477"/>
      <c r="L882" s="477"/>
      <c r="M882" s="477"/>
      <c r="N882" s="477"/>
      <c r="O882" s="477"/>
      <c r="P882" s="477"/>
      <c r="Q882" s="477"/>
    </row>
    <row r="883" ht="25.15" customHeight="true" x14ac:dyDescent="0.2">
      <c r="C883" s="477"/>
      <c r="D883" s="477"/>
      <c r="E883" s="477"/>
      <c r="F883" s="477"/>
      <c r="G883" s="477"/>
      <c r="H883" s="477"/>
      <c r="I883" s="477"/>
      <c r="J883" s="477"/>
      <c r="K883" s="477"/>
      <c r="L883" s="477"/>
      <c r="M883" s="477"/>
      <c r="N883" s="477"/>
      <c r="O883" s="477"/>
      <c r="P883" s="477"/>
      <c r="Q883" s="477"/>
    </row>
    <row r="884" ht="25.15" customHeight="true" x14ac:dyDescent="0.2">
      <c r="C884" s="477"/>
      <c r="D884" s="477"/>
      <c r="E884" s="477"/>
      <c r="F884" s="477"/>
      <c r="G884" s="477"/>
      <c r="H884" s="477"/>
      <c r="I884" s="477"/>
      <c r="J884" s="477"/>
      <c r="K884" s="477"/>
      <c r="L884" s="477"/>
      <c r="M884" s="477"/>
      <c r="N884" s="477"/>
      <c r="O884" s="477"/>
      <c r="P884" s="477"/>
      <c r="Q884" s="477"/>
    </row>
    <row r="885" ht="25.15" customHeight="true" x14ac:dyDescent="0.2">
      <c r="C885" s="477"/>
      <c r="D885" s="477"/>
      <c r="E885" s="477"/>
      <c r="F885" s="477"/>
      <c r="G885" s="477"/>
      <c r="H885" s="477"/>
      <c r="I885" s="477"/>
      <c r="J885" s="477"/>
      <c r="K885" s="477"/>
      <c r="L885" s="477"/>
      <c r="M885" s="477"/>
      <c r="N885" s="477"/>
      <c r="O885" s="477"/>
      <c r="P885" s="477"/>
      <c r="Q885" s="477"/>
    </row>
    <row r="886" ht="25.15" customHeight="true" x14ac:dyDescent="0.2">
      <c r="C886" s="477"/>
      <c r="D886" s="477"/>
      <c r="E886" s="477"/>
      <c r="F886" s="477"/>
      <c r="G886" s="477"/>
      <c r="H886" s="477"/>
      <c r="I886" s="477"/>
      <c r="J886" s="477"/>
      <c r="K886" s="477"/>
      <c r="L886" s="477"/>
      <c r="M886" s="477"/>
      <c r="N886" s="477"/>
      <c r="O886" s="477"/>
      <c r="P886" s="477"/>
      <c r="Q886" s="477"/>
    </row>
    <row r="887" ht="25.15" customHeight="true" x14ac:dyDescent="0.2">
      <c r="C887" s="477"/>
      <c r="D887" s="477"/>
      <c r="E887" s="477"/>
      <c r="F887" s="477"/>
      <c r="G887" s="477"/>
      <c r="H887" s="477"/>
      <c r="I887" s="477"/>
      <c r="J887" s="477"/>
      <c r="K887" s="477"/>
      <c r="L887" s="477"/>
      <c r="M887" s="477"/>
      <c r="N887" s="477"/>
      <c r="O887" s="477"/>
      <c r="P887" s="477"/>
      <c r="Q887" s="477"/>
    </row>
    <row r="888" ht="25.15" customHeight="true" x14ac:dyDescent="0.2">
      <c r="C888" s="477"/>
      <c r="D888" s="477"/>
      <c r="E888" s="477"/>
      <c r="F888" s="477"/>
      <c r="G888" s="477"/>
      <c r="H888" s="477"/>
      <c r="I888" s="477"/>
      <c r="J888" s="477"/>
      <c r="K888" s="477"/>
      <c r="L888" s="477"/>
      <c r="M888" s="477"/>
      <c r="N888" s="477"/>
      <c r="O888" s="477"/>
      <c r="P888" s="477"/>
      <c r="Q888" s="477"/>
    </row>
    <row r="889" ht="25.15" customHeight="true" x14ac:dyDescent="0.2">
      <c r="C889" s="477"/>
      <c r="D889" s="477"/>
      <c r="E889" s="477"/>
      <c r="F889" s="477"/>
      <c r="G889" s="477"/>
      <c r="H889" s="477"/>
      <c r="I889" s="477"/>
      <c r="J889" s="477"/>
      <c r="K889" s="477"/>
      <c r="L889" s="477"/>
      <c r="M889" s="477"/>
      <c r="N889" s="477"/>
      <c r="O889" s="477"/>
      <c r="P889" s="477"/>
      <c r="Q889" s="477"/>
    </row>
    <row r="890" ht="25.15" customHeight="true" x14ac:dyDescent="0.2">
      <c r="C890" s="477"/>
      <c r="D890" s="477"/>
      <c r="E890" s="477"/>
      <c r="F890" s="477"/>
      <c r="G890" s="477"/>
      <c r="H890" s="477"/>
      <c r="I890" s="477"/>
      <c r="J890" s="477"/>
      <c r="K890" s="477"/>
      <c r="L890" s="477"/>
      <c r="M890" s="477"/>
      <c r="N890" s="477"/>
      <c r="O890" s="477"/>
      <c r="P890" s="477"/>
      <c r="Q890" s="477"/>
    </row>
    <row r="891" ht="25.15" customHeight="true" x14ac:dyDescent="0.2">
      <c r="C891" s="477"/>
      <c r="D891" s="477"/>
      <c r="E891" s="477"/>
      <c r="F891" s="477"/>
      <c r="G891" s="477"/>
      <c r="H891" s="477"/>
      <c r="I891" s="477"/>
      <c r="J891" s="477"/>
      <c r="K891" s="477"/>
      <c r="L891" s="477"/>
      <c r="M891" s="477"/>
      <c r="N891" s="477"/>
      <c r="O891" s="477"/>
      <c r="P891" s="477"/>
      <c r="Q891" s="477"/>
    </row>
    <row r="892" ht="25.15" customHeight="true" x14ac:dyDescent="0.2">
      <c r="C892" s="477"/>
      <c r="D892" s="477"/>
      <c r="E892" s="477"/>
      <c r="F892" s="477"/>
      <c r="G892" s="477"/>
      <c r="H892" s="477"/>
      <c r="I892" s="477"/>
      <c r="J892" s="477"/>
      <c r="K892" s="477"/>
      <c r="L892" s="477"/>
      <c r="M892" s="477"/>
      <c r="N892" s="477"/>
      <c r="O892" s="477"/>
      <c r="P892" s="477"/>
      <c r="Q892" s="477"/>
    </row>
    <row r="893" ht="25.15" customHeight="true" x14ac:dyDescent="0.2">
      <c r="C893" s="477"/>
      <c r="D893" s="477"/>
      <c r="E893" s="477"/>
      <c r="F893" s="477"/>
      <c r="G893" s="477"/>
      <c r="H893" s="477"/>
      <c r="I893" s="477"/>
      <c r="J893" s="477"/>
      <c r="K893" s="477"/>
      <c r="L893" s="477"/>
      <c r="M893" s="477"/>
      <c r="N893" s="477"/>
      <c r="O893" s="477"/>
      <c r="P893" s="477"/>
      <c r="Q893" s="477"/>
    </row>
    <row r="894" ht="25.15" customHeight="true" x14ac:dyDescent="0.2">
      <c r="C894" s="477"/>
      <c r="D894" s="477"/>
      <c r="E894" s="477"/>
      <c r="F894" s="477"/>
      <c r="G894" s="477"/>
      <c r="H894" s="477"/>
      <c r="I894" s="477"/>
      <c r="J894" s="477"/>
      <c r="K894" s="477"/>
      <c r="L894" s="477"/>
      <c r="M894" s="477"/>
      <c r="N894" s="477"/>
      <c r="O894" s="477"/>
      <c r="P894" s="477"/>
      <c r="Q894" s="477"/>
    </row>
    <row r="895" ht="25.15" customHeight="true" x14ac:dyDescent="0.2">
      <c r="C895" s="477"/>
      <c r="D895" s="477"/>
      <c r="E895" s="477"/>
      <c r="F895" s="477"/>
      <c r="G895" s="477"/>
      <c r="H895" s="477"/>
      <c r="I895" s="477"/>
      <c r="J895" s="477"/>
      <c r="K895" s="477"/>
      <c r="L895" s="477"/>
      <c r="M895" s="477"/>
      <c r="N895" s="477"/>
      <c r="O895" s="477"/>
      <c r="P895" s="477"/>
      <c r="Q895" s="477"/>
    </row>
    <row r="896" ht="25.15" customHeight="true" x14ac:dyDescent="0.2">
      <c r="C896" s="477"/>
      <c r="D896" s="477"/>
      <c r="E896" s="477"/>
      <c r="F896" s="477"/>
      <c r="G896" s="477"/>
      <c r="H896" s="477"/>
      <c r="I896" s="477"/>
      <c r="J896" s="477"/>
      <c r="K896" s="477"/>
      <c r="L896" s="477"/>
      <c r="M896" s="477"/>
      <c r="N896" s="477"/>
      <c r="O896" s="477"/>
      <c r="P896" s="477"/>
      <c r="Q896" s="477"/>
    </row>
    <row r="897" ht="25.15" customHeight="true" x14ac:dyDescent="0.2">
      <c r="C897" s="477"/>
      <c r="D897" s="477"/>
      <c r="E897" s="477"/>
      <c r="F897" s="477"/>
      <c r="G897" s="477"/>
      <c r="H897" s="477"/>
      <c r="I897" s="477"/>
      <c r="J897" s="477"/>
      <c r="K897" s="477"/>
      <c r="L897" s="477"/>
      <c r="M897" s="477"/>
      <c r="N897" s="477"/>
      <c r="O897" s="477"/>
      <c r="P897" s="477"/>
      <c r="Q897" s="477"/>
    </row>
    <row r="898" ht="25.15" customHeight="true" x14ac:dyDescent="0.2">
      <c r="C898" s="477"/>
      <c r="D898" s="477"/>
      <c r="E898" s="477"/>
      <c r="F898" s="477"/>
      <c r="G898" s="477"/>
      <c r="H898" s="477"/>
      <c r="I898" s="477"/>
      <c r="J898" s="477"/>
      <c r="K898" s="477"/>
      <c r="L898" s="477"/>
      <c r="M898" s="477"/>
      <c r="N898" s="477"/>
      <c r="O898" s="477"/>
      <c r="P898" s="477"/>
      <c r="Q898" s="477"/>
    </row>
    <row r="899" ht="25.15" customHeight="true" x14ac:dyDescent="0.2">
      <c r="C899" s="477"/>
      <c r="D899" s="477"/>
      <c r="E899" s="477"/>
      <c r="F899" s="477"/>
      <c r="G899" s="477"/>
      <c r="H899" s="477"/>
      <c r="I899" s="477"/>
      <c r="J899" s="477"/>
      <c r="K899" s="477"/>
      <c r="L899" s="477"/>
      <c r="M899" s="477"/>
      <c r="N899" s="477"/>
      <c r="O899" s="477"/>
      <c r="P899" s="477"/>
      <c r="Q899" s="477"/>
    </row>
    <row r="900" ht="25.15" customHeight="true" x14ac:dyDescent="0.2">
      <c r="C900" s="477"/>
      <c r="D900" s="477"/>
      <c r="E900" s="477"/>
      <c r="F900" s="477"/>
      <c r="G900" s="477"/>
      <c r="H900" s="477"/>
      <c r="I900" s="477"/>
      <c r="J900" s="477"/>
      <c r="K900" s="477"/>
      <c r="L900" s="477"/>
      <c r="M900" s="477"/>
      <c r="N900" s="477"/>
      <c r="O900" s="477"/>
      <c r="P900" s="477"/>
      <c r="Q900" s="477"/>
    </row>
    <row r="901" ht="25.15" customHeight="true" x14ac:dyDescent="0.2">
      <c r="C901" s="477"/>
      <c r="D901" s="477"/>
      <c r="E901" s="477"/>
      <c r="F901" s="477"/>
      <c r="G901" s="477"/>
      <c r="H901" s="477"/>
      <c r="I901" s="477"/>
      <c r="J901" s="477"/>
      <c r="K901" s="477"/>
      <c r="L901" s="477"/>
      <c r="M901" s="477"/>
      <c r="N901" s="477"/>
      <c r="O901" s="477"/>
      <c r="P901" s="477"/>
      <c r="Q901" s="477"/>
    </row>
    <row r="902" ht="25.15" customHeight="true" x14ac:dyDescent="0.2">
      <c r="C902" s="477"/>
      <c r="D902" s="477"/>
      <c r="E902" s="477"/>
      <c r="F902" s="477"/>
      <c r="G902" s="477"/>
      <c r="H902" s="477"/>
      <c r="I902" s="477"/>
      <c r="J902" s="477"/>
      <c r="K902" s="477"/>
      <c r="L902" s="477"/>
      <c r="M902" s="477"/>
      <c r="N902" s="477"/>
      <c r="O902" s="477"/>
      <c r="P902" s="477"/>
      <c r="Q902" s="477"/>
    </row>
    <row r="903" ht="25.15" customHeight="true" x14ac:dyDescent="0.2">
      <c r="C903" s="477"/>
      <c r="D903" s="477"/>
      <c r="E903" s="477"/>
      <c r="F903" s="477"/>
      <c r="G903" s="477"/>
      <c r="H903" s="477"/>
      <c r="I903" s="477"/>
      <c r="J903" s="477"/>
      <c r="K903" s="477"/>
      <c r="L903" s="477"/>
      <c r="M903" s="477"/>
      <c r="N903" s="477"/>
      <c r="O903" s="477"/>
      <c r="P903" s="477"/>
      <c r="Q903" s="477"/>
    </row>
    <row r="904" ht="25.15" customHeight="true" x14ac:dyDescent="0.2">
      <c r="C904" s="477"/>
      <c r="D904" s="477"/>
      <c r="E904" s="477"/>
      <c r="F904" s="477"/>
      <c r="G904" s="477"/>
      <c r="H904" s="477"/>
      <c r="I904" s="477"/>
      <c r="J904" s="477"/>
      <c r="K904" s="477"/>
      <c r="L904" s="477"/>
      <c r="M904" s="477"/>
      <c r="N904" s="477"/>
      <c r="O904" s="477"/>
      <c r="P904" s="477"/>
      <c r="Q904" s="477"/>
    </row>
    <row r="905" ht="25.15" customHeight="true" x14ac:dyDescent="0.2">
      <c r="C905" s="477"/>
      <c r="D905" s="477"/>
      <c r="E905" s="477"/>
      <c r="F905" s="477"/>
      <c r="G905" s="477"/>
      <c r="H905" s="477"/>
      <c r="I905" s="477"/>
      <c r="J905" s="477"/>
      <c r="K905" s="477"/>
      <c r="L905" s="477"/>
      <c r="M905" s="477"/>
      <c r="N905" s="477"/>
      <c r="O905" s="477"/>
      <c r="P905" s="477"/>
      <c r="Q905" s="477"/>
    </row>
    <row r="906" ht="25.15" customHeight="true" x14ac:dyDescent="0.2">
      <c r="C906" s="477"/>
      <c r="D906" s="477"/>
      <c r="E906" s="477"/>
      <c r="F906" s="477"/>
      <c r="G906" s="477"/>
      <c r="H906" s="477"/>
      <c r="I906" s="477"/>
      <c r="J906" s="477"/>
      <c r="K906" s="477"/>
      <c r="L906" s="477"/>
      <c r="M906" s="477"/>
      <c r="N906" s="477"/>
      <c r="O906" s="477"/>
      <c r="P906" s="477"/>
      <c r="Q906" s="477"/>
    </row>
    <row r="907" ht="25.15" customHeight="true" x14ac:dyDescent="0.2">
      <c r="C907" s="477"/>
      <c r="D907" s="477"/>
      <c r="E907" s="477"/>
      <c r="F907" s="477"/>
      <c r="G907" s="477"/>
      <c r="H907" s="477"/>
      <c r="I907" s="477"/>
      <c r="J907" s="477"/>
      <c r="K907" s="477"/>
      <c r="L907" s="477"/>
      <c r="M907" s="477"/>
      <c r="N907" s="477"/>
      <c r="O907" s="477"/>
      <c r="P907" s="477"/>
      <c r="Q907" s="477"/>
    </row>
    <row r="908" ht="25.15" customHeight="true" x14ac:dyDescent="0.2">
      <c r="C908" s="477"/>
      <c r="D908" s="477"/>
      <c r="E908" s="477"/>
      <c r="F908" s="477"/>
      <c r="G908" s="477"/>
      <c r="H908" s="477"/>
      <c r="I908" s="477"/>
      <c r="J908" s="477"/>
      <c r="K908" s="477"/>
      <c r="L908" s="477"/>
      <c r="M908" s="477"/>
      <c r="N908" s="477"/>
      <c r="O908" s="477"/>
      <c r="P908" s="477"/>
      <c r="Q908" s="477"/>
    </row>
    <row r="909" ht="25.15" customHeight="true" x14ac:dyDescent="0.2">
      <c r="C909" s="477"/>
      <c r="D909" s="477"/>
      <c r="E909" s="477"/>
      <c r="F909" s="477"/>
      <c r="G909" s="477"/>
      <c r="H909" s="477"/>
      <c r="I909" s="477"/>
      <c r="J909" s="477"/>
      <c r="K909" s="477"/>
      <c r="L909" s="477"/>
      <c r="M909" s="477"/>
      <c r="N909" s="477"/>
      <c r="O909" s="477"/>
      <c r="P909" s="477"/>
      <c r="Q909" s="477"/>
    </row>
    <row r="910" ht="25.15" customHeight="true" x14ac:dyDescent="0.2">
      <c r="C910" s="477"/>
      <c r="D910" s="477"/>
      <c r="E910" s="477"/>
      <c r="F910" s="477"/>
      <c r="G910" s="477"/>
      <c r="H910" s="477"/>
      <c r="I910" s="477"/>
      <c r="J910" s="477"/>
      <c r="K910" s="477"/>
      <c r="L910" s="477"/>
      <c r="M910" s="477"/>
      <c r="N910" s="477"/>
      <c r="O910" s="477"/>
      <c r="P910" s="477"/>
      <c r="Q910" s="477"/>
    </row>
    <row r="911" ht="25.15" customHeight="true" x14ac:dyDescent="0.2">
      <c r="C911" s="477"/>
      <c r="D911" s="477"/>
      <c r="E911" s="477"/>
      <c r="F911" s="477"/>
      <c r="G911" s="477"/>
      <c r="H911" s="477"/>
      <c r="I911" s="477"/>
      <c r="J911" s="477"/>
      <c r="K911" s="477"/>
      <c r="L911" s="477"/>
      <c r="M911" s="477"/>
      <c r="N911" s="477"/>
      <c r="O911" s="477"/>
      <c r="P911" s="477"/>
      <c r="Q911" s="477"/>
    </row>
    <row r="912" ht="25.15" customHeight="true" x14ac:dyDescent="0.2">
      <c r="C912" s="477"/>
      <c r="D912" s="477"/>
      <c r="E912" s="477"/>
      <c r="F912" s="477"/>
      <c r="G912" s="477"/>
      <c r="H912" s="477"/>
      <c r="I912" s="477"/>
      <c r="J912" s="477"/>
      <c r="K912" s="477"/>
      <c r="L912" s="477"/>
      <c r="M912" s="477"/>
      <c r="N912" s="477"/>
      <c r="O912" s="477"/>
      <c r="P912" s="477"/>
      <c r="Q912" s="477"/>
    </row>
    <row r="913" ht="25.15" customHeight="true" x14ac:dyDescent="0.2">
      <c r="C913" s="477"/>
      <c r="D913" s="477"/>
      <c r="E913" s="477"/>
      <c r="F913" s="477"/>
      <c r="G913" s="477"/>
      <c r="H913" s="477"/>
      <c r="I913" s="477"/>
      <c r="J913" s="477"/>
      <c r="K913" s="477"/>
      <c r="L913" s="477"/>
      <c r="M913" s="477"/>
      <c r="N913" s="477"/>
      <c r="O913" s="477"/>
      <c r="P913" s="477"/>
      <c r="Q913" s="477"/>
    </row>
    <row r="914" ht="25.15" customHeight="true" x14ac:dyDescent="0.2">
      <c r="C914" s="477"/>
      <c r="D914" s="477"/>
      <c r="E914" s="477"/>
      <c r="F914" s="477"/>
      <c r="G914" s="477"/>
      <c r="H914" s="477"/>
      <c r="I914" s="477"/>
      <c r="J914" s="477"/>
      <c r="K914" s="477"/>
      <c r="L914" s="477"/>
      <c r="M914" s="477"/>
      <c r="N914" s="477"/>
      <c r="O914" s="477"/>
      <c r="P914" s="477"/>
      <c r="Q914" s="477"/>
    </row>
    <row r="915" ht="25.15" customHeight="true" x14ac:dyDescent="0.2">
      <c r="C915" s="477"/>
      <c r="D915" s="477"/>
      <c r="E915" s="477"/>
      <c r="F915" s="477"/>
      <c r="G915" s="477"/>
      <c r="H915" s="477"/>
      <c r="I915" s="477"/>
      <c r="J915" s="477"/>
      <c r="K915" s="477"/>
      <c r="L915" s="477"/>
      <c r="M915" s="477"/>
      <c r="N915" s="477"/>
      <c r="O915" s="477"/>
      <c r="P915" s="477"/>
      <c r="Q915" s="477"/>
    </row>
    <row r="916" ht="25.15" customHeight="true" x14ac:dyDescent="0.2">
      <c r="C916" s="477"/>
      <c r="D916" s="477"/>
      <c r="E916" s="477"/>
      <c r="F916" s="477"/>
      <c r="G916" s="477"/>
      <c r="H916" s="477"/>
      <c r="I916" s="477"/>
      <c r="J916" s="477"/>
      <c r="K916" s="477"/>
      <c r="L916" s="477"/>
      <c r="M916" s="477"/>
      <c r="N916" s="477"/>
      <c r="O916" s="477"/>
      <c r="P916" s="477"/>
      <c r="Q916" s="477"/>
    </row>
    <row r="917" ht="25.15" customHeight="true" x14ac:dyDescent="0.2">
      <c r="C917" s="477"/>
      <c r="D917" s="477"/>
      <c r="E917" s="477"/>
      <c r="F917" s="477"/>
      <c r="G917" s="477"/>
      <c r="H917" s="477"/>
      <c r="I917" s="477"/>
      <c r="J917" s="477"/>
      <c r="K917" s="477"/>
      <c r="L917" s="477"/>
      <c r="M917" s="477"/>
      <c r="N917" s="477"/>
      <c r="O917" s="477"/>
      <c r="P917" s="477"/>
      <c r="Q917" s="477"/>
    </row>
    <row r="918" ht="25.15" customHeight="true" x14ac:dyDescent="0.2">
      <c r="C918" s="477"/>
      <c r="D918" s="477"/>
      <c r="E918" s="477"/>
      <c r="F918" s="477"/>
      <c r="G918" s="477"/>
      <c r="H918" s="477"/>
      <c r="I918" s="477"/>
      <c r="J918" s="477"/>
      <c r="K918" s="477"/>
      <c r="L918" s="477"/>
      <c r="M918" s="477"/>
      <c r="N918" s="477"/>
      <c r="O918" s="477"/>
      <c r="P918" s="477"/>
      <c r="Q918" s="477"/>
    </row>
    <row r="919" ht="25.15" customHeight="true" x14ac:dyDescent="0.2">
      <c r="C919" s="477"/>
      <c r="D919" s="477"/>
      <c r="E919" s="477"/>
      <c r="F919" s="477"/>
      <c r="G919" s="477"/>
      <c r="H919" s="477"/>
      <c r="I919" s="477"/>
      <c r="J919" s="477"/>
      <c r="K919" s="477"/>
      <c r="L919" s="477"/>
      <c r="M919" s="477"/>
      <c r="N919" s="477"/>
      <c r="O919" s="477"/>
      <c r="P919" s="477"/>
      <c r="Q919" s="477"/>
    </row>
    <row r="920" ht="25.15" customHeight="true" x14ac:dyDescent="0.2">
      <c r="C920" s="477"/>
      <c r="D920" s="477"/>
      <c r="E920" s="477"/>
      <c r="F920" s="477"/>
      <c r="G920" s="477"/>
      <c r="H920" s="477"/>
      <c r="I920" s="477"/>
      <c r="J920" s="477"/>
      <c r="K920" s="477"/>
      <c r="L920" s="477"/>
      <c r="M920" s="477"/>
      <c r="N920" s="477"/>
      <c r="O920" s="477"/>
      <c r="P920" s="477"/>
      <c r="Q920" s="477"/>
    </row>
    <row r="921" ht="25.15" customHeight="true" x14ac:dyDescent="0.2">
      <c r="C921" s="477"/>
      <c r="D921" s="477"/>
      <c r="E921" s="477"/>
      <c r="F921" s="477"/>
      <c r="G921" s="477"/>
      <c r="H921" s="477"/>
      <c r="I921" s="477"/>
      <c r="J921" s="477"/>
      <c r="K921" s="477"/>
      <c r="L921" s="477"/>
      <c r="M921" s="477"/>
      <c r="N921" s="477"/>
      <c r="O921" s="477"/>
      <c r="P921" s="477"/>
      <c r="Q921" s="477"/>
    </row>
    <row r="922" ht="25.15" customHeight="true" x14ac:dyDescent="0.2">
      <c r="C922" s="477"/>
      <c r="D922" s="477"/>
      <c r="E922" s="477"/>
      <c r="F922" s="477"/>
      <c r="G922" s="477"/>
      <c r="H922" s="477"/>
      <c r="I922" s="477"/>
      <c r="J922" s="477"/>
      <c r="K922" s="477"/>
      <c r="L922" s="477"/>
      <c r="M922" s="477"/>
      <c r="N922" s="477"/>
      <c r="O922" s="477"/>
      <c r="P922" s="477"/>
      <c r="Q922" s="477"/>
    </row>
    <row r="923" ht="25.15" customHeight="true" x14ac:dyDescent="0.2">
      <c r="C923" s="477"/>
      <c r="D923" s="477"/>
      <c r="E923" s="477"/>
      <c r="F923" s="477"/>
      <c r="G923" s="477"/>
      <c r="H923" s="477"/>
      <c r="I923" s="477"/>
      <c r="J923" s="477"/>
      <c r="K923" s="477"/>
      <c r="L923" s="477"/>
      <c r="M923" s="477"/>
      <c r="N923" s="477"/>
      <c r="O923" s="477"/>
      <c r="P923" s="477"/>
      <c r="Q923" s="477"/>
    </row>
    <row r="924" ht="25.15" customHeight="true" x14ac:dyDescent="0.2">
      <c r="C924" s="477"/>
      <c r="D924" s="477"/>
      <c r="E924" s="477"/>
      <c r="F924" s="477"/>
      <c r="G924" s="477"/>
      <c r="H924" s="477"/>
      <c r="I924" s="477"/>
      <c r="J924" s="477"/>
      <c r="K924" s="477"/>
      <c r="L924" s="477"/>
      <c r="M924" s="477"/>
      <c r="N924" s="477"/>
      <c r="O924" s="477"/>
      <c r="P924" s="477"/>
      <c r="Q924" s="477"/>
    </row>
    <row r="925" ht="25.15" customHeight="true" x14ac:dyDescent="0.2">
      <c r="C925" s="477"/>
      <c r="D925" s="477"/>
      <c r="E925" s="477"/>
      <c r="F925" s="477"/>
      <c r="G925" s="477"/>
      <c r="H925" s="477"/>
      <c r="I925" s="477"/>
      <c r="J925" s="477"/>
      <c r="K925" s="477"/>
      <c r="L925" s="477"/>
      <c r="M925" s="477"/>
      <c r="N925" s="477"/>
      <c r="O925" s="477"/>
      <c r="P925" s="477"/>
      <c r="Q925" s="477"/>
    </row>
    <row r="926" ht="25.15" customHeight="true" x14ac:dyDescent="0.2">
      <c r="C926" s="477"/>
      <c r="D926" s="477"/>
      <c r="E926" s="477"/>
      <c r="F926" s="477"/>
      <c r="G926" s="477"/>
      <c r="H926" s="477"/>
      <c r="I926" s="477"/>
      <c r="J926" s="477"/>
      <c r="K926" s="477"/>
      <c r="L926" s="477"/>
      <c r="M926" s="477"/>
      <c r="N926" s="477"/>
      <c r="O926" s="477"/>
      <c r="P926" s="477"/>
      <c r="Q926" s="477"/>
    </row>
    <row r="927" ht="25.15" customHeight="true" x14ac:dyDescent="0.2">
      <c r="C927" s="477"/>
      <c r="D927" s="477"/>
      <c r="E927" s="477"/>
      <c r="F927" s="477"/>
      <c r="G927" s="477"/>
      <c r="H927" s="477"/>
      <c r="I927" s="477"/>
      <c r="J927" s="477"/>
      <c r="K927" s="477"/>
      <c r="L927" s="477"/>
      <c r="M927" s="477"/>
      <c r="N927" s="477"/>
      <c r="O927" s="477"/>
      <c r="P927" s="477"/>
      <c r="Q927" s="477"/>
    </row>
    <row r="928" ht="25.15" customHeight="true" x14ac:dyDescent="0.2">
      <c r="C928" s="477"/>
      <c r="D928" s="477"/>
      <c r="E928" s="477"/>
      <c r="F928" s="477"/>
      <c r="G928" s="477"/>
      <c r="H928" s="477"/>
      <c r="I928" s="477"/>
      <c r="J928" s="477"/>
      <c r="K928" s="477"/>
      <c r="L928" s="477"/>
      <c r="M928" s="477"/>
      <c r="N928" s="477"/>
      <c r="O928" s="477"/>
      <c r="P928" s="477"/>
      <c r="Q928" s="477"/>
    </row>
    <row r="929" ht="25.15" customHeight="true" x14ac:dyDescent="0.2">
      <c r="C929" s="477"/>
      <c r="D929" s="477"/>
      <c r="E929" s="477"/>
      <c r="F929" s="477"/>
      <c r="G929" s="477"/>
      <c r="H929" s="477"/>
      <c r="I929" s="477"/>
      <c r="J929" s="477"/>
      <c r="K929" s="477"/>
      <c r="L929" s="477"/>
      <c r="M929" s="477"/>
      <c r="N929" s="477"/>
      <c r="O929" s="477"/>
      <c r="P929" s="477"/>
      <c r="Q929" s="477"/>
    </row>
    <row r="930" ht="25.15" customHeight="true" x14ac:dyDescent="0.2">
      <c r="C930" s="477"/>
      <c r="D930" s="477"/>
      <c r="E930" s="477"/>
      <c r="F930" s="477"/>
      <c r="G930" s="477"/>
      <c r="H930" s="477"/>
      <c r="I930" s="477"/>
      <c r="J930" s="477"/>
      <c r="K930" s="477"/>
      <c r="L930" s="477"/>
      <c r="M930" s="477"/>
      <c r="N930" s="477"/>
      <c r="O930" s="477"/>
      <c r="P930" s="477"/>
      <c r="Q930" s="477"/>
    </row>
    <row r="931" ht="25.15" customHeight="true" x14ac:dyDescent="0.2">
      <c r="C931" s="477"/>
      <c r="D931" s="477"/>
      <c r="E931" s="477"/>
      <c r="F931" s="477"/>
      <c r="G931" s="477"/>
      <c r="H931" s="477"/>
      <c r="I931" s="477"/>
      <c r="J931" s="477"/>
      <c r="K931" s="477"/>
      <c r="L931" s="477"/>
      <c r="M931" s="477"/>
      <c r="N931" s="477"/>
      <c r="O931" s="477"/>
      <c r="P931" s="477"/>
      <c r="Q931" s="477"/>
    </row>
    <row r="932" ht="25.15" customHeight="true" x14ac:dyDescent="0.2">
      <c r="C932" s="477"/>
      <c r="D932" s="477"/>
      <c r="E932" s="477"/>
      <c r="F932" s="477"/>
      <c r="G932" s="477"/>
      <c r="H932" s="477"/>
      <c r="I932" s="477"/>
      <c r="J932" s="477"/>
      <c r="K932" s="477"/>
      <c r="L932" s="477"/>
      <c r="M932" s="477"/>
      <c r="N932" s="477"/>
      <c r="O932" s="477"/>
      <c r="P932" s="477"/>
      <c r="Q932" s="477"/>
    </row>
    <row r="933" ht="25.15" customHeight="true" x14ac:dyDescent="0.2">
      <c r="C933" s="477"/>
      <c r="D933" s="477"/>
      <c r="E933" s="477"/>
      <c r="F933" s="477"/>
      <c r="G933" s="477"/>
      <c r="H933" s="477"/>
      <c r="I933" s="477"/>
      <c r="J933" s="477"/>
      <c r="K933" s="477"/>
      <c r="L933" s="477"/>
      <c r="M933" s="477"/>
      <c r="N933" s="477"/>
      <c r="O933" s="477"/>
      <c r="P933" s="477"/>
      <c r="Q933" s="477"/>
    </row>
    <row r="934" ht="25.15" customHeight="true" x14ac:dyDescent="0.2">
      <c r="C934" s="477"/>
      <c r="D934" s="477"/>
      <c r="E934" s="477"/>
      <c r="F934" s="477"/>
      <c r="G934" s="477"/>
      <c r="H934" s="477"/>
      <c r="I934" s="477"/>
      <c r="J934" s="477"/>
      <c r="K934" s="477"/>
      <c r="L934" s="477"/>
      <c r="M934" s="477"/>
      <c r="N934" s="477"/>
      <c r="O934" s="477"/>
      <c r="P934" s="477"/>
      <c r="Q934" s="477"/>
    </row>
    <row r="935" ht="25.15" customHeight="true" x14ac:dyDescent="0.2">
      <c r="C935" s="477"/>
      <c r="D935" s="477"/>
      <c r="E935" s="477"/>
      <c r="F935" s="477"/>
      <c r="G935" s="477"/>
      <c r="H935" s="477"/>
      <c r="I935" s="477"/>
      <c r="J935" s="477"/>
      <c r="K935" s="477"/>
      <c r="L935" s="477"/>
      <c r="M935" s="477"/>
      <c r="N935" s="477"/>
      <c r="O935" s="477"/>
      <c r="P935" s="477"/>
      <c r="Q935" s="477"/>
    </row>
    <row r="936" ht="25.15" customHeight="true" x14ac:dyDescent="0.2">
      <c r="C936" s="477"/>
      <c r="D936" s="477"/>
      <c r="E936" s="477"/>
      <c r="F936" s="477"/>
      <c r="G936" s="477"/>
      <c r="H936" s="477"/>
      <c r="I936" s="477"/>
      <c r="J936" s="477"/>
      <c r="K936" s="477"/>
      <c r="L936" s="477"/>
      <c r="M936" s="477"/>
      <c r="N936" s="477"/>
      <c r="O936" s="477"/>
      <c r="P936" s="477"/>
      <c r="Q936" s="477"/>
    </row>
    <row r="937" ht="25.15" customHeight="true" x14ac:dyDescent="0.2">
      <c r="C937" s="477"/>
      <c r="D937" s="477"/>
      <c r="E937" s="477"/>
      <c r="F937" s="477"/>
      <c r="G937" s="477"/>
      <c r="H937" s="477"/>
      <c r="I937" s="477"/>
      <c r="J937" s="477"/>
      <c r="K937" s="477"/>
      <c r="L937" s="477"/>
      <c r="M937" s="477"/>
      <c r="N937" s="477"/>
      <c r="O937" s="477"/>
      <c r="P937" s="477"/>
      <c r="Q937" s="477"/>
    </row>
    <row r="938" ht="25.15" customHeight="true" x14ac:dyDescent="0.2">
      <c r="C938" s="477"/>
      <c r="D938" s="477"/>
      <c r="E938" s="477"/>
      <c r="F938" s="477"/>
      <c r="G938" s="477"/>
      <c r="H938" s="477"/>
      <c r="I938" s="477"/>
      <c r="J938" s="477"/>
      <c r="K938" s="477"/>
      <c r="L938" s="477"/>
      <c r="M938" s="477"/>
      <c r="N938" s="477"/>
      <c r="O938" s="477"/>
      <c r="P938" s="477"/>
      <c r="Q938" s="477"/>
    </row>
    <row r="939" ht="25.15" customHeight="true" x14ac:dyDescent="0.2">
      <c r="C939" s="477"/>
      <c r="D939" s="477"/>
      <c r="E939" s="477"/>
      <c r="F939" s="477"/>
      <c r="G939" s="477"/>
      <c r="H939" s="477"/>
      <c r="I939" s="477"/>
      <c r="J939" s="477"/>
      <c r="K939" s="477"/>
      <c r="L939" s="477"/>
      <c r="M939" s="477"/>
      <c r="N939" s="477"/>
      <c r="O939" s="477"/>
      <c r="P939" s="477"/>
      <c r="Q939" s="477"/>
    </row>
    <row r="940" ht="25.15" customHeight="true" x14ac:dyDescent="0.2">
      <c r="C940" s="477"/>
      <c r="D940" s="477"/>
      <c r="E940" s="477"/>
      <c r="F940" s="477"/>
      <c r="G940" s="477"/>
      <c r="H940" s="477"/>
      <c r="I940" s="477"/>
      <c r="J940" s="477"/>
      <c r="K940" s="477"/>
      <c r="L940" s="477"/>
      <c r="M940" s="477"/>
      <c r="N940" s="477"/>
      <c r="O940" s="477"/>
      <c r="P940" s="477"/>
      <c r="Q940" s="477"/>
    </row>
    <row r="941" ht="25.15" customHeight="true" x14ac:dyDescent="0.2">
      <c r="C941" s="477"/>
      <c r="D941" s="477"/>
      <c r="E941" s="477"/>
      <c r="F941" s="477"/>
      <c r="G941" s="477"/>
      <c r="H941" s="477"/>
      <c r="I941" s="477"/>
      <c r="J941" s="477"/>
      <c r="K941" s="477"/>
      <c r="L941" s="477"/>
      <c r="M941" s="477"/>
      <c r="N941" s="477"/>
      <c r="O941" s="477"/>
      <c r="P941" s="477"/>
      <c r="Q941" s="477"/>
    </row>
    <row r="942" ht="25.15" customHeight="true" x14ac:dyDescent="0.2">
      <c r="C942" s="477"/>
      <c r="D942" s="477"/>
      <c r="E942" s="477"/>
      <c r="F942" s="477"/>
      <c r="G942" s="477"/>
      <c r="H942" s="477"/>
      <c r="I942" s="477"/>
      <c r="J942" s="477"/>
      <c r="K942" s="477"/>
      <c r="L942" s="477"/>
      <c r="M942" s="477"/>
      <c r="N942" s="477"/>
      <c r="O942" s="477"/>
      <c r="P942" s="477"/>
      <c r="Q942" s="477"/>
    </row>
    <row r="943" ht="25.15" customHeight="true" x14ac:dyDescent="0.2">
      <c r="C943" s="477"/>
      <c r="D943" s="477"/>
      <c r="E943" s="477"/>
      <c r="F943" s="477"/>
      <c r="G943" s="477"/>
      <c r="H943" s="477"/>
      <c r="I943" s="477"/>
      <c r="J943" s="477"/>
      <c r="K943" s="477"/>
      <c r="L943" s="477"/>
      <c r="M943" s="477"/>
      <c r="N943" s="477"/>
      <c r="O943" s="477"/>
      <c r="P943" s="477"/>
      <c r="Q943" s="477"/>
    </row>
    <row r="944" ht="25.15" customHeight="true" x14ac:dyDescent="0.2">
      <c r="C944" s="477"/>
      <c r="D944" s="477"/>
      <c r="E944" s="477"/>
      <c r="F944" s="477"/>
      <c r="G944" s="477"/>
      <c r="H944" s="477"/>
      <c r="I944" s="477"/>
      <c r="J944" s="477"/>
      <c r="K944" s="477"/>
      <c r="L944" s="477"/>
      <c r="M944" s="477"/>
      <c r="N944" s="477"/>
      <c r="O944" s="477"/>
      <c r="P944" s="477"/>
      <c r="Q944" s="477"/>
    </row>
    <row r="945" ht="25.15" customHeight="true" x14ac:dyDescent="0.2">
      <c r="C945" s="477"/>
      <c r="D945" s="477"/>
      <c r="E945" s="477"/>
      <c r="F945" s="477"/>
      <c r="G945" s="477"/>
      <c r="H945" s="477"/>
      <c r="I945" s="477"/>
      <c r="J945" s="477"/>
      <c r="K945" s="477"/>
      <c r="L945" s="477"/>
      <c r="M945" s="477"/>
      <c r="N945" s="477"/>
      <c r="O945" s="477"/>
      <c r="P945" s="477"/>
      <c r="Q945" s="477"/>
    </row>
    <row r="946" ht="25.15" customHeight="true" x14ac:dyDescent="0.2">
      <c r="C946" s="477"/>
      <c r="D946" s="477"/>
      <c r="E946" s="477"/>
      <c r="F946" s="477"/>
      <c r="G946" s="477"/>
      <c r="H946" s="477"/>
      <c r="I946" s="477"/>
      <c r="J946" s="477"/>
      <c r="K946" s="477"/>
      <c r="L946" s="477"/>
      <c r="M946" s="477"/>
      <c r="N946" s="477"/>
      <c r="O946" s="477"/>
      <c r="P946" s="477"/>
      <c r="Q946" s="477"/>
    </row>
    <row r="947" ht="25.15" customHeight="true" x14ac:dyDescent="0.2">
      <c r="C947" s="477"/>
      <c r="D947" s="477"/>
      <c r="E947" s="477"/>
      <c r="F947" s="477"/>
      <c r="G947" s="477"/>
      <c r="H947" s="477"/>
      <c r="I947" s="477"/>
      <c r="J947" s="477"/>
      <c r="K947" s="477"/>
      <c r="L947" s="477"/>
      <c r="M947" s="477"/>
      <c r="N947" s="477"/>
      <c r="O947" s="477"/>
      <c r="P947" s="477"/>
      <c r="Q947" s="477"/>
    </row>
    <row r="948" ht="25.15" customHeight="true" x14ac:dyDescent="0.2">
      <c r="C948" s="477"/>
      <c r="D948" s="477"/>
      <c r="E948" s="477"/>
      <c r="F948" s="477"/>
      <c r="G948" s="477"/>
      <c r="H948" s="477"/>
      <c r="I948" s="477"/>
      <c r="J948" s="477"/>
      <c r="K948" s="477"/>
      <c r="L948" s="477"/>
      <c r="M948" s="477"/>
      <c r="N948" s="477"/>
      <c r="O948" s="477"/>
      <c r="P948" s="477"/>
      <c r="Q948" s="477"/>
    </row>
    <row r="949" ht="25.15" customHeight="true" x14ac:dyDescent="0.2">
      <c r="C949" s="477"/>
      <c r="D949" s="477"/>
      <c r="E949" s="477"/>
      <c r="F949" s="477"/>
      <c r="G949" s="477"/>
      <c r="H949" s="477"/>
      <c r="I949" s="477"/>
      <c r="J949" s="477"/>
      <c r="K949" s="477"/>
      <c r="L949" s="477"/>
      <c r="M949" s="477"/>
      <c r="N949" s="477"/>
      <c r="O949" s="477"/>
      <c r="P949" s="477"/>
      <c r="Q949" s="477"/>
    </row>
    <row r="950" ht="25.15" customHeight="true" x14ac:dyDescent="0.2">
      <c r="C950" s="477"/>
      <c r="D950" s="477"/>
      <c r="E950" s="477"/>
      <c r="F950" s="477"/>
      <c r="G950" s="477"/>
      <c r="H950" s="477"/>
      <c r="I950" s="477"/>
      <c r="J950" s="477"/>
      <c r="K950" s="477"/>
      <c r="L950" s="477"/>
      <c r="M950" s="477"/>
      <c r="N950" s="477"/>
      <c r="O950" s="477"/>
      <c r="P950" s="477"/>
      <c r="Q950" s="477"/>
    </row>
    <row r="951" ht="25.15" customHeight="true" x14ac:dyDescent="0.2">
      <c r="C951" s="477"/>
      <c r="D951" s="477"/>
      <c r="E951" s="477"/>
      <c r="F951" s="477"/>
      <c r="G951" s="477"/>
      <c r="H951" s="477"/>
      <c r="I951" s="477"/>
      <c r="J951" s="477"/>
      <c r="K951" s="477"/>
      <c r="L951" s="477"/>
      <c r="M951" s="477"/>
      <c r="N951" s="477"/>
      <c r="O951" s="477"/>
      <c r="P951" s="477"/>
      <c r="Q951" s="477"/>
    </row>
    <row r="952" ht="25.15" customHeight="true" x14ac:dyDescent="0.2">
      <c r="C952" s="477"/>
      <c r="D952" s="477"/>
      <c r="E952" s="477"/>
      <c r="F952" s="477"/>
      <c r="G952" s="477"/>
      <c r="H952" s="477"/>
      <c r="I952" s="477"/>
      <c r="J952" s="477"/>
      <c r="K952" s="477"/>
      <c r="L952" s="477"/>
      <c r="M952" s="477"/>
      <c r="N952" s="477"/>
      <c r="O952" s="477"/>
      <c r="P952" s="477"/>
      <c r="Q952" s="477"/>
    </row>
    <row r="953" ht="25.15" customHeight="true" x14ac:dyDescent="0.2">
      <c r="C953" s="477"/>
      <c r="D953" s="477"/>
      <c r="E953" s="477"/>
      <c r="F953" s="477"/>
      <c r="G953" s="477"/>
      <c r="H953" s="477"/>
      <c r="I953" s="477"/>
      <c r="J953" s="477"/>
      <c r="K953" s="477"/>
      <c r="L953" s="477"/>
      <c r="M953" s="477"/>
      <c r="N953" s="477"/>
      <c r="O953" s="477"/>
      <c r="P953" s="477"/>
      <c r="Q953" s="477"/>
    </row>
    <row r="954" ht="25.15" customHeight="true" x14ac:dyDescent="0.2">
      <c r="C954" s="477"/>
      <c r="D954" s="477"/>
      <c r="E954" s="477"/>
      <c r="F954" s="477"/>
      <c r="G954" s="477"/>
      <c r="H954" s="477"/>
      <c r="I954" s="477"/>
      <c r="J954" s="477"/>
      <c r="K954" s="477"/>
      <c r="L954" s="477"/>
      <c r="M954" s="477"/>
      <c r="N954" s="477"/>
      <c r="O954" s="477"/>
      <c r="P954" s="477"/>
      <c r="Q954" s="477"/>
    </row>
    <row r="955" ht="25.15" customHeight="true" x14ac:dyDescent="0.2">
      <c r="C955" s="477"/>
      <c r="D955" s="477"/>
      <c r="E955" s="477"/>
      <c r="F955" s="477"/>
      <c r="G955" s="477"/>
      <c r="H955" s="477"/>
      <c r="I955" s="477"/>
      <c r="J955" s="477"/>
      <c r="K955" s="477"/>
      <c r="L955" s="477"/>
      <c r="M955" s="477"/>
      <c r="N955" s="477"/>
      <c r="O955" s="477"/>
      <c r="P955" s="477"/>
      <c r="Q955" s="477"/>
    </row>
    <row r="956" ht="25.15" customHeight="true" x14ac:dyDescent="0.2">
      <c r="C956" s="477"/>
      <c r="D956" s="477"/>
      <c r="E956" s="477"/>
      <c r="F956" s="477"/>
      <c r="G956" s="477"/>
      <c r="H956" s="477"/>
      <c r="I956" s="477"/>
      <c r="J956" s="477"/>
      <c r="K956" s="477"/>
      <c r="L956" s="477"/>
      <c r="M956" s="477"/>
      <c r="N956" s="477"/>
      <c r="O956" s="477"/>
      <c r="P956" s="477"/>
      <c r="Q956" s="477"/>
    </row>
    <row r="957" ht="25.15" customHeight="true" x14ac:dyDescent="0.2">
      <c r="C957" s="477"/>
      <c r="D957" s="477"/>
      <c r="E957" s="477"/>
      <c r="F957" s="477"/>
      <c r="G957" s="477"/>
      <c r="H957" s="477"/>
      <c r="I957" s="477"/>
      <c r="J957" s="477"/>
      <c r="K957" s="477"/>
      <c r="L957" s="477"/>
      <c r="M957" s="477"/>
      <c r="N957" s="477"/>
      <c r="O957" s="477"/>
      <c r="P957" s="477"/>
      <c r="Q957" s="477"/>
    </row>
    <row r="958" ht="25.15" customHeight="true" x14ac:dyDescent="0.2">
      <c r="C958" s="477"/>
      <c r="D958" s="477"/>
      <c r="E958" s="477"/>
      <c r="F958" s="477"/>
      <c r="G958" s="477"/>
      <c r="H958" s="477"/>
      <c r="I958" s="477"/>
      <c r="J958" s="477"/>
      <c r="K958" s="477"/>
      <c r="L958" s="477"/>
      <c r="M958" s="477"/>
      <c r="N958" s="477"/>
      <c r="O958" s="477"/>
      <c r="P958" s="477"/>
      <c r="Q958" s="477"/>
    </row>
    <row r="959" ht="25.15" customHeight="true" x14ac:dyDescent="0.2">
      <c r="C959" s="477"/>
      <c r="D959" s="477"/>
      <c r="E959" s="477"/>
      <c r="F959" s="477"/>
      <c r="G959" s="477"/>
      <c r="H959" s="477"/>
      <c r="I959" s="477"/>
      <c r="J959" s="477"/>
      <c r="K959" s="477"/>
      <c r="L959" s="477"/>
      <c r="M959" s="477"/>
      <c r="N959" s="477"/>
      <c r="O959" s="477"/>
      <c r="P959" s="477"/>
      <c r="Q959" s="477"/>
    </row>
    <row r="960" ht="25.15" customHeight="true" x14ac:dyDescent="0.2">
      <c r="C960" s="477"/>
      <c r="D960" s="477"/>
      <c r="E960" s="477"/>
      <c r="F960" s="477"/>
      <c r="G960" s="477"/>
      <c r="H960" s="477"/>
      <c r="I960" s="477"/>
      <c r="J960" s="477"/>
      <c r="K960" s="477"/>
      <c r="L960" s="477"/>
      <c r="M960" s="477"/>
      <c r="N960" s="477"/>
      <c r="O960" s="477"/>
      <c r="P960" s="477"/>
      <c r="Q960" s="477"/>
    </row>
    <row r="961" ht="25.15" customHeight="true" x14ac:dyDescent="0.2">
      <c r="C961" s="477"/>
      <c r="D961" s="477"/>
      <c r="E961" s="477"/>
      <c r="F961" s="477"/>
      <c r="G961" s="477"/>
      <c r="H961" s="477"/>
      <c r="I961" s="477"/>
      <c r="J961" s="477"/>
      <c r="K961" s="477"/>
      <c r="L961" s="477"/>
      <c r="M961" s="477"/>
      <c r="N961" s="477"/>
      <c r="O961" s="477"/>
      <c r="P961" s="477"/>
      <c r="Q961" s="477"/>
    </row>
    <row r="962" ht="25.15" customHeight="true" x14ac:dyDescent="0.2">
      <c r="C962" s="477"/>
      <c r="D962" s="477"/>
      <c r="E962" s="477"/>
      <c r="F962" s="477"/>
      <c r="G962" s="477"/>
      <c r="H962" s="477"/>
      <c r="I962" s="477"/>
      <c r="J962" s="477"/>
      <c r="K962" s="477"/>
      <c r="L962" s="477"/>
      <c r="M962" s="477"/>
      <c r="N962" s="477"/>
      <c r="O962" s="477"/>
      <c r="P962" s="477"/>
      <c r="Q962" s="477"/>
    </row>
    <row r="963" ht="25.15" customHeight="true" x14ac:dyDescent="0.2">
      <c r="C963" s="477"/>
      <c r="D963" s="477"/>
      <c r="E963" s="477"/>
      <c r="F963" s="477"/>
      <c r="G963" s="477"/>
      <c r="H963" s="477"/>
      <c r="I963" s="477"/>
      <c r="J963" s="477"/>
      <c r="K963" s="477"/>
      <c r="L963" s="477"/>
      <c r="M963" s="477"/>
      <c r="N963" s="477"/>
      <c r="O963" s="477"/>
      <c r="P963" s="477"/>
      <c r="Q963" s="477"/>
    </row>
    <row r="964" ht="25.15" customHeight="true" x14ac:dyDescent="0.2">
      <c r="C964" s="477"/>
      <c r="D964" s="477"/>
      <c r="E964" s="477"/>
      <c r="F964" s="477"/>
      <c r="G964" s="477"/>
      <c r="H964" s="477"/>
      <c r="I964" s="477"/>
      <c r="J964" s="477"/>
      <c r="K964" s="477"/>
      <c r="L964" s="477"/>
      <c r="M964" s="477"/>
      <c r="N964" s="477"/>
      <c r="O964" s="477"/>
      <c r="P964" s="477"/>
      <c r="Q964" s="477"/>
    </row>
    <row r="965" ht="25.15" customHeight="true" x14ac:dyDescent="0.2">
      <c r="C965" s="477"/>
      <c r="D965" s="477"/>
      <c r="E965" s="477"/>
      <c r="F965" s="477"/>
      <c r="G965" s="477"/>
      <c r="H965" s="477"/>
      <c r="I965" s="477"/>
      <c r="J965" s="477"/>
      <c r="K965" s="477"/>
      <c r="L965" s="477"/>
      <c r="M965" s="477"/>
      <c r="N965" s="477"/>
      <c r="O965" s="477"/>
      <c r="P965" s="477"/>
      <c r="Q965" s="477"/>
    </row>
    <row r="966" ht="25.15" customHeight="true" x14ac:dyDescent="0.2">
      <c r="C966" s="477"/>
      <c r="D966" s="477"/>
      <c r="E966" s="477"/>
      <c r="F966" s="477"/>
      <c r="G966" s="477"/>
      <c r="H966" s="477"/>
      <c r="I966" s="477"/>
      <c r="J966" s="477"/>
      <c r="K966" s="477"/>
      <c r="L966" s="477"/>
      <c r="M966" s="477"/>
      <c r="N966" s="477"/>
      <c r="O966" s="477"/>
      <c r="P966" s="477"/>
      <c r="Q966" s="477"/>
    </row>
    <row r="967" ht="25.15" customHeight="true" x14ac:dyDescent="0.2">
      <c r="C967" s="477"/>
      <c r="D967" s="477"/>
      <c r="E967" s="477"/>
      <c r="F967" s="477"/>
      <c r="G967" s="477"/>
      <c r="H967" s="477"/>
      <c r="I967" s="477"/>
      <c r="J967" s="477"/>
      <c r="K967" s="477"/>
      <c r="L967" s="477"/>
      <c r="M967" s="477"/>
      <c r="N967" s="477"/>
      <c r="O967" s="477"/>
      <c r="P967" s="477"/>
      <c r="Q967" s="477"/>
    </row>
    <row r="968" ht="25.15" customHeight="true" x14ac:dyDescent="0.2">
      <c r="C968" s="477"/>
      <c r="D968" s="477"/>
      <c r="E968" s="477"/>
      <c r="F968" s="477"/>
      <c r="G968" s="477"/>
      <c r="H968" s="477"/>
      <c r="I968" s="477"/>
      <c r="J968" s="477"/>
      <c r="K968" s="477"/>
      <c r="L968" s="477"/>
      <c r="M968" s="477"/>
      <c r="N968" s="477"/>
      <c r="O968" s="477"/>
      <c r="P968" s="477"/>
      <c r="Q968" s="477"/>
    </row>
    <row r="969" ht="25.15" customHeight="true" x14ac:dyDescent="0.2">
      <c r="C969" s="477"/>
      <c r="D969" s="477"/>
      <c r="E969" s="477"/>
      <c r="F969" s="477"/>
      <c r="G969" s="477"/>
      <c r="H969" s="477"/>
      <c r="I969" s="477"/>
      <c r="J969" s="477"/>
      <c r="K969" s="477"/>
      <c r="L969" s="477"/>
      <c r="M969" s="477"/>
      <c r="N969" s="477"/>
      <c r="O969" s="477"/>
      <c r="P969" s="477"/>
      <c r="Q969" s="477"/>
    </row>
    <row r="970" ht="25.15" customHeight="true" x14ac:dyDescent="0.2">
      <c r="C970" s="477"/>
      <c r="D970" s="477"/>
      <c r="E970" s="477"/>
      <c r="F970" s="477"/>
      <c r="G970" s="477"/>
      <c r="H970" s="477"/>
      <c r="I970" s="477"/>
      <c r="J970" s="477"/>
      <c r="K970" s="477"/>
      <c r="L970" s="477"/>
      <c r="M970" s="477"/>
      <c r="N970" s="477"/>
      <c r="O970" s="477"/>
      <c r="P970" s="477"/>
      <c r="Q970" s="477"/>
    </row>
    <row r="971" ht="25.15" customHeight="true" x14ac:dyDescent="0.2">
      <c r="C971" s="477"/>
      <c r="D971" s="477"/>
      <c r="E971" s="477"/>
      <c r="F971" s="477"/>
      <c r="G971" s="477"/>
      <c r="H971" s="477"/>
      <c r="I971" s="477"/>
      <c r="J971" s="477"/>
      <c r="K971" s="477"/>
      <c r="L971" s="477"/>
      <c r="M971" s="477"/>
      <c r="N971" s="477"/>
      <c r="O971" s="477"/>
      <c r="P971" s="477"/>
      <c r="Q971" s="477"/>
    </row>
    <row r="972" ht="25.15" customHeight="true" x14ac:dyDescent="0.2">
      <c r="C972" s="477"/>
      <c r="D972" s="477"/>
      <c r="E972" s="477"/>
      <c r="F972" s="477"/>
      <c r="G972" s="477"/>
      <c r="H972" s="477"/>
      <c r="I972" s="477"/>
      <c r="J972" s="477"/>
      <c r="K972" s="477"/>
      <c r="L972" s="477"/>
      <c r="M972" s="477"/>
      <c r="N972" s="477"/>
      <c r="O972" s="477"/>
      <c r="P972" s="477"/>
      <c r="Q972" s="477"/>
    </row>
    <row r="973" ht="25.15" customHeight="true" x14ac:dyDescent="0.2">
      <c r="C973" s="477"/>
      <c r="D973" s="477"/>
      <c r="E973" s="477"/>
      <c r="F973" s="477"/>
      <c r="G973" s="477"/>
      <c r="H973" s="477"/>
      <c r="I973" s="477"/>
      <c r="J973" s="477"/>
      <c r="K973" s="477"/>
      <c r="L973" s="477"/>
      <c r="M973" s="477"/>
      <c r="N973" s="477"/>
      <c r="O973" s="477"/>
      <c r="P973" s="477"/>
      <c r="Q973" s="477"/>
    </row>
    <row r="974" ht="25.15" customHeight="true" x14ac:dyDescent="0.2">
      <c r="C974" s="477"/>
      <c r="D974" s="477"/>
      <c r="E974" s="477"/>
      <c r="F974" s="477"/>
      <c r="G974" s="477"/>
      <c r="H974" s="477"/>
      <c r="I974" s="477"/>
      <c r="J974" s="477"/>
      <c r="K974" s="477"/>
      <c r="L974" s="477"/>
      <c r="M974" s="477"/>
      <c r="N974" s="477"/>
      <c r="O974" s="477"/>
      <c r="P974" s="477"/>
      <c r="Q974" s="477"/>
    </row>
    <row r="975" ht="25.15" customHeight="true" x14ac:dyDescent="0.2">
      <c r="C975" s="477"/>
      <c r="D975" s="477"/>
      <c r="E975" s="477"/>
      <c r="F975" s="477"/>
      <c r="G975" s="477"/>
      <c r="H975" s="477"/>
      <c r="I975" s="477"/>
      <c r="J975" s="477"/>
      <c r="K975" s="477"/>
      <c r="L975" s="477"/>
      <c r="M975" s="477"/>
      <c r="N975" s="477"/>
      <c r="O975" s="477"/>
      <c r="P975" s="477"/>
      <c r="Q975" s="477"/>
    </row>
    <row r="976" ht="25.15" customHeight="true" x14ac:dyDescent="0.2">
      <c r="C976" s="477"/>
      <c r="D976" s="477"/>
      <c r="E976" s="477"/>
      <c r="F976" s="477"/>
      <c r="G976" s="477"/>
      <c r="H976" s="477"/>
      <c r="I976" s="477"/>
      <c r="J976" s="477"/>
      <c r="K976" s="477"/>
      <c r="L976" s="477"/>
      <c r="M976" s="477"/>
      <c r="N976" s="477"/>
      <c r="O976" s="477"/>
      <c r="P976" s="477"/>
      <c r="Q976" s="477"/>
    </row>
    <row r="977" ht="25.15" customHeight="true" x14ac:dyDescent="0.2">
      <c r="C977" s="477"/>
      <c r="D977" s="477"/>
      <c r="E977" s="477"/>
      <c r="F977" s="477"/>
      <c r="G977" s="477"/>
      <c r="H977" s="477"/>
      <c r="I977" s="477"/>
      <c r="J977" s="477"/>
      <c r="K977" s="477"/>
      <c r="L977" s="477"/>
      <c r="M977" s="477"/>
      <c r="N977" s="477"/>
      <c r="O977" s="477"/>
      <c r="P977" s="477"/>
      <c r="Q977" s="477"/>
    </row>
    <row r="978" ht="25.15" customHeight="true" x14ac:dyDescent="0.2">
      <c r="C978" s="477"/>
      <c r="D978" s="477"/>
      <c r="E978" s="477"/>
      <c r="F978" s="477"/>
      <c r="G978" s="477"/>
      <c r="H978" s="477"/>
      <c r="I978" s="477"/>
      <c r="J978" s="477"/>
      <c r="K978" s="477"/>
      <c r="L978" s="477"/>
      <c r="M978" s="477"/>
      <c r="N978" s="477"/>
      <c r="O978" s="477"/>
      <c r="P978" s="477"/>
      <c r="Q978" s="477"/>
    </row>
    <row r="979" ht="25.15" customHeight="true" x14ac:dyDescent="0.2">
      <c r="C979" s="477"/>
      <c r="D979" s="477"/>
      <c r="E979" s="477"/>
      <c r="F979" s="477"/>
      <c r="G979" s="477"/>
      <c r="H979" s="477"/>
      <c r="I979" s="477"/>
      <c r="J979" s="477"/>
      <c r="K979" s="477"/>
      <c r="L979" s="477"/>
      <c r="M979" s="477"/>
      <c r="N979" s="477"/>
      <c r="O979" s="477"/>
      <c r="P979" s="477"/>
      <c r="Q979" s="477"/>
    </row>
    <row r="980" ht="25.15" customHeight="true" x14ac:dyDescent="0.2">
      <c r="C980" s="477"/>
      <c r="D980" s="477"/>
      <c r="E980" s="477"/>
      <c r="F980" s="477"/>
      <c r="G980" s="477"/>
      <c r="H980" s="477"/>
      <c r="I980" s="477"/>
      <c r="J980" s="477"/>
      <c r="K980" s="477"/>
      <c r="L980" s="477"/>
      <c r="M980" s="477"/>
      <c r="N980" s="477"/>
      <c r="O980" s="477"/>
      <c r="P980" s="477"/>
      <c r="Q980" s="477"/>
    </row>
    <row r="981" ht="25.15" customHeight="true" x14ac:dyDescent="0.2">
      <c r="C981" s="477"/>
      <c r="D981" s="477"/>
      <c r="E981" s="477"/>
      <c r="F981" s="477"/>
      <c r="G981" s="477"/>
      <c r="H981" s="477"/>
      <c r="I981" s="477"/>
      <c r="J981" s="477"/>
      <c r="K981" s="477"/>
      <c r="L981" s="477"/>
      <c r="M981" s="477"/>
      <c r="N981" s="477"/>
      <c r="O981" s="477"/>
      <c r="P981" s="477"/>
      <c r="Q981" s="477"/>
    </row>
    <row r="982" ht="25.15" customHeight="true" x14ac:dyDescent="0.2">
      <c r="C982" s="477"/>
      <c r="D982" s="477"/>
      <c r="E982" s="477"/>
      <c r="F982" s="477"/>
      <c r="G982" s="477"/>
      <c r="H982" s="477"/>
      <c r="I982" s="477"/>
      <c r="J982" s="477"/>
      <c r="K982" s="477"/>
      <c r="L982" s="477"/>
      <c r="M982" s="477"/>
      <c r="N982" s="477"/>
      <c r="O982" s="477"/>
      <c r="P982" s="477"/>
      <c r="Q982" s="477"/>
    </row>
    <row r="983" ht="25.15" customHeight="true" x14ac:dyDescent="0.2">
      <c r="C983" s="477"/>
      <c r="D983" s="477"/>
      <c r="E983" s="477"/>
      <c r="F983" s="477"/>
      <c r="G983" s="477"/>
      <c r="H983" s="477"/>
      <c r="I983" s="477"/>
      <c r="J983" s="477"/>
      <c r="K983" s="477"/>
      <c r="L983" s="477"/>
      <c r="M983" s="477"/>
      <c r="N983" s="477"/>
      <c r="O983" s="477"/>
      <c r="P983" s="477"/>
      <c r="Q983" s="477"/>
    </row>
    <row r="984" ht="25.15" customHeight="true" x14ac:dyDescent="0.2">
      <c r="C984" s="477"/>
      <c r="D984" s="477"/>
      <c r="E984" s="477"/>
      <c r="F984" s="477"/>
      <c r="G984" s="477"/>
      <c r="H984" s="477"/>
      <c r="I984" s="477"/>
      <c r="J984" s="477"/>
      <c r="K984" s="477"/>
      <c r="L984" s="477"/>
      <c r="M984" s="477"/>
      <c r="N984" s="477"/>
      <c r="O984" s="477"/>
      <c r="P984" s="477"/>
      <c r="Q984" s="477"/>
    </row>
    <row r="985" ht="25.15" customHeight="true" x14ac:dyDescent="0.2">
      <c r="C985" s="477"/>
      <c r="D985" s="477"/>
      <c r="E985" s="477"/>
      <c r="F985" s="477"/>
      <c r="G985" s="477"/>
      <c r="H985" s="477"/>
      <c r="I985" s="477"/>
      <c r="J985" s="477"/>
      <c r="K985" s="477"/>
      <c r="L985" s="477"/>
      <c r="M985" s="477"/>
      <c r="N985" s="477"/>
      <c r="O985" s="477"/>
      <c r="P985" s="477"/>
      <c r="Q985" s="477"/>
    </row>
    <row r="986" ht="25.15" customHeight="true" x14ac:dyDescent="0.2">
      <c r="C986" s="477"/>
      <c r="D986" s="477"/>
      <c r="E986" s="477"/>
      <c r="F986" s="477"/>
      <c r="G986" s="477"/>
      <c r="H986" s="477"/>
      <c r="I986" s="477"/>
      <c r="J986" s="477"/>
      <c r="K986" s="477"/>
      <c r="L986" s="477"/>
      <c r="M986" s="477"/>
      <c r="N986" s="477"/>
      <c r="O986" s="477"/>
      <c r="P986" s="477"/>
      <c r="Q986" s="477"/>
    </row>
    <row r="987" ht="25.15" customHeight="true" x14ac:dyDescent="0.2">
      <c r="C987" s="477"/>
      <c r="D987" s="477"/>
      <c r="E987" s="477"/>
      <c r="F987" s="477"/>
      <c r="G987" s="477"/>
      <c r="H987" s="477"/>
      <c r="I987" s="477"/>
      <c r="J987" s="477"/>
      <c r="K987" s="477"/>
      <c r="L987" s="477"/>
      <c r="M987" s="477"/>
      <c r="N987" s="477"/>
      <c r="O987" s="477"/>
      <c r="P987" s="477"/>
      <c r="Q987" s="477"/>
    </row>
    <row r="988" ht="25.15" customHeight="true" x14ac:dyDescent="0.2">
      <c r="C988" s="477"/>
      <c r="D988" s="477"/>
      <c r="E988" s="477"/>
      <c r="F988" s="477"/>
      <c r="G988" s="477"/>
      <c r="H988" s="477"/>
      <c r="I988" s="477"/>
      <c r="J988" s="477"/>
      <c r="K988" s="477"/>
      <c r="L988" s="477"/>
      <c r="M988" s="477"/>
      <c r="N988" s="477"/>
      <c r="O988" s="477"/>
      <c r="P988" s="477"/>
      <c r="Q988" s="477"/>
    </row>
    <row r="989" ht="25.15" customHeight="true" x14ac:dyDescent="0.2">
      <c r="C989" s="477"/>
      <c r="D989" s="477"/>
      <c r="E989" s="477"/>
      <c r="F989" s="477"/>
      <c r="G989" s="477"/>
      <c r="H989" s="477"/>
      <c r="I989" s="477"/>
      <c r="J989" s="477"/>
      <c r="K989" s="477"/>
      <c r="L989" s="477"/>
      <c r="M989" s="477"/>
      <c r="N989" s="477"/>
      <c r="O989" s="477"/>
      <c r="P989" s="477"/>
      <c r="Q989" s="477"/>
    </row>
    <row r="990" ht="25.15" customHeight="true" x14ac:dyDescent="0.2">
      <c r="C990" s="477"/>
      <c r="D990" s="477"/>
      <c r="E990" s="477"/>
      <c r="F990" s="477"/>
      <c r="G990" s="477"/>
      <c r="H990" s="477"/>
      <c r="I990" s="477"/>
      <c r="J990" s="477"/>
      <c r="K990" s="477"/>
      <c r="L990" s="477"/>
      <c r="M990" s="477"/>
      <c r="N990" s="477"/>
      <c r="O990" s="477"/>
      <c r="P990" s="477"/>
      <c r="Q990" s="477"/>
    </row>
    <row r="991" ht="25.15" customHeight="true" x14ac:dyDescent="0.2">
      <c r="C991" s="477"/>
      <c r="D991" s="477"/>
      <c r="E991" s="477"/>
      <c r="F991" s="477"/>
      <c r="G991" s="477"/>
      <c r="H991" s="477"/>
      <c r="I991" s="477"/>
      <c r="J991" s="477"/>
      <c r="K991" s="477"/>
      <c r="L991" s="477"/>
      <c r="M991" s="477"/>
      <c r="N991" s="477"/>
      <c r="O991" s="477"/>
      <c r="P991" s="477"/>
      <c r="Q991" s="477"/>
    </row>
    <row r="992" ht="25.15" customHeight="true" x14ac:dyDescent="0.2">
      <c r="C992" s="477"/>
      <c r="D992" s="477"/>
      <c r="E992" s="477"/>
      <c r="F992" s="477"/>
      <c r="G992" s="477"/>
      <c r="H992" s="477"/>
      <c r="I992" s="477"/>
      <c r="J992" s="477"/>
      <c r="K992" s="477"/>
      <c r="L992" s="477"/>
      <c r="M992" s="477"/>
      <c r="N992" s="477"/>
      <c r="O992" s="477"/>
      <c r="P992" s="477"/>
      <c r="Q992" s="477"/>
    </row>
    <row r="993" ht="25.15" customHeight="true" x14ac:dyDescent="0.2">
      <c r="C993" s="477"/>
      <c r="D993" s="477"/>
      <c r="E993" s="477"/>
      <c r="F993" s="477"/>
      <c r="G993" s="477"/>
      <c r="H993" s="477"/>
      <c r="I993" s="477"/>
      <c r="J993" s="477"/>
      <c r="K993" s="477"/>
      <c r="L993" s="477"/>
      <c r="M993" s="477"/>
      <c r="N993" s="477"/>
      <c r="O993" s="477"/>
      <c r="P993" s="477"/>
      <c r="Q993" s="477"/>
    </row>
    <row r="994" ht="25.15" customHeight="true" x14ac:dyDescent="0.2">
      <c r="C994" s="477"/>
      <c r="D994" s="477"/>
      <c r="E994" s="477"/>
      <c r="F994" s="477"/>
      <c r="G994" s="477"/>
      <c r="H994" s="477"/>
      <c r="I994" s="477"/>
      <c r="J994" s="477"/>
      <c r="K994" s="477"/>
      <c r="L994" s="477"/>
      <c r="M994" s="477"/>
      <c r="N994" s="477"/>
      <c r="O994" s="477"/>
      <c r="P994" s="477"/>
      <c r="Q994" s="477"/>
    </row>
    <row r="995" ht="25.15" customHeight="true" x14ac:dyDescent="0.2">
      <c r="C995" s="477"/>
      <c r="D995" s="477"/>
      <c r="E995" s="477"/>
      <c r="F995" s="477"/>
      <c r="G995" s="477"/>
      <c r="H995" s="477"/>
      <c r="I995" s="477"/>
      <c r="J995" s="477"/>
      <c r="K995" s="477"/>
      <c r="L995" s="477"/>
      <c r="M995" s="477"/>
      <c r="N995" s="477"/>
      <c r="O995" s="477"/>
      <c r="P995" s="477"/>
      <c r="Q995" s="477"/>
    </row>
    <row r="996" ht="25.15" customHeight="true" x14ac:dyDescent="0.2">
      <c r="C996" s="477"/>
      <c r="D996" s="477"/>
      <c r="E996" s="477"/>
      <c r="F996" s="477"/>
      <c r="G996" s="477"/>
      <c r="H996" s="477"/>
      <c r="I996" s="477"/>
      <c r="J996" s="477"/>
      <c r="K996" s="477"/>
      <c r="L996" s="477"/>
      <c r="M996" s="477"/>
      <c r="N996" s="477"/>
      <c r="O996" s="477"/>
      <c r="P996" s="477"/>
      <c r="Q996" s="477"/>
    </row>
    <row r="997" ht="25.15" customHeight="true" x14ac:dyDescent="0.2">
      <c r="C997" s="477"/>
      <c r="D997" s="477"/>
      <c r="E997" s="477"/>
      <c r="F997" s="477"/>
      <c r="G997" s="477"/>
      <c r="H997" s="477"/>
      <c r="I997" s="477"/>
      <c r="J997" s="477"/>
      <c r="K997" s="477"/>
      <c r="L997" s="477"/>
      <c r="M997" s="477"/>
      <c r="N997" s="477"/>
      <c r="O997" s="477"/>
      <c r="P997" s="477"/>
      <c r="Q997" s="477"/>
    </row>
    <row r="998" ht="25.15" customHeight="true" x14ac:dyDescent="0.2">
      <c r="C998" s="477"/>
      <c r="D998" s="477"/>
      <c r="E998" s="477"/>
      <c r="F998" s="477"/>
      <c r="G998" s="477"/>
      <c r="H998" s="477"/>
      <c r="I998" s="477"/>
      <c r="J998" s="477"/>
      <c r="K998" s="477"/>
      <c r="L998" s="477"/>
      <c r="M998" s="477"/>
      <c r="N998" s="477"/>
      <c r="O998" s="477"/>
      <c r="P998" s="477"/>
      <c r="Q998" s="477"/>
    </row>
    <row r="999" ht="25.15" customHeight="true" x14ac:dyDescent="0.2">
      <c r="C999" s="477"/>
      <c r="D999" s="477"/>
      <c r="E999" s="477"/>
      <c r="F999" s="477"/>
      <c r="G999" s="477"/>
      <c r="H999" s="477"/>
      <c r="I999" s="477"/>
      <c r="J999" s="477"/>
      <c r="K999" s="477"/>
      <c r="L999" s="477"/>
      <c r="M999" s="477"/>
      <c r="N999" s="477"/>
      <c r="O999" s="477"/>
      <c r="P999" s="477"/>
      <c r="Q999" s="477"/>
    </row>
    <row r="1000" ht="25.15" customHeight="true" x14ac:dyDescent="0.2">
      <c r="C1000" s="477"/>
      <c r="D1000" s="477"/>
      <c r="E1000" s="477"/>
      <c r="F1000" s="477"/>
      <c r="G1000" s="477"/>
      <c r="H1000" s="477"/>
      <c r="I1000" s="477"/>
      <c r="J1000" s="477"/>
      <c r="K1000" s="477"/>
      <c r="L1000" s="477"/>
      <c r="M1000" s="477"/>
      <c r="N1000" s="477"/>
      <c r="O1000" s="477"/>
      <c r="P1000" s="477"/>
      <c r="Q1000" s="477"/>
    </row>
    <row r="1001" ht="25.15" customHeight="true" x14ac:dyDescent="0.2">
      <c r="C1001" s="477"/>
      <c r="D1001" s="477"/>
      <c r="E1001" s="477"/>
      <c r="F1001" s="477"/>
      <c r="G1001" s="477"/>
      <c r="H1001" s="477"/>
      <c r="I1001" s="477"/>
      <c r="J1001" s="477"/>
      <c r="K1001" s="477"/>
      <c r="L1001" s="477"/>
      <c r="M1001" s="477"/>
      <c r="N1001" s="477"/>
      <c r="O1001" s="477"/>
      <c r="P1001" s="477"/>
      <c r="Q1001" s="477"/>
    </row>
    <row r="1002" ht="25.15" customHeight="true" x14ac:dyDescent="0.2">
      <c r="C1002" s="477"/>
      <c r="D1002" s="477"/>
      <c r="E1002" s="477"/>
      <c r="F1002" s="477"/>
      <c r="G1002" s="477"/>
      <c r="H1002" s="477"/>
      <c r="I1002" s="477"/>
      <c r="J1002" s="477"/>
      <c r="K1002" s="477"/>
      <c r="L1002" s="477"/>
      <c r="M1002" s="477"/>
      <c r="N1002" s="477"/>
      <c r="O1002" s="477"/>
      <c r="P1002" s="477"/>
      <c r="Q1002" s="477"/>
    </row>
    <row r="1003" ht="25.15" customHeight="true" x14ac:dyDescent="0.2">
      <c r="C1003" s="477"/>
      <c r="D1003" s="477"/>
      <c r="E1003" s="477"/>
      <c r="F1003" s="477"/>
      <c r="G1003" s="477"/>
      <c r="H1003" s="477"/>
      <c r="I1003" s="477"/>
      <c r="J1003" s="477"/>
      <c r="K1003" s="477"/>
      <c r="L1003" s="477"/>
      <c r="M1003" s="477"/>
      <c r="N1003" s="477"/>
      <c r="O1003" s="477"/>
      <c r="P1003" s="477"/>
      <c r="Q1003" s="477"/>
    </row>
    <row r="1004" ht="25.15" customHeight="true" x14ac:dyDescent="0.2">
      <c r="C1004" s="477"/>
      <c r="D1004" s="477"/>
      <c r="E1004" s="477"/>
      <c r="F1004" s="477"/>
      <c r="G1004" s="477"/>
      <c r="H1004" s="477"/>
      <c r="I1004" s="477"/>
      <c r="J1004" s="477"/>
      <c r="K1004" s="477"/>
      <c r="L1004" s="477"/>
      <c r="M1004" s="477"/>
      <c r="N1004" s="477"/>
      <c r="O1004" s="477"/>
      <c r="P1004" s="477"/>
      <c r="Q1004" s="477"/>
    </row>
    <row r="1005" ht="25.15" customHeight="true" x14ac:dyDescent="0.2">
      <c r="C1005" s="477"/>
      <c r="D1005" s="477"/>
      <c r="E1005" s="477"/>
      <c r="F1005" s="477"/>
      <c r="G1005" s="477"/>
      <c r="H1005" s="477"/>
      <c r="I1005" s="477"/>
      <c r="J1005" s="477"/>
      <c r="K1005" s="477"/>
      <c r="L1005" s="477"/>
      <c r="M1005" s="477"/>
      <c r="N1005" s="477"/>
      <c r="O1005" s="477"/>
      <c r="P1005" s="477"/>
      <c r="Q1005" s="477"/>
    </row>
    <row r="1006" ht="25.15" customHeight="true" x14ac:dyDescent="0.2">
      <c r="C1006" s="477"/>
      <c r="D1006" s="477"/>
      <c r="E1006" s="477"/>
      <c r="F1006" s="477"/>
      <c r="G1006" s="477"/>
      <c r="H1006" s="477"/>
      <c r="I1006" s="477"/>
      <c r="J1006" s="477"/>
      <c r="K1006" s="477"/>
      <c r="L1006" s="477"/>
      <c r="M1006" s="477"/>
      <c r="N1006" s="477"/>
      <c r="O1006" s="477"/>
      <c r="P1006" s="477"/>
      <c r="Q1006" s="477"/>
    </row>
    <row r="1007" ht="25.15" customHeight="true" x14ac:dyDescent="0.2">
      <c r="C1007" s="477"/>
      <c r="D1007" s="477"/>
      <c r="E1007" s="477"/>
      <c r="F1007" s="477"/>
      <c r="G1007" s="477"/>
      <c r="H1007" s="477"/>
      <c r="I1007" s="477"/>
      <c r="J1007" s="477"/>
      <c r="K1007" s="477"/>
      <c r="L1007" s="477"/>
      <c r="M1007" s="477"/>
      <c r="N1007" s="477"/>
      <c r="O1007" s="477"/>
      <c r="P1007" s="477"/>
      <c r="Q1007" s="477"/>
    </row>
    <row r="1008" ht="25.15" customHeight="true" x14ac:dyDescent="0.2">
      <c r="C1008" s="477"/>
      <c r="D1008" s="477"/>
      <c r="E1008" s="477"/>
      <c r="F1008" s="477"/>
      <c r="G1008" s="477"/>
      <c r="H1008" s="477"/>
      <c r="I1008" s="477"/>
      <c r="J1008" s="477"/>
      <c r="K1008" s="477"/>
      <c r="L1008" s="477"/>
      <c r="M1008" s="477"/>
      <c r="N1008" s="477"/>
      <c r="O1008" s="477"/>
      <c r="P1008" s="477"/>
      <c r="Q1008" s="477"/>
    </row>
    <row r="1009" ht="25.15" customHeight="true" x14ac:dyDescent="0.2">
      <c r="C1009" s="477"/>
      <c r="D1009" s="477"/>
      <c r="E1009" s="477"/>
      <c r="F1009" s="477"/>
      <c r="G1009" s="477"/>
      <c r="H1009" s="477"/>
      <c r="I1009" s="477"/>
      <c r="J1009" s="477"/>
      <c r="K1009" s="477"/>
      <c r="L1009" s="477"/>
      <c r="M1009" s="477"/>
      <c r="N1009" s="477"/>
      <c r="O1009" s="477"/>
      <c r="P1009" s="477"/>
      <c r="Q1009" s="477"/>
    </row>
    <row r="1010" ht="25.15" customHeight="true" x14ac:dyDescent="0.2">
      <c r="C1010" s="477"/>
      <c r="D1010" s="477"/>
      <c r="E1010" s="477"/>
      <c r="F1010" s="477"/>
      <c r="G1010" s="477"/>
      <c r="H1010" s="477"/>
      <c r="I1010" s="477"/>
      <c r="J1010" s="477"/>
      <c r="K1010" s="477"/>
      <c r="L1010" s="477"/>
      <c r="M1010" s="477"/>
      <c r="N1010" s="477"/>
      <c r="O1010" s="477"/>
      <c r="P1010" s="477"/>
      <c r="Q1010" s="477"/>
    </row>
    <row r="1011" ht="25.15" customHeight="true" x14ac:dyDescent="0.2">
      <c r="C1011" s="477"/>
      <c r="D1011" s="477"/>
      <c r="E1011" s="477"/>
      <c r="F1011" s="477"/>
      <c r="G1011" s="477"/>
      <c r="H1011" s="477"/>
      <c r="I1011" s="477"/>
      <c r="J1011" s="477"/>
      <c r="K1011" s="477"/>
      <c r="L1011" s="477"/>
      <c r="M1011" s="477"/>
      <c r="N1011" s="477"/>
      <c r="O1011" s="477"/>
      <c r="P1011" s="477"/>
      <c r="Q1011" s="477"/>
    </row>
    <row r="1012" ht="25.15" customHeight="true" x14ac:dyDescent="0.2">
      <c r="C1012" s="477"/>
      <c r="D1012" s="477"/>
      <c r="E1012" s="477"/>
      <c r="F1012" s="477"/>
      <c r="G1012" s="477"/>
      <c r="H1012" s="477"/>
      <c r="I1012" s="477"/>
      <c r="J1012" s="477"/>
      <c r="K1012" s="477"/>
      <c r="L1012" s="477"/>
      <c r="M1012" s="477"/>
      <c r="N1012" s="477"/>
      <c r="O1012" s="477"/>
      <c r="P1012" s="477"/>
      <c r="Q1012" s="477"/>
    </row>
    <row r="1013" ht="25.15" customHeight="true" x14ac:dyDescent="0.2">
      <c r="C1013" s="477"/>
      <c r="D1013" s="477"/>
      <c r="E1013" s="477"/>
      <c r="F1013" s="477"/>
      <c r="G1013" s="477"/>
      <c r="H1013" s="477"/>
      <c r="I1013" s="477"/>
      <c r="J1013" s="477"/>
      <c r="K1013" s="477"/>
      <c r="L1013" s="477"/>
      <c r="M1013" s="477"/>
      <c r="N1013" s="477"/>
      <c r="O1013" s="477"/>
      <c r="P1013" s="477"/>
      <c r="Q1013" s="477"/>
    </row>
    <row r="1014" ht="25.15" customHeight="true" x14ac:dyDescent="0.2">
      <c r="C1014" s="477"/>
      <c r="D1014" s="477"/>
      <c r="E1014" s="477"/>
      <c r="F1014" s="477"/>
      <c r="G1014" s="477"/>
      <c r="H1014" s="477"/>
      <c r="I1014" s="477"/>
      <c r="J1014" s="477"/>
      <c r="K1014" s="477"/>
      <c r="L1014" s="477"/>
      <c r="M1014" s="477"/>
      <c r="N1014" s="477"/>
      <c r="O1014" s="477"/>
      <c r="P1014" s="477"/>
      <c r="Q1014" s="477"/>
    </row>
    <row r="1015" ht="25.15" customHeight="true" x14ac:dyDescent="0.2">
      <c r="C1015" s="477"/>
      <c r="D1015" s="477"/>
      <c r="E1015" s="477"/>
      <c r="F1015" s="477"/>
      <c r="G1015" s="477"/>
      <c r="H1015" s="477"/>
      <c r="I1015" s="477"/>
      <c r="J1015" s="477"/>
      <c r="K1015" s="477"/>
      <c r="L1015" s="477"/>
      <c r="M1015" s="477"/>
      <c r="N1015" s="477"/>
      <c r="O1015" s="477"/>
      <c r="P1015" s="477"/>
      <c r="Q1015" s="477"/>
    </row>
    <row r="1016" ht="25.15" customHeight="true" x14ac:dyDescent="0.2">
      <c r="C1016" s="477"/>
      <c r="D1016" s="477"/>
      <c r="E1016" s="477"/>
      <c r="F1016" s="477"/>
      <c r="G1016" s="477"/>
      <c r="H1016" s="477"/>
      <c r="I1016" s="477"/>
      <c r="J1016" s="477"/>
      <c r="K1016" s="477"/>
      <c r="L1016" s="477"/>
      <c r="M1016" s="477"/>
      <c r="N1016" s="477"/>
      <c r="O1016" s="477"/>
      <c r="P1016" s="477"/>
      <c r="Q1016" s="477"/>
    </row>
    <row r="1017" ht="25.15" customHeight="true" x14ac:dyDescent="0.2">
      <c r="C1017" s="477"/>
      <c r="D1017" s="477"/>
      <c r="E1017" s="477"/>
      <c r="F1017" s="477"/>
      <c r="G1017" s="477"/>
      <c r="H1017" s="477"/>
      <c r="I1017" s="477"/>
      <c r="J1017" s="477"/>
      <c r="K1017" s="477"/>
      <c r="L1017" s="477"/>
      <c r="M1017" s="477"/>
      <c r="N1017" s="477"/>
      <c r="O1017" s="477"/>
      <c r="P1017" s="477"/>
      <c r="Q1017" s="477"/>
    </row>
    <row r="1018" ht="25.15" customHeight="true" x14ac:dyDescent="0.2">
      <c r="C1018" s="477"/>
      <c r="D1018" s="477"/>
      <c r="E1018" s="477"/>
      <c r="F1018" s="477"/>
      <c r="G1018" s="477"/>
      <c r="H1018" s="477"/>
      <c r="I1018" s="477"/>
      <c r="J1018" s="477"/>
      <c r="K1018" s="477"/>
      <c r="L1018" s="477"/>
      <c r="M1018" s="477"/>
      <c r="N1018" s="477"/>
      <c r="O1018" s="477"/>
      <c r="P1018" s="477"/>
      <c r="Q1018" s="477"/>
    </row>
    <row r="1019" ht="25.15" customHeight="true" x14ac:dyDescent="0.2">
      <c r="C1019" s="477"/>
      <c r="D1019" s="477"/>
      <c r="E1019" s="477"/>
      <c r="F1019" s="477"/>
      <c r="G1019" s="477"/>
      <c r="H1019" s="477"/>
      <c r="I1019" s="477"/>
      <c r="J1019" s="477"/>
      <c r="K1019" s="477"/>
      <c r="L1019" s="477"/>
      <c r="M1019" s="477"/>
      <c r="N1019" s="477"/>
      <c r="O1019" s="477"/>
      <c r="P1019" s="477"/>
      <c r="Q1019" s="477"/>
    </row>
    <row r="1020" ht="25.15" customHeight="true" x14ac:dyDescent="0.2">
      <c r="C1020" s="477"/>
      <c r="D1020" s="477"/>
      <c r="E1020" s="477"/>
      <c r="F1020" s="477"/>
      <c r="G1020" s="477"/>
      <c r="H1020" s="477"/>
      <c r="I1020" s="477"/>
      <c r="J1020" s="477"/>
      <c r="K1020" s="477"/>
      <c r="L1020" s="477"/>
      <c r="M1020" s="477"/>
      <c r="N1020" s="477"/>
      <c r="O1020" s="477"/>
      <c r="P1020" s="477"/>
      <c r="Q1020" s="477"/>
    </row>
    <row r="1021" ht="25.15" customHeight="true" x14ac:dyDescent="0.2">
      <c r="C1021" s="477"/>
      <c r="D1021" s="477"/>
      <c r="E1021" s="477"/>
      <c r="F1021" s="477"/>
      <c r="G1021" s="477"/>
      <c r="H1021" s="477"/>
      <c r="I1021" s="477"/>
      <c r="J1021" s="477"/>
      <c r="K1021" s="477"/>
      <c r="L1021" s="477"/>
      <c r="M1021" s="477"/>
      <c r="N1021" s="477"/>
      <c r="O1021" s="477"/>
      <c r="P1021" s="477"/>
      <c r="Q1021" s="477"/>
    </row>
    <row r="1022" ht="25.15" customHeight="true" x14ac:dyDescent="0.2">
      <c r="C1022" s="477"/>
      <c r="D1022" s="477"/>
      <c r="E1022" s="477"/>
      <c r="F1022" s="477"/>
      <c r="G1022" s="477"/>
      <c r="H1022" s="477"/>
      <c r="I1022" s="477"/>
      <c r="J1022" s="477"/>
      <c r="K1022" s="477"/>
      <c r="L1022" s="477"/>
      <c r="M1022" s="477"/>
      <c r="N1022" s="477"/>
      <c r="O1022" s="477"/>
      <c r="P1022" s="477"/>
      <c r="Q1022" s="477"/>
    </row>
    <row r="1023" ht="25.15" customHeight="true" x14ac:dyDescent="0.2">
      <c r="C1023" s="477"/>
      <c r="D1023" s="477"/>
      <c r="E1023" s="477"/>
      <c r="F1023" s="477"/>
      <c r="G1023" s="477"/>
      <c r="H1023" s="477"/>
      <c r="I1023" s="477"/>
      <c r="J1023" s="477"/>
      <c r="K1023" s="477"/>
      <c r="L1023" s="477"/>
      <c r="M1023" s="477"/>
      <c r="N1023" s="477"/>
      <c r="O1023" s="477"/>
      <c r="P1023" s="477"/>
      <c r="Q1023" s="477"/>
    </row>
    <row r="1024" ht="25.15" customHeight="true" x14ac:dyDescent="0.2">
      <c r="C1024" s="477"/>
      <c r="D1024" s="477"/>
      <c r="E1024" s="477"/>
      <c r="F1024" s="477"/>
      <c r="G1024" s="477"/>
      <c r="H1024" s="477"/>
      <c r="I1024" s="477"/>
      <c r="J1024" s="477"/>
      <c r="K1024" s="477"/>
      <c r="L1024" s="477"/>
      <c r="M1024" s="477"/>
      <c r="N1024" s="477"/>
      <c r="O1024" s="477"/>
      <c r="P1024" s="477"/>
      <c r="Q1024" s="477"/>
    </row>
    <row r="1025" s="218" customFormat="true" ht="21" customHeight="true" x14ac:dyDescent="0.2">
      <c r="A1025" s="2217" t="s">
        <v>296</v>
      </c>
      <c r="B1025" s="2218"/>
      <c r="C1025" s="2219"/>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220" t="s">
        <v>189</v>
      </c>
      <c r="B1026" s="2221"/>
      <c r="C1026" s="425" t="s">
        <v>190</v>
      </c>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6" t="s">
        <v>191</v>
      </c>
      <c r="B1027" s="427" t="s">
        <v>192</v>
      </c>
      <c r="C1027" s="428">
        <v>15800</v>
      </c>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29" t="s">
        <v>193</v>
      </c>
      <c r="B1028" s="430" t="s">
        <v>192</v>
      </c>
      <c r="C1028" s="431">
        <v>15800</v>
      </c>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29" t="s">
        <v>194</v>
      </c>
      <c r="B1029" s="430" t="s">
        <v>192</v>
      </c>
      <c r="C1029" s="431">
        <v>15800</v>
      </c>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29" t="s">
        <v>195</v>
      </c>
      <c r="B1030" s="430" t="s">
        <v>192</v>
      </c>
      <c r="C1030" s="431">
        <v>15800</v>
      </c>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194" t="s">
        <v>196</v>
      </c>
      <c r="B1031" s="430" t="s">
        <v>197</v>
      </c>
      <c r="C1031" s="431">
        <v>9629</v>
      </c>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194"/>
      <c r="B1032" s="430" t="s">
        <v>198</v>
      </c>
      <c r="C1032" s="431">
        <v>6171</v>
      </c>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195"/>
      <c r="B1033" s="432" t="s">
        <v>199</v>
      </c>
      <c r="C1033" s="433">
        <v>0</v>
      </c>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5"/>
      <c r="BB1033" s="136"/>
      <c r="BC1033" s="415"/>
      <c r="BD1033" s="415"/>
      <c r="BE1033" s="415"/>
      <c r="BF1033" s="415"/>
      <c r="BG1033" s="415"/>
      <c r="BH1033" s="415"/>
      <c r="BI1033" s="415"/>
      <c r="BJ1033" s="415"/>
      <c r="BK1033" s="415"/>
      <c r="BL1033" s="415"/>
      <c r="BM1033" s="415"/>
      <c r="BN1033" s="415"/>
      <c r="BO1033" s="415"/>
      <c r="BP1033" s="415"/>
      <c r="BQ1033" s="415"/>
      <c r="BR1033" s="415"/>
      <c r="BS1033" s="415"/>
      <c r="BT1033" s="415"/>
      <c r="BU1033" s="415"/>
      <c r="BV1033" s="415"/>
      <c r="BW1033" s="415"/>
      <c r="BX1033" s="415"/>
      <c r="BY1033" s="415"/>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196" t="s">
        <v>297</v>
      </c>
      <c r="B1034" s="2197"/>
      <c r="C1034" s="2198"/>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121</v>
      </c>
      <c r="B1036" s="118" t="s">
        <v>122</v>
      </c>
    </row>
    <row r="1037" ht="15" customHeight="true" x14ac:dyDescent="0.2">
      <c r="A1037" s="292" t="str">
        <f>R15</f>
        <v>Akmola</v>
      </c>
      <c r="B1037" s="292">
        <f>BR122+BR123</f>
        <v>2469.5560756921709</v>
      </c>
    </row>
    <row r="1038" ht="15" customHeight="true" x14ac:dyDescent="0.2">
      <c r="A1038" s="292" t="str">
        <f>S15</f>
        <v>Aktubinsk</v>
      </c>
      <c r="B1038" s="292">
        <f>BS122+BS123</f>
        <v>2595.1437658841614</v>
      </c>
    </row>
    <row r="1039" ht="15" customHeight="true" x14ac:dyDescent="0.2">
      <c r="A1039" s="292" t="str">
        <f>T15</f>
        <v>Almaty</v>
      </c>
      <c r="B1039" s="292">
        <f>BT122+BT123</f>
        <v>5879.1508682352942</v>
      </c>
    </row>
    <row r="1040" ht="15" customHeight="true" x14ac:dyDescent="0.2">
      <c r="A1040" s="292" t="str">
        <f>U15</f>
        <v>Almaty city</v>
      </c>
      <c r="B1040" s="292">
        <f>BU122+BU123</f>
        <v>4129.1139712465929</v>
      </c>
    </row>
    <row r="1041" ht="15" customHeight="true" x14ac:dyDescent="0.2">
      <c r="A1041" s="292" t="str">
        <f>V15</f>
        <v>Astana city</v>
      </c>
      <c r="B1041" s="292">
        <f>BV122+BV123</f>
        <v>1709.5417701643239</v>
      </c>
    </row>
    <row r="1042" ht="15" customHeight="true" x14ac:dyDescent="0.2">
      <c r="A1042" s="292" t="str">
        <f>W15</f>
        <v>Atyrau</v>
      </c>
      <c r="B1042" s="292">
        <f>BW122+BW123</f>
        <v>1542.1292290179067</v>
      </c>
    </row>
    <row r="1043" ht="15" customHeight="true" x14ac:dyDescent="0.2">
      <c r="A1043" s="292" t="str">
        <f>X15</f>
        <v>East Kazakhstan</v>
      </c>
      <c r="B1043" s="292">
        <f>BX122+XR123</f>
        <v>4781.6651595321937</v>
      </c>
    </row>
    <row r="1044" ht="15" customHeight="true" x14ac:dyDescent="0.2">
      <c r="A1044" s="292" t="str">
        <f>Y15</f>
        <v>Karagandy</v>
      </c>
      <c r="B1044" s="292">
        <f>BY122+BY123</f>
        <v>4838.4464264776234</v>
      </c>
    </row>
    <row r="1045" ht="15" customHeight="true" x14ac:dyDescent="0.2">
      <c r="A1045" s="292" t="str">
        <f>Z15</f>
        <v>Kostanay</v>
      </c>
      <c r="B1045" s="292">
        <f>BZ122+BZ123</f>
        <v>3058.3208054569832</v>
      </c>
    </row>
    <row r="1046" ht="15" customHeight="true" x14ac:dyDescent="0.2">
      <c r="A1046" s="238" t="str">
        <f>AA15</f>
        <v>Kyzylorda</v>
      </c>
      <c r="B1046" s="292">
        <f>CA122+CA123</f>
        <v>2292.1409934336825</v>
      </c>
    </row>
    <row r="1047" ht="15" customHeight="true" x14ac:dyDescent="0.2">
      <c r="A1047" s="238" t="str">
        <f>AB15</f>
        <v>Mangistau</v>
      </c>
      <c r="B1047" s="292">
        <f>CB122+CB123</f>
        <v>1721.9818163918819</v>
      </c>
    </row>
    <row r="1048" ht="15" customHeight="true" x14ac:dyDescent="0.2">
      <c r="A1048" s="238" t="str">
        <f>AC15</f>
        <v>North Kazakhstan</v>
      </c>
      <c r="B1048" s="292">
        <f>CC122+CC123</f>
        <v>2304.1123692173292</v>
      </c>
    </row>
    <row r="1049" ht="15" customHeight="true" x14ac:dyDescent="0.2">
      <c r="A1049" s="238" t="str">
        <f>AD15</f>
        <v>Pavlodar</v>
      </c>
      <c r="B1049" s="292">
        <f>CD122+CD123</f>
        <v>2769.8279829042731</v>
      </c>
    </row>
    <row r="1050" ht="15" customHeight="true" x14ac:dyDescent="0.2">
      <c r="A1050" s="238" t="str">
        <f>AE15</f>
        <v>South Kazakhstan</v>
      </c>
      <c r="B1050" s="292">
        <f>CE122+CE123</f>
        <v>8728.5701455889193</v>
      </c>
    </row>
    <row r="1051" ht="15" customHeight="true" x14ac:dyDescent="0.2">
      <c r="A1051" s="238" t="str">
        <f>AF15</f>
        <v>Western Kazakhstan</v>
      </c>
      <c r="B1051" s="292">
        <f>CF122+CF123</f>
        <v>2207.8962391038922</v>
      </c>
    </row>
    <row r="1052" ht="15" customHeight="true" x14ac:dyDescent="0.2">
      <c r="A1052" s="238" t="str">
        <f>AG15</f>
        <v>Zhambul</v>
      </c>
      <c r="B1052" s="292">
        <f>CG122+CG123</f>
        <v>3521.2475228281251</v>
      </c>
    </row>
    <row r="1053" ht="15" customHeight="true" x14ac:dyDescent="0.2">
      <c r="A1053" s="238">
        <f>AH15</f>
        <v>0</v>
      </c>
      <c r="B1053" s="292">
        <f>CH122+CH123</f>
        <v>0</v>
      </c>
    </row>
    <row r="1054" ht="15" customHeight="true" x14ac:dyDescent="0.2">
      <c r="A1054" s="238">
        <f>AI15</f>
        <v>0</v>
      </c>
      <c r="B1054" s="292">
        <f>CI122+CI123</f>
        <v>0</v>
      </c>
    </row>
    <row r="1055" ht="15" customHeight="true" x14ac:dyDescent="0.2">
      <c r="A1055" s="238">
        <f>AJ15</f>
        <v>0</v>
      </c>
      <c r="B1055" s="292">
        <f>CJ122+CJ123</f>
        <v>0</v>
      </c>
    </row>
    <row r="1056" ht="15" customHeight="true" x14ac:dyDescent="0.2">
      <c r="A1056" s="238">
        <f>AK15</f>
        <v>0</v>
      </c>
      <c r="B1056" s="292">
        <f>CK122+CK123</f>
        <v>0</v>
      </c>
    </row>
    <row r="1057" ht="15" customHeight="true" x14ac:dyDescent="0.2">
      <c r="A1057" s="238">
        <f>AL15</f>
        <v>0</v>
      </c>
      <c r="B1057" s="292">
        <f>CL122+CL123</f>
        <v>0</v>
      </c>
    </row>
    <row r="1058" ht="15" customHeight="true" x14ac:dyDescent="0.2">
      <c r="A1058" s="238">
        <f>AM15</f>
        <v>0</v>
      </c>
      <c r="B1058" s="292">
        <f>CM122+CM123</f>
        <v>0</v>
      </c>
    </row>
    <row r="1059" ht="15" customHeight="true" x14ac:dyDescent="0.2">
      <c r="A1059" s="238">
        <f>AN15</f>
        <v>0</v>
      </c>
      <c r="B1059" s="292">
        <f>CN122+CN123</f>
        <v>0</v>
      </c>
    </row>
    <row r="1060" ht="15" customHeight="true" x14ac:dyDescent="0.2">
      <c r="A1060" s="238">
        <f>AO15</f>
        <v>0</v>
      </c>
      <c r="B1060" s="292">
        <f>CO122+CO123</f>
        <v>0</v>
      </c>
    </row>
    <row r="1061" ht="15" customHeight="true" x14ac:dyDescent="0.2">
      <c r="A1061" s="238">
        <f>AP15</f>
        <v>0</v>
      </c>
      <c r="B1061" s="292">
        <f>CP122+CP123</f>
        <v>0</v>
      </c>
    </row>
    <row r="1062" ht="15" customHeight="true" x14ac:dyDescent="0.2">
      <c r="A1062" s="238">
        <f>AQ15</f>
        <v>0</v>
      </c>
      <c r="B1062" s="292">
        <f>CQ122+CQ123</f>
        <v>0</v>
      </c>
    </row>
    <row r="1063" ht="15" customHeight="true" x14ac:dyDescent="0.2">
      <c r="A1063" s="238">
        <f>AR15</f>
        <v>0</v>
      </c>
      <c r="B1063" s="292">
        <f>CR122+CR123</f>
        <v>0</v>
      </c>
    </row>
    <row r="1064" ht="15" customHeight="true" x14ac:dyDescent="0.2">
      <c r="A1064" s="238">
        <f>AS15</f>
        <v>0</v>
      </c>
      <c r="B1064" s="292">
        <f>CS122+CS123</f>
        <v>0</v>
      </c>
    </row>
    <row r="1065" ht="15" customHeight="true" x14ac:dyDescent="0.2">
      <c r="A1065" s="238">
        <f>AT15</f>
        <v>0</v>
      </c>
      <c r="B1065" s="292">
        <f>CT122+CT123</f>
        <v>0</v>
      </c>
    </row>
    <row r="1066" ht="15" customHeight="true" x14ac:dyDescent="0.2">
      <c r="A1066" s="238">
        <f>AU15</f>
        <v>0</v>
      </c>
      <c r="B1066" s="292">
        <f>CU122+CU123</f>
        <v>0</v>
      </c>
    </row>
    <row r="1067" ht="15" customHeight="true" x14ac:dyDescent="0.2">
      <c r="A1067" s="238">
        <f>AV15</f>
        <v>0</v>
      </c>
      <c r="B1067" s="292">
        <f>CV122+CV123</f>
        <v>0</v>
      </c>
    </row>
    <row r="1068" ht="15" customHeight="true" x14ac:dyDescent="0.2">
      <c r="A1068" s="238">
        <f>AW15</f>
        <v>0</v>
      </c>
      <c r="B1068" s="292">
        <f>CW122+CW123</f>
        <v>0</v>
      </c>
    </row>
    <row r="1069" ht="15" customHeight="true" x14ac:dyDescent="0.2">
      <c r="A1069" s="238">
        <f>AX15</f>
        <v>0</v>
      </c>
      <c r="B1069" s="292">
        <f>CX122+CX123</f>
        <v>0</v>
      </c>
    </row>
    <row r="1070" ht="15" customHeight="true" x14ac:dyDescent="0.2">
      <c r="A1070" s="238">
        <f>AY15</f>
        <v>0</v>
      </c>
      <c r="B1070" s="292">
        <f>CY122+CY123</f>
        <v>0</v>
      </c>
    </row>
    <row r="1071" ht="15" customHeight="true" x14ac:dyDescent="0.2">
      <c r="A1071" s="238"/>
      <c r="B1071" s="292"/>
    </row>
    <row r="1072" ht="15" customHeight="true" x14ac:dyDescent="0.2">
      <c r="A1072" s="292">
        <f>34-COUNTIF(A1037:A1071,"0")</f>
        <v>16</v>
      </c>
      <c r="B1072" s="238" t="s">
        <v>137</v>
      </c>
    </row>
    <row r="1100" s="211" customFormat="true" ht="17.1" customHeight="true" x14ac:dyDescent="0.2">
      <c r="A1100" s="612"/>
      <c r="B1100" s="607"/>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row>
    <row r="1101" s="211" customFormat="true" ht="17.1" customHeight="true" x14ac:dyDescent="0.2">
      <c r="A1101" s="613"/>
      <c r="B1101" s="608"/>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211" customFormat="true" ht="17.1" customHeight="true" x14ac:dyDescent="0.2">
      <c r="A1114" s="613"/>
      <c r="B1114" s="608"/>
      <c r="C1114" s="609"/>
      <c r="D1114" s="609"/>
      <c r="E1114" s="609"/>
      <c r="F1114" s="609"/>
      <c r="G1114" s="609"/>
      <c r="H1114" s="609"/>
      <c r="I1114" s="609"/>
      <c r="J1114" s="609"/>
      <c r="K1114" s="609"/>
      <c r="L1114" s="609"/>
      <c r="M1114" s="609"/>
      <c r="N1114" s="609"/>
      <c r="O1114" s="609"/>
      <c r="P1114" s="609"/>
      <c r="Q1114" s="609"/>
      <c r="R1114" s="609"/>
      <c r="S1114" s="609"/>
      <c r="T1114" s="609"/>
      <c r="U1114" s="609"/>
      <c r="V1114" s="609"/>
      <c r="W1114" s="609"/>
      <c r="X1114" s="609"/>
      <c r="Y1114" s="609"/>
      <c r="Z1114" s="609"/>
      <c r="AA1114" s="609"/>
      <c r="AB1114" s="609"/>
      <c r="AC1114" s="609"/>
      <c r="AD1114" s="609"/>
      <c r="AE1114" s="609"/>
      <c r="AF1114" s="609"/>
      <c r="AG1114" s="609"/>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row>
    <row r="1115" s="211" customFormat="true" ht="17.1" customHeight="true" x14ac:dyDescent="0.2">
      <c r="A1115" s="613"/>
      <c r="B1115" s="608"/>
      <c r="C1115" s="609"/>
      <c r="D1115" s="609"/>
      <c r="E1115" s="609"/>
      <c r="F1115" s="609"/>
      <c r="G1115" s="609"/>
      <c r="H1115" s="609"/>
      <c r="I1115" s="609"/>
      <c r="J1115" s="609"/>
      <c r="K1115" s="609"/>
      <c r="L1115" s="609"/>
      <c r="M1115" s="609"/>
      <c r="N1115" s="609"/>
      <c r="O1115" s="609"/>
      <c r="P1115" s="609"/>
      <c r="Q1115" s="609"/>
      <c r="R1115" s="609"/>
      <c r="S1115" s="609"/>
      <c r="T1115" s="609"/>
      <c r="U1115" s="609"/>
      <c r="V1115" s="609"/>
      <c r="W1115" s="609"/>
      <c r="X1115" s="609"/>
      <c r="Y1115" s="609"/>
      <c r="Z1115" s="609"/>
      <c r="AA1115" s="609"/>
      <c r="AB1115" s="609"/>
      <c r="AC1115" s="609"/>
      <c r="AD1115" s="609"/>
      <c r="AE1115" s="609"/>
      <c r="AF1115" s="609"/>
      <c r="AG1115" s="609"/>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row>
    <row r="1116" s="211" customFormat="true" ht="17.1" customHeight="true" x14ac:dyDescent="0.2">
      <c r="A1116" s="613"/>
      <c r="B1116" s="608"/>
      <c r="C1116" s="609"/>
      <c r="D1116" s="609"/>
      <c r="E1116" s="609"/>
      <c r="F1116" s="609"/>
      <c r="G1116" s="609"/>
      <c r="H1116" s="609"/>
      <c r="I1116" s="609"/>
      <c r="J1116" s="609"/>
      <c r="K1116" s="609"/>
      <c r="L1116" s="609"/>
      <c r="M1116" s="609"/>
      <c r="N1116" s="609"/>
      <c r="O1116" s="609"/>
      <c r="P1116" s="609"/>
      <c r="Q1116" s="609"/>
      <c r="R1116" s="609"/>
      <c r="S1116" s="609"/>
      <c r="T1116" s="609"/>
      <c r="U1116" s="609"/>
      <c r="V1116" s="609"/>
      <c r="W1116" s="609"/>
      <c r="X1116" s="609"/>
      <c r="Y1116" s="609"/>
      <c r="Z1116" s="609"/>
      <c r="AA1116" s="609"/>
      <c r="AB1116" s="609"/>
      <c r="AC1116" s="609"/>
      <c r="AD1116" s="609"/>
      <c r="AE1116" s="609"/>
      <c r="AF1116" s="609"/>
      <c r="AG1116" s="609"/>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row>
    <row r="1117" s="211" customFormat="true" ht="17.1" customHeight="true" x14ac:dyDescent="0.2">
      <c r="A1117" s="614"/>
      <c r="B1117" s="610"/>
      <c r="C1117" s="611"/>
      <c r="D1117" s="611"/>
      <c r="E1117" s="611"/>
      <c r="F1117" s="611"/>
      <c r="G1117" s="611"/>
      <c r="H1117" s="611"/>
      <c r="I1117" s="611"/>
      <c r="J1117" s="611"/>
      <c r="K1117" s="611"/>
      <c r="L1117" s="611"/>
      <c r="M1117" s="611"/>
      <c r="N1117" s="611"/>
      <c r="O1117" s="611"/>
      <c r="P1117" s="611"/>
      <c r="Q1117" s="611"/>
      <c r="R1117" s="611"/>
      <c r="S1117" s="611"/>
      <c r="T1117" s="611"/>
      <c r="U1117" s="611"/>
      <c r="V1117" s="611"/>
      <c r="W1117" s="611"/>
      <c r="X1117" s="611"/>
      <c r="Y1117" s="611"/>
      <c r="Z1117" s="611"/>
      <c r="AA1117" s="611"/>
      <c r="AB1117" s="611"/>
      <c r="AC1117" s="611"/>
      <c r="AD1117" s="611"/>
      <c r="AE1117" s="611"/>
      <c r="AF1117" s="611"/>
      <c r="AG1117" s="611"/>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1"/>
      <c r="B1170" s="598"/>
      <c r="C1170" s="599"/>
      <c r="D1170" s="599"/>
      <c r="E1170" s="599"/>
      <c r="F1170" s="599"/>
      <c r="G1170" s="599"/>
      <c r="H1170" s="599"/>
      <c r="I1170" s="599"/>
      <c r="J1170" s="599"/>
      <c r="K1170" s="599"/>
      <c r="L1170" s="599"/>
      <c r="M1170" s="599"/>
      <c r="N1170" s="599"/>
      <c r="O1170" s="599"/>
      <c r="P1170" s="599"/>
      <c r="Q1170" s="599"/>
      <c r="R1170" s="599"/>
      <c r="S1170" s="599"/>
      <c r="T1170" s="599"/>
      <c r="U1170" s="599"/>
      <c r="V1170" s="599"/>
      <c r="W1170" s="599"/>
      <c r="X1170" s="599"/>
      <c r="Y1170" s="599"/>
      <c r="Z1170" s="599"/>
      <c r="AA1170" s="599"/>
      <c r="AB1170" s="599"/>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1"/>
      <c r="B1171" s="598"/>
      <c r="C1171" s="599"/>
      <c r="D1171" s="599"/>
      <c r="E1171" s="599"/>
      <c r="F1171" s="599"/>
      <c r="G1171" s="599"/>
      <c r="H1171" s="599"/>
      <c r="I1171" s="599"/>
      <c r="J1171" s="599"/>
      <c r="K1171" s="599"/>
      <c r="L1171" s="599"/>
      <c r="M1171" s="599"/>
      <c r="N1171" s="599"/>
      <c r="O1171" s="599"/>
      <c r="P1171" s="599"/>
      <c r="Q1171" s="599"/>
      <c r="R1171" s="599"/>
      <c r="S1171" s="599"/>
      <c r="T1171" s="599"/>
      <c r="U1171" s="599"/>
      <c r="V1171" s="599"/>
      <c r="W1171" s="599"/>
      <c r="X1171" s="599"/>
      <c r="Y1171" s="599"/>
      <c r="Z1171" s="599"/>
      <c r="AA1171" s="599"/>
      <c r="AB1171" s="599"/>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1"/>
      <c r="B1172" s="598"/>
      <c r="C1172" s="599"/>
      <c r="D1172" s="599"/>
      <c r="E1172" s="599"/>
      <c r="F1172" s="599"/>
      <c r="G1172" s="599"/>
      <c r="H1172" s="599"/>
      <c r="I1172" s="599"/>
      <c r="J1172" s="599"/>
      <c r="K1172" s="599"/>
      <c r="L1172" s="599"/>
      <c r="M1172" s="599"/>
      <c r="N1172" s="599"/>
      <c r="O1172" s="599"/>
      <c r="P1172" s="599"/>
      <c r="Q1172" s="599"/>
      <c r="R1172" s="599"/>
      <c r="S1172" s="599"/>
      <c r="T1172" s="599"/>
      <c r="U1172" s="599"/>
      <c r="V1172" s="599"/>
      <c r="W1172" s="599"/>
      <c r="X1172" s="599"/>
      <c r="Y1172" s="599"/>
      <c r="Z1172" s="599"/>
      <c r="AA1172" s="599"/>
      <c r="AB1172" s="599"/>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1"/>
      <c r="B1173" s="598"/>
      <c r="C1173" s="599"/>
      <c r="D1173" s="599"/>
      <c r="E1173" s="599"/>
      <c r="F1173" s="599"/>
      <c r="G1173" s="599"/>
      <c r="H1173" s="599"/>
      <c r="I1173" s="599"/>
      <c r="J1173" s="599"/>
      <c r="K1173" s="599"/>
      <c r="L1173" s="599"/>
      <c r="M1173" s="599"/>
      <c r="N1173" s="599"/>
      <c r="O1173" s="599"/>
      <c r="P1173" s="599"/>
      <c r="Q1173" s="599"/>
      <c r="R1173" s="599"/>
      <c r="S1173" s="599"/>
      <c r="T1173" s="599"/>
      <c r="U1173" s="599"/>
      <c r="V1173" s="599"/>
      <c r="W1173" s="599"/>
      <c r="X1173" s="599"/>
      <c r="Y1173" s="599"/>
      <c r="Z1173" s="599"/>
      <c r="AA1173" s="599"/>
      <c r="AB1173" s="599"/>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1"/>
      <c r="B1174" s="598"/>
      <c r="C1174" s="599"/>
      <c r="D1174" s="599"/>
      <c r="E1174" s="599"/>
      <c r="F1174" s="599"/>
      <c r="G1174" s="599"/>
      <c r="H1174" s="599"/>
      <c r="I1174" s="599"/>
      <c r="J1174" s="599"/>
      <c r="K1174" s="599"/>
      <c r="L1174" s="599"/>
      <c r="M1174" s="599"/>
      <c r="N1174" s="599"/>
      <c r="O1174" s="599"/>
      <c r="P1174" s="599"/>
      <c r="Q1174" s="599"/>
      <c r="R1174" s="599"/>
      <c r="S1174" s="599"/>
      <c r="T1174" s="599"/>
      <c r="U1174" s="599"/>
      <c r="V1174" s="599"/>
      <c r="W1174" s="599"/>
      <c r="X1174" s="599"/>
      <c r="Y1174" s="599"/>
      <c r="Z1174" s="599"/>
      <c r="AA1174" s="599"/>
      <c r="AB1174" s="599"/>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1"/>
      <c r="B1175" s="598"/>
      <c r="C1175" s="599"/>
      <c r="D1175" s="599"/>
      <c r="E1175" s="599"/>
      <c r="F1175" s="599"/>
      <c r="G1175" s="599"/>
      <c r="H1175" s="599"/>
      <c r="I1175" s="599"/>
      <c r="J1175" s="599"/>
      <c r="K1175" s="599"/>
      <c r="L1175" s="599"/>
      <c r="M1175" s="599"/>
      <c r="N1175" s="599"/>
      <c r="O1175" s="599"/>
      <c r="P1175" s="599"/>
      <c r="Q1175" s="599"/>
      <c r="R1175" s="599"/>
      <c r="S1175" s="599"/>
      <c r="T1175" s="599"/>
      <c r="U1175" s="599"/>
      <c r="V1175" s="599"/>
      <c r="W1175" s="599"/>
      <c r="X1175" s="599"/>
      <c r="Y1175" s="599"/>
      <c r="Z1175" s="599"/>
      <c r="AA1175" s="599"/>
      <c r="AB1175" s="599"/>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600"/>
      <c r="B1176" s="311"/>
      <c r="C1176" s="601"/>
      <c r="D1176" s="602"/>
      <c r="E1176" s="602"/>
      <c r="F1176" s="602"/>
      <c r="G1176" s="602"/>
      <c r="H1176" s="601"/>
      <c r="I1176" s="602"/>
      <c r="J1176" s="602"/>
      <c r="K1176" s="602"/>
      <c r="L1176" s="602"/>
      <c r="M1176" s="601"/>
      <c r="N1176" s="602"/>
      <c r="O1176" s="602"/>
      <c r="P1176" s="602"/>
      <c r="Q1176" s="602"/>
      <c r="R1176" s="601"/>
      <c r="S1176" s="602"/>
      <c r="T1176" s="602"/>
      <c r="U1176" s="602"/>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602"/>
      <c r="B1177" s="602"/>
      <c r="C1177" s="601"/>
      <c r="D1177" s="601"/>
      <c r="E1177" s="601"/>
      <c r="F1177" s="601"/>
      <c r="G1177" s="601"/>
      <c r="H1177" s="601"/>
      <c r="I1177" s="601"/>
      <c r="J1177" s="601"/>
      <c r="K1177" s="601"/>
      <c r="L1177" s="601"/>
      <c r="M1177" s="601"/>
      <c r="N1177" s="601"/>
      <c r="O1177" s="601"/>
      <c r="P1177" s="601"/>
      <c r="Q1177" s="601"/>
      <c r="R1177" s="601"/>
      <c r="S1177" s="601"/>
      <c r="T1177" s="601"/>
      <c r="U1177" s="601"/>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843">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E456"/>
    <mergeCell ref="H456:I456"/>
    <mergeCell ref="M456:O456"/>
    <mergeCell ref="C457:D457"/>
    <mergeCell ref="H457:I457"/>
    <mergeCell ref="M457:N457"/>
    <mergeCell ref="C454:D454"/>
    <mergeCell ref="H454:J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6:D506"/>
    <mergeCell ref="H506:L506"/>
    <mergeCell ref="M506:N506"/>
    <mergeCell ref="C507:D507"/>
    <mergeCell ref="H507:I508"/>
    <mergeCell ref="J507:L507"/>
    <mergeCell ref="M507:N507"/>
    <mergeCell ref="C508:D508"/>
    <mergeCell ref="M508:N508"/>
    <mergeCell ref="C511:D512"/>
    <mergeCell ref="E511:G511"/>
    <mergeCell ref="H511:I511"/>
    <mergeCell ref="M511:N512"/>
    <mergeCell ref="O511:Q511"/>
    <mergeCell ref="H512:J512"/>
    <mergeCell ref="C509:D509"/>
    <mergeCell ref="H509:I509"/>
    <mergeCell ref="M509:N509"/>
    <mergeCell ref="C510:G510"/>
    <mergeCell ref="H510:I510"/>
    <mergeCell ref="M510:Q510"/>
    <mergeCell ref="C516:E516"/>
    <mergeCell ref="H516:I516"/>
    <mergeCell ref="M516:O516"/>
    <mergeCell ref="C517:D518"/>
    <mergeCell ref="H517:I517"/>
    <mergeCell ref="M517:N518"/>
    <mergeCell ref="H518:I518"/>
    <mergeCell ref="C513:D513"/>
    <mergeCell ref="H513:I514"/>
    <mergeCell ref="M513:N513"/>
    <mergeCell ref="C514:D514"/>
    <mergeCell ref="M514:N514"/>
    <mergeCell ref="C515:D515"/>
    <mergeCell ref="H515:I515"/>
    <mergeCell ref="M515:N515"/>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J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E571"/>
    <mergeCell ref="H571:I571"/>
    <mergeCell ref="M571:O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DC9D-9EED-4327-A961-1BF062B5C7C4}">
  <sheetPr codeName="Feuil5"/>
  <dimension ref="A1:CZ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33" width="12.5703125" style="390" customWidth="true"/>
    <col min="34" max="52" width="12.5703125" style="211" customWidth="true"/>
    <col min="53" max="53" width="31.5703125" style="391" customWidth="true"/>
    <col min="54" max="54" width="41.5703125" style="238" customWidth="true"/>
    <col min="55" max="69" width="9.140625" style="391"/>
    <col min="70" max="77" width="12.5703125" style="391" customWidth="true"/>
    <col min="78" max="104" width="12.5703125" style="211" customWidth="true"/>
    <col min="105" max="16384" width="9.140625" style="390"/>
  </cols>
  <sheetData>
    <row r="1" s="111" customFormat="true" ht="18" customHeight="true" x14ac:dyDescent="0.2">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Kazakhstan</v>
      </c>
      <c r="B2" s="226"/>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2015</v>
      </c>
      <c r="B3" s="228"/>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MICS15</v>
      </c>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25" t="str">
        <f>B1028</f>
        <v/>
      </c>
      <c r="B10" s="626"/>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25" t="str">
        <f>B1027</f>
        <v/>
      </c>
      <c r="B11" s="627"/>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28"/>
      <c r="B12" s="626"/>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29"/>
      <c r="B13" s="630"/>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96</v>
      </c>
      <c r="B14" s="208"/>
      <c r="C14" s="2096" t="s">
        <v>115</v>
      </c>
      <c r="D14" s="2097"/>
      <c r="E14" s="2097"/>
      <c r="F14" s="2097"/>
      <c r="G14" s="2098"/>
      <c r="H14" s="2321" t="s">
        <v>39</v>
      </c>
      <c r="I14" s="2322"/>
      <c r="J14" s="2322"/>
      <c r="K14" s="2322"/>
      <c r="L14" s="2323"/>
      <c r="M14" s="2315" t="s">
        <v>38</v>
      </c>
      <c r="N14" s="2316"/>
      <c r="O14" s="2316"/>
      <c r="P14" s="2316"/>
      <c r="Q14" s="2317"/>
      <c r="R14" s="1867" t="s">
        <v>138</v>
      </c>
      <c r="S14" s="1873"/>
      <c r="T14" s="1873"/>
      <c r="U14" s="1873"/>
      <c r="V14" s="1873"/>
      <c r="W14" s="1873"/>
      <c r="X14" s="1873"/>
      <c r="Y14" s="1873"/>
      <c r="Z14" s="1873"/>
      <c r="AA14" s="1873"/>
      <c r="AB14" s="1873"/>
      <c r="AC14" s="1873"/>
      <c r="AD14" s="1873"/>
      <c r="AE14" s="1873"/>
      <c r="AF14" s="1873"/>
      <c r="AG14" s="1874"/>
      <c r="AH14" s="311"/>
      <c r="AI14" s="311"/>
      <c r="AJ14" s="311"/>
      <c r="AK14" s="311"/>
      <c r="AL14" s="311"/>
      <c r="AM14" s="311"/>
      <c r="AN14" s="311"/>
      <c r="AO14" s="311"/>
      <c r="AP14" s="311"/>
      <c r="AQ14" s="311"/>
      <c r="AR14" s="311"/>
      <c r="AS14" s="311"/>
      <c r="AT14" s="311"/>
      <c r="AU14" s="311"/>
      <c r="AV14" s="311"/>
      <c r="AW14" s="311"/>
      <c r="AX14" s="311"/>
      <c r="AY14" s="311"/>
      <c r="AZ14" s="622"/>
      <c r="BA14" s="217" t="s">
        <v>129</v>
      </c>
      <c r="BB14" s="115" t="s">
        <v>96</v>
      </c>
      <c r="BC14" s="2106" t="s">
        <v>115</v>
      </c>
      <c r="BD14" s="2107"/>
      <c r="BE14" s="2107"/>
      <c r="BF14" s="2107"/>
      <c r="BG14" s="2108"/>
      <c r="BH14" s="2109" t="s">
        <v>39</v>
      </c>
      <c r="BI14" s="2107"/>
      <c r="BJ14" s="2107"/>
      <c r="BK14" s="2107"/>
      <c r="BL14" s="2108"/>
      <c r="BM14" s="2109" t="s">
        <v>38</v>
      </c>
      <c r="BN14" s="2107"/>
      <c r="BO14" s="2107"/>
      <c r="BP14" s="2107"/>
      <c r="BQ14" s="2110"/>
      <c r="BR14" s="1725" t="s">
        <v>138</v>
      </c>
      <c r="BS14" s="1726"/>
      <c r="BT14" s="1726"/>
      <c r="BU14" s="1726"/>
      <c r="BV14" s="1726"/>
      <c r="BW14" s="1726"/>
      <c r="BX14" s="1726"/>
      <c r="BY14" s="1727"/>
      <c r="BZ14" s="312"/>
      <c r="CA14" s="312"/>
      <c r="CB14" s="312"/>
      <c r="CC14" s="312"/>
      <c r="CD14" s="312"/>
      <c r="CE14" s="312"/>
      <c r="CF14" s="312"/>
      <c r="CG14" s="312"/>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24" x14ac:dyDescent="0.2">
      <c r="A15" s="182" t="s">
        <v>88</v>
      </c>
      <c r="B15" s="242"/>
      <c r="C15" s="268" t="s">
        <v>0</v>
      </c>
      <c r="D15" s="269" t="s">
        <v>1</v>
      </c>
      <c r="E15" s="269" t="s">
        <v>2</v>
      </c>
      <c r="F15" s="269" t="s">
        <v>3</v>
      </c>
      <c r="G15" s="270" t="s">
        <v>4</v>
      </c>
      <c r="H15" s="1503" t="s">
        <v>0</v>
      </c>
      <c r="I15" s="1463" t="s">
        <v>1</v>
      </c>
      <c r="J15" s="1463" t="s">
        <v>2</v>
      </c>
      <c r="K15" s="1463" t="s">
        <v>3</v>
      </c>
      <c r="L15" s="1464" t="s">
        <v>4</v>
      </c>
      <c r="M15" s="1493" t="s">
        <v>0</v>
      </c>
      <c r="N15" s="1463" t="s">
        <v>1</v>
      </c>
      <c r="O15" s="1463" t="s">
        <v>2</v>
      </c>
      <c r="P15" s="1463" t="s">
        <v>3</v>
      </c>
      <c r="Q15" s="1513" t="s">
        <v>4</v>
      </c>
      <c r="R15" s="1503" t="s">
        <v>270</v>
      </c>
      <c r="S15" s="1463" t="s">
        <v>315</v>
      </c>
      <c r="T15" s="1463" t="s">
        <v>316</v>
      </c>
      <c r="U15" s="1463" t="s">
        <v>317</v>
      </c>
      <c r="V15" s="1463" t="s">
        <v>318</v>
      </c>
      <c r="W15" s="1463" t="s">
        <v>274</v>
      </c>
      <c r="X15" s="1463" t="s">
        <v>275</v>
      </c>
      <c r="Y15" s="1463" t="s">
        <v>319</v>
      </c>
      <c r="Z15" s="1463" t="s">
        <v>320</v>
      </c>
      <c r="AA15" s="1463" t="s">
        <v>278</v>
      </c>
      <c r="AB15" s="1463" t="s">
        <v>279</v>
      </c>
      <c r="AC15" s="1463" t="s">
        <v>280</v>
      </c>
      <c r="AD15" s="1463" t="s">
        <v>281</v>
      </c>
      <c r="AE15" s="1463" t="s">
        <v>321</v>
      </c>
      <c r="AF15" s="1463" t="s">
        <v>322</v>
      </c>
      <c r="AG15" s="1465" t="s">
        <v>323</v>
      </c>
      <c r="AH15" s="311"/>
      <c r="AI15" s="311"/>
      <c r="AJ15" s="311"/>
      <c r="AK15" s="311"/>
      <c r="AL15" s="311"/>
      <c r="AM15" s="311"/>
      <c r="AN15" s="311"/>
      <c r="AO15" s="311"/>
      <c r="AP15" s="311"/>
      <c r="AQ15" s="311"/>
      <c r="AR15" s="311"/>
      <c r="AS15" s="311"/>
      <c r="AT15" s="311"/>
      <c r="AU15" s="311"/>
      <c r="AV15" s="311"/>
      <c r="AW15" s="311"/>
      <c r="AX15" s="311"/>
      <c r="AY15" s="311"/>
      <c r="AZ15" s="622"/>
      <c r="BA15" s="192" t="s">
        <v>120</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270</v>
      </c>
      <c r="BS15" s="166" t="s">
        <v>315</v>
      </c>
      <c r="BT15" s="166" t="s">
        <v>316</v>
      </c>
      <c r="BU15" s="166" t="s">
        <v>317</v>
      </c>
      <c r="BV15" s="166" t="s">
        <v>318</v>
      </c>
      <c r="BW15" s="166" t="s">
        <v>274</v>
      </c>
      <c r="BX15" s="166" t="s">
        <v>275</v>
      </c>
      <c r="BY15" s="167" t="s">
        <v>319</v>
      </c>
      <c r="BZ15" s="167" t="s">
        <v>320</v>
      </c>
      <c r="CA15" s="167" t="s">
        <v>278</v>
      </c>
      <c r="CB15" s="167" t="s">
        <v>279</v>
      </c>
      <c r="CC15" s="167" t="s">
        <v>280</v>
      </c>
      <c r="CD15" s="167" t="s">
        <v>281</v>
      </c>
      <c r="CE15" s="167" t="s">
        <v>321</v>
      </c>
      <c r="CF15" s="167" t="s">
        <v>322</v>
      </c>
      <c r="CG15" s="167" t="s">
        <v>323</v>
      </c>
      <c r="CH15" s="1790"/>
      <c r="CI15" s="1790"/>
      <c r="CJ15" s="1790"/>
      <c r="CK15" s="1790"/>
      <c r="CL15" s="1790"/>
      <c r="CM15" s="1790"/>
      <c r="CN15" s="1790"/>
      <c r="CO15" s="1790"/>
      <c r="CP15" s="1790"/>
      <c r="CQ15" s="1790"/>
      <c r="CR15" s="1790"/>
      <c r="CS15" s="1790"/>
      <c r="CT15" s="1790"/>
      <c r="CU15" s="1790"/>
      <c r="CV15" s="1790"/>
      <c r="CW15" s="1790"/>
      <c r="CX15" s="1790"/>
      <c r="CY15" s="1790"/>
      <c r="CZ15" s="1790"/>
    </row>
    <row r="16" s="135" customFormat="true" ht="15" customHeight="true" x14ac:dyDescent="0.2">
      <c r="A16" s="2318" t="s">
        <v>13</v>
      </c>
      <c r="B16" s="1679" t="s">
        <v>14</v>
      </c>
      <c r="C16" s="1536">
        <v>98.895921395954801</v>
      </c>
      <c r="D16" s="1537">
        <v>98.262287367766746</v>
      </c>
      <c r="E16" s="1537">
        <v>99.653131888120484</v>
      </c>
      <c r="F16" s="1537">
        <v>99.906372822208823</v>
      </c>
      <c r="G16" s="1538">
        <v>99.910977112389148</v>
      </c>
      <c r="H16" s="1539">
        <v>99.894845128325926</v>
      </c>
      <c r="I16" s="1537">
        <v>99.922411410853471</v>
      </c>
      <c r="J16" s="1537">
        <v>100</v>
      </c>
      <c r="K16" s="1537">
        <v>99.940029664204062</v>
      </c>
      <c r="L16" s="1540">
        <v>99.892644768239663</v>
      </c>
      <c r="M16" s="1541">
        <v>98.051847413929153</v>
      </c>
      <c r="N16" s="1537">
        <v>99.032825468943145</v>
      </c>
      <c r="O16" s="1537">
        <v>97.859461157559934</v>
      </c>
      <c r="P16" s="1537">
        <v>98.827139082719057</v>
      </c>
      <c r="Q16" s="1538">
        <v>99.420889356658961</v>
      </c>
      <c r="R16" s="1539">
        <v>99.48963940079571</v>
      </c>
      <c r="S16" s="1537">
        <v>100</v>
      </c>
      <c r="T16" s="1537">
        <v>100</v>
      </c>
      <c r="U16" s="1537">
        <v>99.655706521811453</v>
      </c>
      <c r="V16" s="1537">
        <v>100</v>
      </c>
      <c r="W16" s="1537">
        <v>100</v>
      </c>
      <c r="X16" s="1537">
        <v>99.242486463090813</v>
      </c>
      <c r="Y16" s="1537">
        <v>99.808786932036426</v>
      </c>
      <c r="Z16" s="1537">
        <v>98.902017695878598</v>
      </c>
      <c r="AA16" s="1537">
        <v>99.783734317950177</v>
      </c>
      <c r="AB16" s="1537">
        <v>100</v>
      </c>
      <c r="AC16" s="1537">
        <v>99.866874106505847</v>
      </c>
      <c r="AD16" s="1537">
        <v>98.863433105339908</v>
      </c>
      <c r="AE16" s="1537">
        <v>97.846221379346147</v>
      </c>
      <c r="AF16" s="1537">
        <v>98.690918852371837</v>
      </c>
      <c r="AG16" s="1885">
        <v>100</v>
      </c>
      <c r="AH16" s="311"/>
      <c r="AI16" s="311"/>
      <c r="AJ16" s="311"/>
      <c r="AK16" s="311"/>
      <c r="AL16" s="311"/>
      <c r="AM16" s="311"/>
      <c r="AN16" s="311"/>
      <c r="AO16" s="311"/>
      <c r="AP16" s="311"/>
      <c r="AQ16" s="311"/>
      <c r="AR16" s="311"/>
      <c r="AS16" s="311"/>
      <c r="AT16" s="311"/>
      <c r="AU16" s="311"/>
      <c r="AV16" s="311"/>
      <c r="AW16" s="311"/>
      <c r="AX16" s="311"/>
      <c r="AY16" s="311"/>
      <c r="AZ16" s="622"/>
      <c r="BA16" s="2111" t="s">
        <v>13</v>
      </c>
      <c r="BB16" s="147" t="s">
        <v>14</v>
      </c>
      <c r="BC16" s="1042" t="s">
        <v>36</v>
      </c>
      <c r="BD16" s="1061" t="s">
        <v>36</v>
      </c>
      <c r="BE16" s="1061" t="s">
        <v>36</v>
      </c>
      <c r="BF16" s="1061" t="s">
        <v>36</v>
      </c>
      <c r="BG16" s="1081" t="s">
        <v>36</v>
      </c>
      <c r="BH16" s="1101" t="s">
        <v>36</v>
      </c>
      <c r="BI16" s="1061" t="s">
        <v>36</v>
      </c>
      <c r="BJ16" s="1061" t="s">
        <v>36</v>
      </c>
      <c r="BK16" s="1061" t="s">
        <v>36</v>
      </c>
      <c r="BL16" s="1081" t="s">
        <v>36</v>
      </c>
      <c r="BM16" s="1101" t="s">
        <v>36</v>
      </c>
      <c r="BN16" s="1061" t="s">
        <v>36</v>
      </c>
      <c r="BO16" s="1061" t="s">
        <v>36</v>
      </c>
      <c r="BP16" s="1061" t="s">
        <v>36</v>
      </c>
      <c r="BQ16" s="1081" t="s">
        <v>36</v>
      </c>
      <c r="BR16" s="1101" t="s">
        <v>36</v>
      </c>
      <c r="BS16" s="1061" t="s">
        <v>36</v>
      </c>
      <c r="BT16" s="1061" t="s">
        <v>36</v>
      </c>
      <c r="BU16" s="1061" t="s">
        <v>36</v>
      </c>
      <c r="BV16" s="1061" t="s">
        <v>36</v>
      </c>
      <c r="BW16" s="1061" t="s">
        <v>36</v>
      </c>
      <c r="BX16" s="1061" t="s">
        <v>36</v>
      </c>
      <c r="BY16" s="1120" t="s">
        <v>36</v>
      </c>
      <c r="BZ16" s="1120" t="s">
        <v>36</v>
      </c>
      <c r="CA16" s="1120" t="s">
        <v>36</v>
      </c>
      <c r="CB16" s="1120" t="s">
        <v>36</v>
      </c>
      <c r="CC16" s="1120" t="s">
        <v>36</v>
      </c>
      <c r="CD16" s="1120" t="s">
        <v>36</v>
      </c>
      <c r="CE16" s="1120" t="s">
        <v>36</v>
      </c>
      <c r="CF16" s="1120" t="s">
        <v>36</v>
      </c>
      <c r="CG16" s="1120" t="s">
        <v>36</v>
      </c>
      <c r="CH16" s="1791"/>
      <c r="CI16" s="1791"/>
      <c r="CJ16" s="1791"/>
      <c r="CK16" s="1791"/>
      <c r="CL16" s="1791"/>
      <c r="CM16" s="1791"/>
      <c r="CN16" s="1791"/>
      <c r="CO16" s="1791"/>
      <c r="CP16" s="1791"/>
      <c r="CQ16" s="1791"/>
      <c r="CR16" s="1791"/>
      <c r="CS16" s="1791"/>
      <c r="CT16" s="1791"/>
      <c r="CU16" s="1791"/>
      <c r="CV16" s="1791"/>
      <c r="CW16" s="1791"/>
      <c r="CX16" s="1791"/>
      <c r="CY16" s="1791"/>
      <c r="CZ16" s="1791"/>
    </row>
    <row r="17" s="135" customFormat="true" ht="15" customHeight="true" x14ac:dyDescent="0.2">
      <c r="A17" s="2319"/>
      <c r="B17" s="1680" t="s">
        <v>52</v>
      </c>
      <c r="C17" s="1542">
        <v>1.1040786040451915</v>
      </c>
      <c r="D17" s="1543">
        <v>1.7377126322332528</v>
      </c>
      <c r="E17" s="1543">
        <v>0.34686811187950078</v>
      </c>
      <c r="F17" s="1543">
        <v>9.3627177791188745E-2</v>
      </c>
      <c r="G17" s="1544">
        <v>8.9022887610844786E-2</v>
      </c>
      <c r="H17" s="1545">
        <v>0.10515487167407503</v>
      </c>
      <c r="I17" s="1543">
        <v>7.7588589146533882E-2</v>
      </c>
      <c r="J17" s="1543">
        <v>0</v>
      </c>
      <c r="K17" s="1543">
        <v>5.9970335795943033E-2</v>
      </c>
      <c r="L17" s="1546">
        <v>0.10735523176033993</v>
      </c>
      <c r="M17" s="1547">
        <v>1.9481525860708389</v>
      </c>
      <c r="N17" s="1543">
        <v>0.96717453105685869</v>
      </c>
      <c r="O17" s="1543">
        <v>2.140538842440062</v>
      </c>
      <c r="P17" s="1543">
        <v>1.1728609172809668</v>
      </c>
      <c r="Q17" s="1544">
        <v>0.57911064334101925</v>
      </c>
      <c r="R17" s="1545">
        <v>0.51036059920430166</v>
      </c>
      <c r="S17" s="1543">
        <v>0</v>
      </c>
      <c r="T17" s="1543">
        <v>0</v>
      </c>
      <c r="U17" s="1543">
        <v>0.34429347818855399</v>
      </c>
      <c r="V17" s="1543">
        <v>0</v>
      </c>
      <c r="W17" s="1543">
        <v>0</v>
      </c>
      <c r="X17" s="1543">
        <v>0.757513536909175</v>
      </c>
      <c r="Y17" s="1543">
        <v>0.19121306796360565</v>
      </c>
      <c r="Z17" s="1543">
        <v>1.0979823041214221</v>
      </c>
      <c r="AA17" s="1543">
        <v>0.21626568204982216</v>
      </c>
      <c r="AB17" s="1543">
        <v>0</v>
      </c>
      <c r="AC17" s="1543">
        <v>0.13312589349416148</v>
      </c>
      <c r="AD17" s="1543">
        <v>1.1365668946600458</v>
      </c>
      <c r="AE17" s="1543">
        <v>2.1537786206538247</v>
      </c>
      <c r="AF17" s="1543">
        <v>1.3090811476281308</v>
      </c>
      <c r="AG17" s="1886">
        <v>0</v>
      </c>
      <c r="AH17" s="311"/>
      <c r="AI17" s="311"/>
      <c r="AJ17" s="311"/>
      <c r="AK17" s="311"/>
      <c r="AL17" s="311"/>
      <c r="AM17" s="311"/>
      <c r="AN17" s="311"/>
      <c r="AO17" s="311"/>
      <c r="AP17" s="311"/>
      <c r="AQ17" s="311"/>
      <c r="AR17" s="311"/>
      <c r="AS17" s="311"/>
      <c r="AT17" s="311"/>
      <c r="AU17" s="311"/>
      <c r="AV17" s="311"/>
      <c r="AW17" s="311"/>
      <c r="AX17" s="311"/>
      <c r="AY17" s="311"/>
      <c r="AZ17" s="622"/>
      <c r="BA17" s="2112"/>
      <c r="BB17" s="148" t="s">
        <v>52</v>
      </c>
      <c r="BC17" s="1043" t="s">
        <v>36</v>
      </c>
      <c r="BD17" s="1062" t="s">
        <v>36</v>
      </c>
      <c r="BE17" s="1062" t="s">
        <v>36</v>
      </c>
      <c r="BF17" s="1062" t="s">
        <v>36</v>
      </c>
      <c r="BG17" s="1082" t="s">
        <v>36</v>
      </c>
      <c r="BH17" s="1102" t="s">
        <v>36</v>
      </c>
      <c r="BI17" s="1062" t="s">
        <v>36</v>
      </c>
      <c r="BJ17" s="1062" t="s">
        <v>36</v>
      </c>
      <c r="BK17" s="1062" t="s">
        <v>36</v>
      </c>
      <c r="BL17" s="1082" t="s">
        <v>36</v>
      </c>
      <c r="BM17" s="1102" t="s">
        <v>36</v>
      </c>
      <c r="BN17" s="1062" t="s">
        <v>36</v>
      </c>
      <c r="BO17" s="1062" t="s">
        <v>36</v>
      </c>
      <c r="BP17" s="1062" t="s">
        <v>36</v>
      </c>
      <c r="BQ17" s="1082" t="s">
        <v>36</v>
      </c>
      <c r="BR17" s="1102" t="s">
        <v>36</v>
      </c>
      <c r="BS17" s="1062" t="s">
        <v>36</v>
      </c>
      <c r="BT17" s="1062" t="s">
        <v>36</v>
      </c>
      <c r="BU17" s="1062" t="s">
        <v>36</v>
      </c>
      <c r="BV17" s="1062" t="s">
        <v>36</v>
      </c>
      <c r="BW17" s="1062" t="s">
        <v>36</v>
      </c>
      <c r="BX17" s="1062" t="s">
        <v>36</v>
      </c>
      <c r="BY17" s="1121" t="s">
        <v>36</v>
      </c>
      <c r="BZ17" s="1121" t="s">
        <v>36</v>
      </c>
      <c r="CA17" s="1121" t="s">
        <v>36</v>
      </c>
      <c r="CB17" s="1121" t="s">
        <v>36</v>
      </c>
      <c r="CC17" s="1121" t="s">
        <v>36</v>
      </c>
      <c r="CD17" s="1121" t="s">
        <v>36</v>
      </c>
      <c r="CE17" s="1121" t="s">
        <v>36</v>
      </c>
      <c r="CF17" s="1121" t="s">
        <v>36</v>
      </c>
      <c r="CG17" s="1121" t="s">
        <v>36</v>
      </c>
      <c r="CH17" s="1792"/>
      <c r="CI17" s="1792"/>
      <c r="CJ17" s="1792"/>
      <c r="CK17" s="1792"/>
      <c r="CL17" s="1792"/>
      <c r="CM17" s="1792"/>
      <c r="CN17" s="1792"/>
      <c r="CO17" s="1792"/>
      <c r="CP17" s="1792"/>
      <c r="CQ17" s="1792"/>
      <c r="CR17" s="1792"/>
      <c r="CS17" s="1792"/>
      <c r="CT17" s="1792"/>
      <c r="CU17" s="1792"/>
      <c r="CV17" s="1792"/>
      <c r="CW17" s="1792"/>
      <c r="CX17" s="1792"/>
      <c r="CY17" s="1792"/>
      <c r="CZ17" s="1792"/>
    </row>
    <row r="18" s="135" customFormat="true" ht="15" customHeight="true" x14ac:dyDescent="0.2">
      <c r="A18" s="2319" t="s">
        <v>61</v>
      </c>
      <c r="B18" s="1680" t="s">
        <v>15</v>
      </c>
      <c r="C18" s="1542">
        <v>98.352535976318677</v>
      </c>
      <c r="D18" s="1543">
        <v>97.519898379226674</v>
      </c>
      <c r="E18" s="1543">
        <v>98.556998441537317</v>
      </c>
      <c r="F18" s="1543">
        <v>98.911255668557374</v>
      </c>
      <c r="G18" s="1544">
        <v>99.326417361208982</v>
      </c>
      <c r="H18" s="1545">
        <v>99.344269824426931</v>
      </c>
      <c r="I18" s="1543">
        <v>99.2537106075916</v>
      </c>
      <c r="J18" s="1543">
        <v>99.193484691766685</v>
      </c>
      <c r="K18" s="1543">
        <v>99.440109639770995</v>
      </c>
      <c r="L18" s="1546">
        <v>99.133939553171729</v>
      </c>
      <c r="M18" s="1547">
        <v>97.545688915341174</v>
      </c>
      <c r="N18" s="1543">
        <v>98.327806439686356</v>
      </c>
      <c r="O18" s="1543">
        <v>97.033974866042797</v>
      </c>
      <c r="P18" s="1543">
        <v>97.504221279288743</v>
      </c>
      <c r="Q18" s="1544">
        <v>98.027126263578779</v>
      </c>
      <c r="R18" s="1545">
        <v>94.576500535609355</v>
      </c>
      <c r="S18" s="1543">
        <v>100</v>
      </c>
      <c r="T18" s="1543">
        <v>99.661853834417386</v>
      </c>
      <c r="U18" s="1543">
        <v>98.761306166102429</v>
      </c>
      <c r="V18" s="1543">
        <v>99.440966681171076</v>
      </c>
      <c r="W18" s="1543">
        <v>100</v>
      </c>
      <c r="X18" s="1543">
        <v>98.587930796035351</v>
      </c>
      <c r="Y18" s="1543">
        <v>98.156019510520366</v>
      </c>
      <c r="Z18" s="1543">
        <v>96.468997513846631</v>
      </c>
      <c r="AA18" s="1543">
        <v>99.782585613814206</v>
      </c>
      <c r="AB18" s="1543">
        <v>100</v>
      </c>
      <c r="AC18" s="1543">
        <v>97.387036359182318</v>
      </c>
      <c r="AD18" s="1543">
        <v>98.481284775687399</v>
      </c>
      <c r="AE18" s="1543">
        <v>97.834427407679868</v>
      </c>
      <c r="AF18" s="1543">
        <v>98.529007840908918</v>
      </c>
      <c r="AG18" s="1886">
        <v>100</v>
      </c>
      <c r="AH18" s="311"/>
      <c r="AI18" s="311"/>
      <c r="AJ18" s="311"/>
      <c r="AK18" s="311"/>
      <c r="AL18" s="311"/>
      <c r="AM18" s="311"/>
      <c r="AN18" s="311"/>
      <c r="AO18" s="311"/>
      <c r="AP18" s="311"/>
      <c r="AQ18" s="311"/>
      <c r="AR18" s="311"/>
      <c r="AS18" s="311"/>
      <c r="AT18" s="311"/>
      <c r="AU18" s="311"/>
      <c r="AV18" s="311"/>
      <c r="AW18" s="311"/>
      <c r="AX18" s="311"/>
      <c r="AY18" s="311"/>
      <c r="AZ18" s="622"/>
      <c r="BA18" s="2112" t="s">
        <v>61</v>
      </c>
      <c r="BB18" s="148" t="s">
        <v>15</v>
      </c>
      <c r="BC18" s="1043" t="s">
        <v>36</v>
      </c>
      <c r="BD18" s="1062" t="s">
        <v>36</v>
      </c>
      <c r="BE18" s="1062" t="s">
        <v>36</v>
      </c>
      <c r="BF18" s="1062" t="s">
        <v>36</v>
      </c>
      <c r="BG18" s="1082" t="s">
        <v>36</v>
      </c>
      <c r="BH18" s="1102" t="s">
        <v>36</v>
      </c>
      <c r="BI18" s="1062" t="s">
        <v>36</v>
      </c>
      <c r="BJ18" s="1062" t="s">
        <v>36</v>
      </c>
      <c r="BK18" s="1062" t="s">
        <v>36</v>
      </c>
      <c r="BL18" s="1082" t="s">
        <v>36</v>
      </c>
      <c r="BM18" s="1102" t="s">
        <v>36</v>
      </c>
      <c r="BN18" s="1062" t="s">
        <v>36</v>
      </c>
      <c r="BO18" s="1062" t="s">
        <v>36</v>
      </c>
      <c r="BP18" s="1062" t="s">
        <v>36</v>
      </c>
      <c r="BQ18" s="1082" t="s">
        <v>36</v>
      </c>
      <c r="BR18" s="1102" t="s">
        <v>36</v>
      </c>
      <c r="BS18" s="1062" t="s">
        <v>36</v>
      </c>
      <c r="BT18" s="1062" t="s">
        <v>36</v>
      </c>
      <c r="BU18" s="1062" t="s">
        <v>36</v>
      </c>
      <c r="BV18" s="1062" t="s">
        <v>36</v>
      </c>
      <c r="BW18" s="1062" t="s">
        <v>36</v>
      </c>
      <c r="BX18" s="1062" t="s">
        <v>36</v>
      </c>
      <c r="BY18" s="1121" t="s">
        <v>36</v>
      </c>
      <c r="BZ18" s="1121" t="s">
        <v>36</v>
      </c>
      <c r="CA18" s="1121" t="s">
        <v>36</v>
      </c>
      <c r="CB18" s="1121" t="s">
        <v>36</v>
      </c>
      <c r="CC18" s="1121" t="s">
        <v>36</v>
      </c>
      <c r="CD18" s="1121" t="s">
        <v>36</v>
      </c>
      <c r="CE18" s="1121" t="s">
        <v>36</v>
      </c>
      <c r="CF18" s="1121" t="s">
        <v>36</v>
      </c>
      <c r="CG18" s="1121" t="s">
        <v>36</v>
      </c>
      <c r="CH18" s="1792"/>
      <c r="CI18" s="1792"/>
      <c r="CJ18" s="1792"/>
      <c r="CK18" s="1792"/>
      <c r="CL18" s="1792"/>
      <c r="CM18" s="1792"/>
      <c r="CN18" s="1792"/>
      <c r="CO18" s="1792"/>
      <c r="CP18" s="1792"/>
      <c r="CQ18" s="1792"/>
      <c r="CR18" s="1792"/>
      <c r="CS18" s="1792"/>
      <c r="CT18" s="1792"/>
      <c r="CU18" s="1792"/>
      <c r="CV18" s="1792"/>
      <c r="CW18" s="1792"/>
      <c r="CX18" s="1792"/>
      <c r="CY18" s="1792"/>
      <c r="CZ18" s="1792"/>
    </row>
    <row r="19" s="135" customFormat="true" ht="15" customHeight="true" x14ac:dyDescent="0.2">
      <c r="A19" s="2319"/>
      <c r="B19" s="1680" t="s">
        <v>16</v>
      </c>
      <c r="C19" s="1542">
        <v>0.529581494668664</v>
      </c>
      <c r="D19" s="1543">
        <v>0.71943491011399241</v>
      </c>
      <c r="E19" s="1543">
        <v>1.0956579404215099</v>
      </c>
      <c r="F19" s="1543">
        <v>0.99505215775140055</v>
      </c>
      <c r="G19" s="1544">
        <v>0.58452161929973467</v>
      </c>
      <c r="H19" s="1545">
        <v>0.55020305556357785</v>
      </c>
      <c r="I19" s="1543">
        <v>0.66868731037842866</v>
      </c>
      <c r="J19" s="1543">
        <v>0.80651530823337092</v>
      </c>
      <c r="K19" s="1543">
        <v>0.499920024433058</v>
      </c>
      <c r="L19" s="1546">
        <v>0.75861875311362348</v>
      </c>
      <c r="M19" s="1547">
        <v>0.47077182029657133</v>
      </c>
      <c r="N19" s="1543">
        <v>0.69639272850902478</v>
      </c>
      <c r="O19" s="1543">
        <v>0.77228874893635191</v>
      </c>
      <c r="P19" s="1543">
        <v>1.3221316917004635</v>
      </c>
      <c r="Q19" s="1544">
        <v>1.3922427904260997</v>
      </c>
      <c r="R19" s="1545">
        <v>4.910428624587122</v>
      </c>
      <c r="S19" s="1543">
        <v>0</v>
      </c>
      <c r="T19" s="1543">
        <v>0.33814616558259541</v>
      </c>
      <c r="U19" s="1543">
        <v>0.88933680287456329</v>
      </c>
      <c r="V19" s="1543">
        <v>0.55903331882893814</v>
      </c>
      <c r="W19" s="1543">
        <v>0</v>
      </c>
      <c r="X19" s="1543">
        <v>0.65143725240440498</v>
      </c>
      <c r="Y19" s="1543">
        <v>1.652715286342243</v>
      </c>
      <c r="Z19" s="1543">
        <v>2.4323454928471167</v>
      </c>
      <c r="AA19" s="1543">
        <v>0</v>
      </c>
      <c r="AB19" s="1543">
        <v>0</v>
      </c>
      <c r="AC19" s="1543">
        <v>2.4796755793275786</v>
      </c>
      <c r="AD19" s="1543">
        <v>0.37943858505888539</v>
      </c>
      <c r="AE19" s="1543">
        <v>0</v>
      </c>
      <c r="AF19" s="1543">
        <v>0.15847264633672878</v>
      </c>
      <c r="AG19" s="1886">
        <v>0</v>
      </c>
      <c r="AH19" s="311"/>
      <c r="AI19" s="311"/>
      <c r="AJ19" s="311"/>
      <c r="AK19" s="311"/>
      <c r="AL19" s="311"/>
      <c r="AM19" s="311"/>
      <c r="AN19" s="311"/>
      <c r="AO19" s="311"/>
      <c r="AP19" s="311"/>
      <c r="AQ19" s="311"/>
      <c r="AR19" s="311"/>
      <c r="AS19" s="311"/>
      <c r="AT19" s="311"/>
      <c r="AU19" s="311"/>
      <c r="AV19" s="311"/>
      <c r="AW19" s="311"/>
      <c r="AX19" s="311"/>
      <c r="AY19" s="311"/>
      <c r="AZ19" s="622"/>
      <c r="BA19" s="2112"/>
      <c r="BB19" s="148" t="s">
        <v>16</v>
      </c>
      <c r="BC19" s="1043" t="s">
        <v>36</v>
      </c>
      <c r="BD19" s="1062" t="s">
        <v>36</v>
      </c>
      <c r="BE19" s="1062" t="s">
        <v>36</v>
      </c>
      <c r="BF19" s="1062" t="s">
        <v>36</v>
      </c>
      <c r="BG19" s="1082" t="s">
        <v>36</v>
      </c>
      <c r="BH19" s="1102" t="s">
        <v>36</v>
      </c>
      <c r="BI19" s="1062" t="s">
        <v>36</v>
      </c>
      <c r="BJ19" s="1062" t="s">
        <v>36</v>
      </c>
      <c r="BK19" s="1062" t="s">
        <v>36</v>
      </c>
      <c r="BL19" s="1082" t="s">
        <v>36</v>
      </c>
      <c r="BM19" s="1102" t="s">
        <v>36</v>
      </c>
      <c r="BN19" s="1062" t="s">
        <v>36</v>
      </c>
      <c r="BO19" s="1062" t="s">
        <v>36</v>
      </c>
      <c r="BP19" s="1062" t="s">
        <v>36</v>
      </c>
      <c r="BQ19" s="1082" t="s">
        <v>36</v>
      </c>
      <c r="BR19" s="1102" t="s">
        <v>36</v>
      </c>
      <c r="BS19" s="1062" t="s">
        <v>36</v>
      </c>
      <c r="BT19" s="1062" t="s">
        <v>36</v>
      </c>
      <c r="BU19" s="1062" t="s">
        <v>36</v>
      </c>
      <c r="BV19" s="1062" t="s">
        <v>36</v>
      </c>
      <c r="BW19" s="1062" t="s">
        <v>36</v>
      </c>
      <c r="BX19" s="1062" t="s">
        <v>36</v>
      </c>
      <c r="BY19" s="1121" t="s">
        <v>36</v>
      </c>
      <c r="BZ19" s="1121" t="s">
        <v>36</v>
      </c>
      <c r="CA19" s="1121" t="s">
        <v>36</v>
      </c>
      <c r="CB19" s="1121" t="s">
        <v>36</v>
      </c>
      <c r="CC19" s="1121" t="s">
        <v>36</v>
      </c>
      <c r="CD19" s="1121" t="s">
        <v>36</v>
      </c>
      <c r="CE19" s="1121" t="s">
        <v>36</v>
      </c>
      <c r="CF19" s="1121" t="s">
        <v>36</v>
      </c>
      <c r="CG19" s="1121" t="s">
        <v>36</v>
      </c>
      <c r="CH19" s="1792"/>
      <c r="CI19" s="1792"/>
      <c r="CJ19" s="1792"/>
      <c r="CK19" s="1792"/>
      <c r="CL19" s="1792"/>
      <c r="CM19" s="1792"/>
      <c r="CN19" s="1792"/>
      <c r="CO19" s="1792"/>
      <c r="CP19" s="1792"/>
      <c r="CQ19" s="1792"/>
      <c r="CR19" s="1792"/>
      <c r="CS19" s="1792"/>
      <c r="CT19" s="1792"/>
      <c r="CU19" s="1792"/>
      <c r="CV19" s="1792"/>
      <c r="CW19" s="1792"/>
      <c r="CX19" s="1792"/>
      <c r="CY19" s="1792"/>
      <c r="CZ19" s="1792"/>
    </row>
    <row r="20" s="135" customFormat="true" ht="15" customHeight="true" x14ac:dyDescent="0.2">
      <c r="A20" s="2319"/>
      <c r="B20" s="1680" t="s">
        <v>22</v>
      </c>
      <c r="C20" s="1542">
        <v>0.88562001511465815</v>
      </c>
      <c r="D20" s="1543">
        <v>1.660126605405936</v>
      </c>
      <c r="E20" s="1543">
        <v>0.21104435028025614</v>
      </c>
      <c r="F20" s="1543">
        <v>4.1313043049309835E-2</v>
      </c>
      <c r="G20" s="1544">
        <v>8.9061019491295079E-2</v>
      </c>
      <c r="H20" s="1545">
        <v>0.10552712000949302</v>
      </c>
      <c r="I20" s="1543">
        <v>7.7602082029946284E-2</v>
      </c>
      <c r="J20" s="1543">
        <v>0</v>
      </c>
      <c r="K20" s="1543">
        <v>5.9970335795943033E-2</v>
      </c>
      <c r="L20" s="1546">
        <v>0.10744169371464193</v>
      </c>
      <c r="M20" s="1547">
        <v>1.5259874797652035</v>
      </c>
      <c r="N20" s="1543">
        <v>0.88189135570430432</v>
      </c>
      <c r="O20" s="1543">
        <v>2.1671663710916054</v>
      </c>
      <c r="P20" s="1543">
        <v>1.0392117964656349</v>
      </c>
      <c r="Q20" s="1544">
        <v>0.17689771504956223</v>
      </c>
      <c r="R20" s="1545">
        <v>0.51307083980348644</v>
      </c>
      <c r="S20" s="1543">
        <v>0</v>
      </c>
      <c r="T20" s="1543">
        <v>0</v>
      </c>
      <c r="U20" s="1543">
        <v>0.34935703102298027</v>
      </c>
      <c r="V20" s="1543">
        <v>0</v>
      </c>
      <c r="W20" s="1543">
        <v>0</v>
      </c>
      <c r="X20" s="1543">
        <v>0.52727008980688939</v>
      </c>
      <c r="Y20" s="1543">
        <v>0.19126520313749179</v>
      </c>
      <c r="Z20" s="1543">
        <v>0.34135076882091958</v>
      </c>
      <c r="AA20" s="1543">
        <v>0.21741438618580361</v>
      </c>
      <c r="AB20" s="1543">
        <v>0</v>
      </c>
      <c r="AC20" s="1543">
        <v>0.13328806149011324</v>
      </c>
      <c r="AD20" s="1543">
        <v>0.59232485661414069</v>
      </c>
      <c r="AE20" s="1543">
        <v>2.1655725923201206</v>
      </c>
      <c r="AF20" s="1543">
        <v>0.74003169848075656</v>
      </c>
      <c r="AG20" s="1886">
        <v>0</v>
      </c>
      <c r="AH20" s="311"/>
      <c r="AI20" s="311"/>
      <c r="AJ20" s="311"/>
      <c r="AK20" s="311"/>
      <c r="AL20" s="311"/>
      <c r="AM20" s="311"/>
      <c r="AN20" s="311"/>
      <c r="AO20" s="311"/>
      <c r="AP20" s="311"/>
      <c r="AQ20" s="311"/>
      <c r="AR20" s="311"/>
      <c r="AS20" s="311"/>
      <c r="AT20" s="311"/>
      <c r="AU20" s="311"/>
      <c r="AV20" s="311"/>
      <c r="AW20" s="311"/>
      <c r="AX20" s="311"/>
      <c r="AY20" s="311"/>
      <c r="AZ20" s="622"/>
      <c r="BA20" s="2112"/>
      <c r="BB20" s="148" t="s">
        <v>22</v>
      </c>
      <c r="BC20" s="1043" t="s">
        <v>36</v>
      </c>
      <c r="BD20" s="1062" t="s">
        <v>36</v>
      </c>
      <c r="BE20" s="1062" t="s">
        <v>36</v>
      </c>
      <c r="BF20" s="1062" t="s">
        <v>36</v>
      </c>
      <c r="BG20" s="1082" t="s">
        <v>36</v>
      </c>
      <c r="BH20" s="1102" t="s">
        <v>36</v>
      </c>
      <c r="BI20" s="1062" t="s">
        <v>36</v>
      </c>
      <c r="BJ20" s="1062" t="s">
        <v>36</v>
      </c>
      <c r="BK20" s="1062" t="s">
        <v>36</v>
      </c>
      <c r="BL20" s="1082" t="s">
        <v>36</v>
      </c>
      <c r="BM20" s="1102" t="s">
        <v>36</v>
      </c>
      <c r="BN20" s="1062" t="s">
        <v>36</v>
      </c>
      <c r="BO20" s="1062" t="s">
        <v>36</v>
      </c>
      <c r="BP20" s="1062" t="s">
        <v>36</v>
      </c>
      <c r="BQ20" s="1082" t="s">
        <v>36</v>
      </c>
      <c r="BR20" s="1102" t="s">
        <v>36</v>
      </c>
      <c r="BS20" s="1062" t="s">
        <v>36</v>
      </c>
      <c r="BT20" s="1062" t="s">
        <v>36</v>
      </c>
      <c r="BU20" s="1062" t="s">
        <v>36</v>
      </c>
      <c r="BV20" s="1062" t="s">
        <v>36</v>
      </c>
      <c r="BW20" s="1062" t="s">
        <v>36</v>
      </c>
      <c r="BX20" s="1062" t="s">
        <v>36</v>
      </c>
      <c r="BY20" s="1121" t="s">
        <v>36</v>
      </c>
      <c r="BZ20" s="1121" t="s">
        <v>36</v>
      </c>
      <c r="CA20" s="1121" t="s">
        <v>36</v>
      </c>
      <c r="CB20" s="1121" t="s">
        <v>36</v>
      </c>
      <c r="CC20" s="1121" t="s">
        <v>36</v>
      </c>
      <c r="CD20" s="1121" t="s">
        <v>36</v>
      </c>
      <c r="CE20" s="1121" t="s">
        <v>36</v>
      </c>
      <c r="CF20" s="1121" t="s">
        <v>36</v>
      </c>
      <c r="CG20" s="1121" t="s">
        <v>36</v>
      </c>
      <c r="CH20" s="1792"/>
      <c r="CI20" s="1792"/>
      <c r="CJ20" s="1792"/>
      <c r="CK20" s="1792"/>
      <c r="CL20" s="1792"/>
      <c r="CM20" s="1792"/>
      <c r="CN20" s="1792"/>
      <c r="CO20" s="1792"/>
      <c r="CP20" s="1792"/>
      <c r="CQ20" s="1792"/>
      <c r="CR20" s="1792"/>
      <c r="CS20" s="1792"/>
      <c r="CT20" s="1792"/>
      <c r="CU20" s="1792"/>
      <c r="CV20" s="1792"/>
      <c r="CW20" s="1792"/>
      <c r="CX20" s="1792"/>
      <c r="CY20" s="1792"/>
      <c r="CZ20" s="1792"/>
    </row>
    <row r="21" s="135" customFormat="true" ht="15" customHeight="true" x14ac:dyDescent="0.2">
      <c r="A21" s="2319"/>
      <c r="B21" s="1680" t="s">
        <v>17</v>
      </c>
      <c r="C21" s="1542">
        <v>0.23226251389803423</v>
      </c>
      <c r="D21" s="1543">
        <v>0.10054010525338071</v>
      </c>
      <c r="E21" s="1543">
        <v>0.13629926776093446</v>
      </c>
      <c r="F21" s="1543">
        <v>5.2379130641906226E-2</v>
      </c>
      <c r="G21" s="1544">
        <v>0</v>
      </c>
      <c r="H21" s="1545">
        <v>0</v>
      </c>
      <c r="I21" s="1543">
        <v>0</v>
      </c>
      <c r="J21" s="1543">
        <v>0</v>
      </c>
      <c r="K21" s="1543">
        <v>0</v>
      </c>
      <c r="L21" s="1546">
        <v>0</v>
      </c>
      <c r="M21" s="1547">
        <v>0.45755178459700818</v>
      </c>
      <c r="N21" s="1543">
        <v>9.3909476100352357E-2</v>
      </c>
      <c r="O21" s="1543">
        <v>2.6570013929259825E-2</v>
      </c>
      <c r="P21" s="1543">
        <v>0.13443523254520573</v>
      </c>
      <c r="Q21" s="1544">
        <v>0.40373323094551417</v>
      </c>
      <c r="R21" s="1545">
        <v>0</v>
      </c>
      <c r="S21" s="1543">
        <v>0</v>
      </c>
      <c r="T21" s="1543">
        <v>0</v>
      </c>
      <c r="U21" s="1543">
        <v>0</v>
      </c>
      <c r="V21" s="1543">
        <v>0</v>
      </c>
      <c r="W21" s="1543">
        <v>0</v>
      </c>
      <c r="X21" s="1543">
        <v>0.23336186175333759</v>
      </c>
      <c r="Y21" s="1543">
        <v>0</v>
      </c>
      <c r="Z21" s="1543">
        <v>0.75730622448540574</v>
      </c>
      <c r="AA21" s="1543">
        <v>0</v>
      </c>
      <c r="AB21" s="1543">
        <v>0</v>
      </c>
      <c r="AC21" s="1543">
        <v>0</v>
      </c>
      <c r="AD21" s="1543">
        <v>0.54695178263951993</v>
      </c>
      <c r="AE21" s="1543">
        <v>0</v>
      </c>
      <c r="AF21" s="1543">
        <v>0.5724878142735963</v>
      </c>
      <c r="AG21" s="1886">
        <v>0</v>
      </c>
      <c r="AH21" s="311"/>
      <c r="AI21" s="311"/>
      <c r="AJ21" s="311"/>
      <c r="AK21" s="311"/>
      <c r="AL21" s="311"/>
      <c r="AM21" s="311"/>
      <c r="AN21" s="311"/>
      <c r="AO21" s="311"/>
      <c r="AP21" s="311"/>
      <c r="AQ21" s="311"/>
      <c r="AR21" s="311"/>
      <c r="AS21" s="311"/>
      <c r="AT21" s="311"/>
      <c r="AU21" s="311"/>
      <c r="AV21" s="311"/>
      <c r="AW21" s="311"/>
      <c r="AX21" s="311"/>
      <c r="AY21" s="311"/>
      <c r="AZ21" s="622"/>
      <c r="BA21" s="2112"/>
      <c r="BB21" s="148" t="s">
        <v>17</v>
      </c>
      <c r="BC21" s="1043" t="s">
        <v>36</v>
      </c>
      <c r="BD21" s="1062" t="s">
        <v>36</v>
      </c>
      <c r="BE21" s="1062" t="s">
        <v>36</v>
      </c>
      <c r="BF21" s="1062" t="s">
        <v>36</v>
      </c>
      <c r="BG21" s="1082" t="s">
        <v>36</v>
      </c>
      <c r="BH21" s="1102" t="s">
        <v>36</v>
      </c>
      <c r="BI21" s="1062" t="s">
        <v>36</v>
      </c>
      <c r="BJ21" s="1062" t="s">
        <v>36</v>
      </c>
      <c r="BK21" s="1062" t="s">
        <v>36</v>
      </c>
      <c r="BL21" s="1082" t="s">
        <v>36</v>
      </c>
      <c r="BM21" s="1102" t="s">
        <v>36</v>
      </c>
      <c r="BN21" s="1062" t="s">
        <v>36</v>
      </c>
      <c r="BO21" s="1062" t="s">
        <v>36</v>
      </c>
      <c r="BP21" s="1062" t="s">
        <v>36</v>
      </c>
      <c r="BQ21" s="1082" t="s">
        <v>36</v>
      </c>
      <c r="BR21" s="1102" t="s">
        <v>36</v>
      </c>
      <c r="BS21" s="1062" t="s">
        <v>36</v>
      </c>
      <c r="BT21" s="1062" t="s">
        <v>36</v>
      </c>
      <c r="BU21" s="1062" t="s">
        <v>36</v>
      </c>
      <c r="BV21" s="1062" t="s">
        <v>36</v>
      </c>
      <c r="BW21" s="1062" t="s">
        <v>36</v>
      </c>
      <c r="BX21" s="1062" t="s">
        <v>36</v>
      </c>
      <c r="BY21" s="1121" t="s">
        <v>36</v>
      </c>
      <c r="BZ21" s="1121" t="s">
        <v>36</v>
      </c>
      <c r="CA21" s="1121" t="s">
        <v>36</v>
      </c>
      <c r="CB21" s="1121" t="s">
        <v>36</v>
      </c>
      <c r="CC21" s="1121" t="s">
        <v>36</v>
      </c>
      <c r="CD21" s="1121" t="s">
        <v>36</v>
      </c>
      <c r="CE21" s="1121" t="s">
        <v>36</v>
      </c>
      <c r="CF21" s="1121" t="s">
        <v>36</v>
      </c>
      <c r="CG21" s="1121" t="s">
        <v>36</v>
      </c>
      <c r="CH21" s="1792"/>
      <c r="CI21" s="1792"/>
      <c r="CJ21" s="1792"/>
      <c r="CK21" s="1792"/>
      <c r="CL21" s="1792"/>
      <c r="CM21" s="1792"/>
      <c r="CN21" s="1792"/>
      <c r="CO21" s="1792"/>
      <c r="CP21" s="1792"/>
      <c r="CQ21" s="1792"/>
      <c r="CR21" s="1792"/>
      <c r="CS21" s="1792"/>
      <c r="CT21" s="1792"/>
      <c r="CU21" s="1792"/>
      <c r="CV21" s="1792"/>
      <c r="CW21" s="1792"/>
      <c r="CX21" s="1792"/>
      <c r="CY21" s="1792"/>
      <c r="CZ21" s="1792"/>
    </row>
    <row r="22" s="135" customFormat="true" ht="15" customHeight="true" x14ac:dyDescent="0.2">
      <c r="A22" s="2319" t="s">
        <v>55</v>
      </c>
      <c r="B22" s="1680" t="s">
        <v>50</v>
      </c>
      <c r="C22" s="1542">
        <v>0.53556852160255042</v>
      </c>
      <c r="D22" s="1543">
        <v>0.73232877914090411</v>
      </c>
      <c r="E22" s="1543">
        <v>1.0994769032768792</v>
      </c>
      <c r="F22" s="1543">
        <v>0.99598531804552282</v>
      </c>
      <c r="G22" s="1544">
        <v>0.58504266426098461</v>
      </c>
      <c r="H22" s="1545">
        <v>0.55078428235421129</v>
      </c>
      <c r="I22" s="1543">
        <v>0.66920662865534775</v>
      </c>
      <c r="J22" s="1543">
        <v>0.80651530823337092</v>
      </c>
      <c r="K22" s="1543">
        <v>0.50022000805160494</v>
      </c>
      <c r="L22" s="1546">
        <v>0.75943470262077617</v>
      </c>
      <c r="M22" s="1547">
        <v>0.48029873427719444</v>
      </c>
      <c r="N22" s="1543">
        <v>0.70325509760112515</v>
      </c>
      <c r="O22" s="1543">
        <v>0.78961072674907395</v>
      </c>
      <c r="P22" s="1543">
        <v>1.337833130489577</v>
      </c>
      <c r="Q22" s="1544">
        <v>1.4003737940338659</v>
      </c>
      <c r="R22" s="1545">
        <v>4.9357525315513744</v>
      </c>
      <c r="S22" s="1543">
        <v>0</v>
      </c>
      <c r="T22" s="1543">
        <v>0.33814616558259541</v>
      </c>
      <c r="U22" s="1543">
        <v>0.89245465596386497</v>
      </c>
      <c r="V22" s="1543">
        <v>0.55903331882893814</v>
      </c>
      <c r="W22" s="1543">
        <v>0</v>
      </c>
      <c r="X22" s="1543">
        <v>0.65643027078369909</v>
      </c>
      <c r="Y22" s="1543">
        <v>1.6558824132035748</v>
      </c>
      <c r="Z22" s="1543">
        <v>2.4593654837250232</v>
      </c>
      <c r="AA22" s="1543">
        <v>0</v>
      </c>
      <c r="AB22" s="1543">
        <v>0</v>
      </c>
      <c r="AC22" s="1543">
        <v>2.4829851020371723</v>
      </c>
      <c r="AD22" s="1543">
        <v>0.38381125704927371</v>
      </c>
      <c r="AE22" s="1543">
        <v>0</v>
      </c>
      <c r="AF22" s="1543">
        <v>0.16058029402950436</v>
      </c>
      <c r="AG22" s="1886">
        <v>0</v>
      </c>
      <c r="AH22" s="311"/>
      <c r="AI22" s="311"/>
      <c r="AJ22" s="311"/>
      <c r="AK22" s="311"/>
      <c r="AL22" s="311"/>
      <c r="AM22" s="311"/>
      <c r="AN22" s="311"/>
      <c r="AO22" s="311"/>
      <c r="AP22" s="311"/>
      <c r="AQ22" s="311"/>
      <c r="AR22" s="311"/>
      <c r="AS22" s="311"/>
      <c r="AT22" s="311"/>
      <c r="AU22" s="311"/>
      <c r="AV22" s="311"/>
      <c r="AW22" s="311"/>
      <c r="AX22" s="311"/>
      <c r="AY22" s="311"/>
      <c r="AZ22" s="622"/>
      <c r="BA22" s="2112" t="s">
        <v>55</v>
      </c>
      <c r="BB22" s="148" t="s">
        <v>50</v>
      </c>
      <c r="BC22" s="1043" t="s">
        <v>36</v>
      </c>
      <c r="BD22" s="1062" t="s">
        <v>36</v>
      </c>
      <c r="BE22" s="1062" t="s">
        <v>36</v>
      </c>
      <c r="BF22" s="1062" t="s">
        <v>36</v>
      </c>
      <c r="BG22" s="1082" t="s">
        <v>36</v>
      </c>
      <c r="BH22" s="1102" t="s">
        <v>36</v>
      </c>
      <c r="BI22" s="1062" t="s">
        <v>36</v>
      </c>
      <c r="BJ22" s="1062" t="s">
        <v>36</v>
      </c>
      <c r="BK22" s="1062" t="s">
        <v>36</v>
      </c>
      <c r="BL22" s="1082" t="s">
        <v>36</v>
      </c>
      <c r="BM22" s="1102" t="s">
        <v>36</v>
      </c>
      <c r="BN22" s="1062" t="s">
        <v>36</v>
      </c>
      <c r="BO22" s="1062" t="s">
        <v>36</v>
      </c>
      <c r="BP22" s="1062" t="s">
        <v>36</v>
      </c>
      <c r="BQ22" s="1082" t="s">
        <v>36</v>
      </c>
      <c r="BR22" s="1102" t="s">
        <v>36</v>
      </c>
      <c r="BS22" s="1062" t="s">
        <v>36</v>
      </c>
      <c r="BT22" s="1062" t="s">
        <v>36</v>
      </c>
      <c r="BU22" s="1062" t="s">
        <v>36</v>
      </c>
      <c r="BV22" s="1062" t="s">
        <v>36</v>
      </c>
      <c r="BW22" s="1062" t="s">
        <v>36</v>
      </c>
      <c r="BX22" s="1062" t="s">
        <v>36</v>
      </c>
      <c r="BY22" s="1121" t="s">
        <v>36</v>
      </c>
      <c r="BZ22" s="1121" t="s">
        <v>36</v>
      </c>
      <c r="CA22" s="1121" t="s">
        <v>36</v>
      </c>
      <c r="CB22" s="1121" t="s">
        <v>36</v>
      </c>
      <c r="CC22" s="1121" t="s">
        <v>36</v>
      </c>
      <c r="CD22" s="1121" t="s">
        <v>36</v>
      </c>
      <c r="CE22" s="1121" t="s">
        <v>36</v>
      </c>
      <c r="CF22" s="1121" t="s">
        <v>36</v>
      </c>
      <c r="CG22" s="1121" t="s">
        <v>36</v>
      </c>
      <c r="CH22" s="1792"/>
      <c r="CI22" s="1792"/>
      <c r="CJ22" s="1792"/>
      <c r="CK22" s="1792"/>
      <c r="CL22" s="1792"/>
      <c r="CM22" s="1792"/>
      <c r="CN22" s="1792"/>
      <c r="CO22" s="1792"/>
      <c r="CP22" s="1792"/>
      <c r="CQ22" s="1792"/>
      <c r="CR22" s="1792"/>
      <c r="CS22" s="1792"/>
      <c r="CT22" s="1792"/>
      <c r="CU22" s="1792"/>
      <c r="CV22" s="1792"/>
      <c r="CW22" s="1792"/>
      <c r="CX22" s="1792"/>
      <c r="CY22" s="1792"/>
      <c r="CZ22" s="1792"/>
    </row>
    <row r="23" s="135" customFormat="true" ht="15" customHeight="true" x14ac:dyDescent="0.2">
      <c r="A23" s="2320"/>
      <c r="B23" s="1681" t="s">
        <v>49</v>
      </c>
      <c r="C23" s="1548">
        <v>99.464431478397458</v>
      </c>
      <c r="D23" s="1549">
        <v>99.267671220859071</v>
      </c>
      <c r="E23" s="1549">
        <v>98.900523096723148</v>
      </c>
      <c r="F23" s="1549">
        <v>99.004014681954473</v>
      </c>
      <c r="G23" s="1550">
        <v>99.414957335739032</v>
      </c>
      <c r="H23" s="1551">
        <v>99.449215717645814</v>
      </c>
      <c r="I23" s="1549">
        <v>99.330793371344626</v>
      </c>
      <c r="J23" s="1549">
        <v>99.193484691766685</v>
      </c>
      <c r="K23" s="1549">
        <v>99.499779991948373</v>
      </c>
      <c r="L23" s="1552">
        <v>99.240565297379234</v>
      </c>
      <c r="M23" s="1553">
        <v>99.519701265722816</v>
      </c>
      <c r="N23" s="1549">
        <v>99.296744902398899</v>
      </c>
      <c r="O23" s="1549">
        <v>99.210389273250925</v>
      </c>
      <c r="P23" s="1549">
        <v>98.662166869510457</v>
      </c>
      <c r="Q23" s="1550">
        <v>98.599626205966089</v>
      </c>
      <c r="R23" s="1551">
        <v>95.064247468448585</v>
      </c>
      <c r="S23" s="1549">
        <v>100</v>
      </c>
      <c r="T23" s="1549">
        <v>99.661853834417386</v>
      </c>
      <c r="U23" s="1549">
        <v>99.107545344036112</v>
      </c>
      <c r="V23" s="1549">
        <v>99.440966681171076</v>
      </c>
      <c r="W23" s="1549">
        <v>100</v>
      </c>
      <c r="X23" s="1549">
        <v>99.343569729216313</v>
      </c>
      <c r="Y23" s="1549">
        <v>98.344117586796514</v>
      </c>
      <c r="Z23" s="1549">
        <v>97.540634516275034</v>
      </c>
      <c r="AA23" s="1549">
        <v>100</v>
      </c>
      <c r="AB23" s="1549">
        <v>100</v>
      </c>
      <c r="AC23" s="1549">
        <v>97.517014897962824</v>
      </c>
      <c r="AD23" s="1549">
        <v>99.616188742950712</v>
      </c>
      <c r="AE23" s="1549">
        <v>100</v>
      </c>
      <c r="AF23" s="1549">
        <v>99.839419705970499</v>
      </c>
      <c r="AG23" s="1887">
        <v>100</v>
      </c>
      <c r="AH23" s="311"/>
      <c r="AI23" s="311"/>
      <c r="AJ23" s="311"/>
      <c r="AK23" s="311"/>
      <c r="AL23" s="311"/>
      <c r="AM23" s="311"/>
      <c r="AN23" s="311"/>
      <c r="AO23" s="311"/>
      <c r="AP23" s="311"/>
      <c r="AQ23" s="311"/>
      <c r="AR23" s="311"/>
      <c r="AS23" s="311"/>
      <c r="AT23" s="311"/>
      <c r="AU23" s="311"/>
      <c r="AV23" s="311"/>
      <c r="AW23" s="311"/>
      <c r="AX23" s="311"/>
      <c r="AY23" s="311"/>
      <c r="AZ23" s="622"/>
      <c r="BA23" s="2113"/>
      <c r="BB23" s="149" t="s">
        <v>49</v>
      </c>
      <c r="BC23" s="1044" t="s">
        <v>36</v>
      </c>
      <c r="BD23" s="1063" t="s">
        <v>36</v>
      </c>
      <c r="BE23" s="1063" t="s">
        <v>36</v>
      </c>
      <c r="BF23" s="1063" t="s">
        <v>36</v>
      </c>
      <c r="BG23" s="1083" t="s">
        <v>36</v>
      </c>
      <c r="BH23" s="1103" t="s">
        <v>36</v>
      </c>
      <c r="BI23" s="1063" t="s">
        <v>36</v>
      </c>
      <c r="BJ23" s="1063" t="s">
        <v>36</v>
      </c>
      <c r="BK23" s="1063" t="s">
        <v>36</v>
      </c>
      <c r="BL23" s="1083" t="s">
        <v>36</v>
      </c>
      <c r="BM23" s="1103" t="s">
        <v>36</v>
      </c>
      <c r="BN23" s="1063" t="s">
        <v>36</v>
      </c>
      <c r="BO23" s="1063" t="s">
        <v>36</v>
      </c>
      <c r="BP23" s="1063" t="s">
        <v>36</v>
      </c>
      <c r="BQ23" s="1083" t="s">
        <v>36</v>
      </c>
      <c r="BR23" s="1103" t="s">
        <v>36</v>
      </c>
      <c r="BS23" s="1063" t="s">
        <v>36</v>
      </c>
      <c r="BT23" s="1063" t="s">
        <v>36</v>
      </c>
      <c r="BU23" s="1063" t="s">
        <v>36</v>
      </c>
      <c r="BV23" s="1063" t="s">
        <v>36</v>
      </c>
      <c r="BW23" s="1063" t="s">
        <v>36</v>
      </c>
      <c r="BX23" s="1063" t="s">
        <v>36</v>
      </c>
      <c r="BY23" s="1122" t="s">
        <v>36</v>
      </c>
      <c r="BZ23" s="1122" t="s">
        <v>36</v>
      </c>
      <c r="CA23" s="1122" t="s">
        <v>36</v>
      </c>
      <c r="CB23" s="1122" t="s">
        <v>36</v>
      </c>
      <c r="CC23" s="1122" t="s">
        <v>36</v>
      </c>
      <c r="CD23" s="1122" t="s">
        <v>36</v>
      </c>
      <c r="CE23" s="1122" t="s">
        <v>36</v>
      </c>
      <c r="CF23" s="1122" t="s">
        <v>36</v>
      </c>
      <c r="CG23" s="1122" t="s">
        <v>36</v>
      </c>
      <c r="CH23" s="1793"/>
      <c r="CI23" s="1793"/>
      <c r="CJ23" s="1793"/>
      <c r="CK23" s="1793"/>
      <c r="CL23" s="1793"/>
      <c r="CM23" s="1793"/>
      <c r="CN23" s="1793"/>
      <c r="CO23" s="1793"/>
      <c r="CP23" s="1793"/>
      <c r="CQ23" s="1793"/>
      <c r="CR23" s="1793"/>
      <c r="CS23" s="1793"/>
      <c r="CT23" s="1793"/>
      <c r="CU23" s="1793"/>
      <c r="CV23" s="1793"/>
      <c r="CW23" s="1793"/>
      <c r="CX23" s="1793"/>
      <c r="CY23" s="1793"/>
      <c r="CZ23" s="1793"/>
    </row>
    <row r="24" s="131" customFormat="true" ht="15" hidden="true" customHeight="true" x14ac:dyDescent="0.2">
      <c r="A24" s="2075" t="s">
        <v>48</v>
      </c>
      <c r="B24" s="248" t="s">
        <v>60</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602"/>
      <c r="AI24" s="602"/>
      <c r="AJ24" s="602"/>
      <c r="AK24" s="602"/>
      <c r="AL24" s="602"/>
      <c r="AM24" s="602"/>
      <c r="AN24" s="602"/>
      <c r="AO24" s="602"/>
      <c r="AP24" s="602"/>
      <c r="AQ24" s="602"/>
      <c r="AR24" s="602"/>
      <c r="AS24" s="602"/>
      <c r="AT24" s="602"/>
      <c r="AU24" s="602"/>
      <c r="AV24" s="602"/>
      <c r="AW24" s="602"/>
      <c r="AX24" s="602"/>
      <c r="AY24" s="602"/>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076"/>
      <c r="B25" s="240" t="s">
        <v>59</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602"/>
      <c r="AI25" s="602"/>
      <c r="AJ25" s="602"/>
      <c r="AK25" s="602"/>
      <c r="AL25" s="602"/>
      <c r="AM25" s="602"/>
      <c r="AN25" s="602"/>
      <c r="AO25" s="602"/>
      <c r="AP25" s="602"/>
      <c r="AQ25" s="602"/>
      <c r="AR25" s="602"/>
      <c r="AS25" s="602"/>
      <c r="AT25" s="602"/>
      <c r="AU25" s="602"/>
      <c r="AV25" s="602"/>
      <c r="AW25" s="602"/>
      <c r="AX25" s="602"/>
      <c r="AY25" s="602"/>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077"/>
      <c r="B26" s="241" t="s">
        <v>47</v>
      </c>
      <c r="C26" s="263"/>
      <c r="D26" s="264"/>
      <c r="E26" s="264"/>
      <c r="F26" s="264"/>
      <c r="G26" s="265"/>
      <c r="H26" s="266"/>
      <c r="I26" s="264"/>
      <c r="J26" s="264"/>
      <c r="K26" s="264"/>
      <c r="L26" s="267"/>
      <c r="M26" s="263"/>
      <c r="N26" s="264"/>
      <c r="O26" s="264"/>
      <c r="P26" s="264"/>
      <c r="Q26" s="265"/>
      <c r="R26" s="1718"/>
      <c r="S26" s="1719"/>
      <c r="T26" s="1719"/>
      <c r="U26" s="1719"/>
      <c r="V26" s="1719"/>
      <c r="W26" s="1719"/>
      <c r="X26" s="1719"/>
      <c r="Y26" s="1719"/>
      <c r="Z26" s="1719"/>
      <c r="AA26" s="1719"/>
      <c r="AB26" s="1720"/>
      <c r="AC26" s="1720"/>
      <c r="AD26" s="1720"/>
      <c r="AE26" s="1720"/>
      <c r="AF26" s="1720"/>
      <c r="AG26" s="1720"/>
      <c r="AH26" s="602"/>
      <c r="AI26" s="602"/>
      <c r="AJ26" s="602"/>
      <c r="AK26" s="602"/>
      <c r="AL26" s="602"/>
      <c r="AM26" s="602"/>
      <c r="AN26" s="602"/>
      <c r="AO26" s="602"/>
      <c r="AP26" s="602"/>
      <c r="AQ26" s="602"/>
      <c r="AR26" s="602"/>
      <c r="AS26" s="602"/>
      <c r="AT26" s="602"/>
      <c r="AU26" s="602"/>
      <c r="AV26" s="602"/>
      <c r="AW26" s="602"/>
      <c r="AX26" s="602"/>
      <c r="AY26" s="602"/>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061" t="s">
        <v>115</v>
      </c>
      <c r="D27" s="2062"/>
      <c r="E27" s="2062"/>
      <c r="F27" s="2062"/>
      <c r="G27" s="2063"/>
      <c r="H27" s="2300" t="s">
        <v>39</v>
      </c>
      <c r="I27" s="2301"/>
      <c r="J27" s="2301"/>
      <c r="K27" s="2301"/>
      <c r="L27" s="2302"/>
      <c r="M27" s="2303" t="s">
        <v>38</v>
      </c>
      <c r="N27" s="2301"/>
      <c r="O27" s="2301"/>
      <c r="P27" s="2301"/>
      <c r="Q27" s="2302"/>
      <c r="R27" s="1868" t="s">
        <v>138</v>
      </c>
      <c r="S27" s="1875"/>
      <c r="T27" s="1875"/>
      <c r="U27" s="1875"/>
      <c r="V27" s="1875"/>
      <c r="W27" s="1875"/>
      <c r="X27" s="1875"/>
      <c r="Y27" s="1875"/>
      <c r="Z27" s="1875"/>
      <c r="AA27" s="1875"/>
      <c r="AB27" s="1875"/>
      <c r="AC27" s="1875"/>
      <c r="AD27" s="1875"/>
      <c r="AE27" s="1875"/>
      <c r="AF27" s="1875"/>
      <c r="AG27" s="1876"/>
      <c r="AH27" s="311"/>
      <c r="AI27" s="311"/>
      <c r="AJ27" s="311"/>
      <c r="AK27" s="311"/>
      <c r="AL27" s="311"/>
      <c r="AM27" s="311"/>
      <c r="AN27" s="311"/>
      <c r="AO27" s="311"/>
      <c r="AP27" s="311"/>
      <c r="AQ27" s="311"/>
      <c r="AR27" s="311"/>
      <c r="AS27" s="311"/>
      <c r="AT27" s="311"/>
      <c r="AU27" s="311"/>
      <c r="AV27" s="311"/>
      <c r="AW27" s="311"/>
      <c r="AX27" s="311"/>
      <c r="AY27" s="311"/>
      <c r="AZ27" s="622"/>
      <c r="BA27" s="217" t="s">
        <v>129</v>
      </c>
      <c r="BB27" s="115" t="s">
        <v>96</v>
      </c>
      <c r="BC27" s="2114" t="s">
        <v>115</v>
      </c>
      <c r="BD27" s="2115"/>
      <c r="BE27" s="2115"/>
      <c r="BF27" s="2115"/>
      <c r="BG27" s="2116"/>
      <c r="BH27" s="2117" t="s">
        <v>39</v>
      </c>
      <c r="BI27" s="2115"/>
      <c r="BJ27" s="2115"/>
      <c r="BK27" s="2115"/>
      <c r="BL27" s="2116"/>
      <c r="BM27" s="2117" t="s">
        <v>38</v>
      </c>
      <c r="BN27" s="2115"/>
      <c r="BO27" s="2115"/>
      <c r="BP27" s="2115"/>
      <c r="BQ27" s="2118"/>
      <c r="BR27" s="1728" t="s">
        <v>138</v>
      </c>
      <c r="BS27" s="1729"/>
      <c r="BT27" s="1729"/>
      <c r="BU27" s="1729"/>
      <c r="BV27" s="1729"/>
      <c r="BW27" s="1729"/>
      <c r="BX27" s="1729"/>
      <c r="BY27" s="1730"/>
      <c r="BZ27" s="312"/>
      <c r="CA27" s="312"/>
      <c r="CB27" s="312"/>
      <c r="CC27" s="312"/>
      <c r="CD27" s="312"/>
      <c r="CE27" s="312"/>
      <c r="CF27" s="312"/>
      <c r="CG27" s="312"/>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24" x14ac:dyDescent="0.2">
      <c r="A28" s="184" t="s">
        <v>70</v>
      </c>
      <c r="B28" s="243"/>
      <c r="C28" s="271" t="s">
        <v>0</v>
      </c>
      <c r="D28" s="272" t="s">
        <v>1</v>
      </c>
      <c r="E28" s="272" t="s">
        <v>2</v>
      </c>
      <c r="F28" s="272" t="s">
        <v>3</v>
      </c>
      <c r="G28" s="273" t="s">
        <v>4</v>
      </c>
      <c r="H28" s="1504" t="s">
        <v>0</v>
      </c>
      <c r="I28" s="1466" t="s">
        <v>1</v>
      </c>
      <c r="J28" s="1466" t="s">
        <v>2</v>
      </c>
      <c r="K28" s="1466" t="s">
        <v>3</v>
      </c>
      <c r="L28" s="1467" t="s">
        <v>4</v>
      </c>
      <c r="M28" s="1494" t="s">
        <v>0</v>
      </c>
      <c r="N28" s="1466" t="s">
        <v>1</v>
      </c>
      <c r="O28" s="1466" t="s">
        <v>2</v>
      </c>
      <c r="P28" s="1466" t="s">
        <v>3</v>
      </c>
      <c r="Q28" s="1514" t="s">
        <v>4</v>
      </c>
      <c r="R28" s="1504" t="s">
        <v>270</v>
      </c>
      <c r="S28" s="1466" t="s">
        <v>315</v>
      </c>
      <c r="T28" s="1466" t="s">
        <v>316</v>
      </c>
      <c r="U28" s="1466" t="s">
        <v>317</v>
      </c>
      <c r="V28" s="1466" t="s">
        <v>318</v>
      </c>
      <c r="W28" s="1466" t="s">
        <v>274</v>
      </c>
      <c r="X28" s="1466" t="s">
        <v>275</v>
      </c>
      <c r="Y28" s="1466" t="s">
        <v>319</v>
      </c>
      <c r="Z28" s="1466" t="s">
        <v>320</v>
      </c>
      <c r="AA28" s="1466" t="s">
        <v>278</v>
      </c>
      <c r="AB28" s="1466" t="s">
        <v>279</v>
      </c>
      <c r="AC28" s="1466" t="s">
        <v>280</v>
      </c>
      <c r="AD28" s="1466" t="s">
        <v>281</v>
      </c>
      <c r="AE28" s="1466" t="s">
        <v>321</v>
      </c>
      <c r="AF28" s="1466" t="s">
        <v>322</v>
      </c>
      <c r="AG28" s="1468" t="s">
        <v>323</v>
      </c>
      <c r="AH28" s="311"/>
      <c r="AI28" s="311"/>
      <c r="AJ28" s="311"/>
      <c r="AK28" s="311"/>
      <c r="AL28" s="311"/>
      <c r="AM28" s="311"/>
      <c r="AN28" s="311"/>
      <c r="AO28" s="311"/>
      <c r="AP28" s="311"/>
      <c r="AQ28" s="311"/>
      <c r="AR28" s="311"/>
      <c r="AS28" s="311"/>
      <c r="AT28" s="311"/>
      <c r="AU28" s="311"/>
      <c r="AV28" s="311"/>
      <c r="AW28" s="311"/>
      <c r="AX28" s="311"/>
      <c r="AY28" s="311"/>
      <c r="AZ28" s="622"/>
      <c r="BA28" s="194" t="s">
        <v>120</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270</v>
      </c>
      <c r="BS28" s="168" t="s">
        <v>315</v>
      </c>
      <c r="BT28" s="168" t="s">
        <v>316</v>
      </c>
      <c r="BU28" s="168" t="s">
        <v>317</v>
      </c>
      <c r="BV28" s="168" t="s">
        <v>318</v>
      </c>
      <c r="BW28" s="168" t="s">
        <v>274</v>
      </c>
      <c r="BX28" s="168" t="s">
        <v>275</v>
      </c>
      <c r="BY28" s="169" t="s">
        <v>319</v>
      </c>
      <c r="BZ28" s="169" t="s">
        <v>320</v>
      </c>
      <c r="CA28" s="169" t="s">
        <v>278</v>
      </c>
      <c r="CB28" s="169" t="s">
        <v>279</v>
      </c>
      <c r="CC28" s="169" t="s">
        <v>280</v>
      </c>
      <c r="CD28" s="169" t="s">
        <v>281</v>
      </c>
      <c r="CE28" s="169" t="s">
        <v>321</v>
      </c>
      <c r="CF28" s="169" t="s">
        <v>322</v>
      </c>
      <c r="CG28" s="169" t="s">
        <v>323</v>
      </c>
      <c r="CH28" s="1794"/>
      <c r="CI28" s="1794"/>
      <c r="CJ28" s="1794"/>
      <c r="CK28" s="1794"/>
      <c r="CL28" s="1794"/>
      <c r="CM28" s="1794"/>
      <c r="CN28" s="1794"/>
      <c r="CO28" s="1794"/>
      <c r="CP28" s="1794"/>
      <c r="CQ28" s="1794"/>
      <c r="CR28" s="1794"/>
      <c r="CS28" s="1794"/>
      <c r="CT28" s="1794"/>
      <c r="CU28" s="1794"/>
      <c r="CV28" s="1794"/>
      <c r="CW28" s="1794"/>
      <c r="CX28" s="1794"/>
      <c r="CY28" s="1794"/>
      <c r="CZ28" s="1794"/>
    </row>
    <row r="29" s="135" customFormat="true" ht="15" customHeight="true" x14ac:dyDescent="0.2">
      <c r="A29" s="2298" t="s">
        <v>58</v>
      </c>
      <c r="B29" s="1682" t="s">
        <v>50</v>
      </c>
      <c r="C29" s="1554">
        <v>77.534832290651323</v>
      </c>
      <c r="D29" s="1555">
        <v>79.535850542870932</v>
      </c>
      <c r="E29" s="1555">
        <v>83.684738574346639</v>
      </c>
      <c r="F29" s="1555">
        <v>93.186967468304587</v>
      </c>
      <c r="G29" s="1556">
        <v>97.386249095170115</v>
      </c>
      <c r="H29" s="1557">
        <v>95.453994659623021</v>
      </c>
      <c r="I29" s="1555">
        <v>96.099282454058439</v>
      </c>
      <c r="J29" s="1555">
        <v>95.817733464540524</v>
      </c>
      <c r="K29" s="1555">
        <v>97.48542963438473</v>
      </c>
      <c r="L29" s="1558">
        <v>97.944170025433436</v>
      </c>
      <c r="M29" s="1559">
        <v>74.088544935483696</v>
      </c>
      <c r="N29" s="1555">
        <v>73.881106566861604</v>
      </c>
      <c r="O29" s="1555">
        <v>77.836046675846688</v>
      </c>
      <c r="P29" s="1555">
        <v>74.673877719936428</v>
      </c>
      <c r="Q29" s="1556">
        <v>72.326315011229696</v>
      </c>
      <c r="R29" s="1557">
        <v>79.078707349337762</v>
      </c>
      <c r="S29" s="1555">
        <v>90.609679265527035</v>
      </c>
      <c r="T29" s="1555">
        <v>97.533673385117154</v>
      </c>
      <c r="U29" s="1555">
        <v>96.153874461989673</v>
      </c>
      <c r="V29" s="1555">
        <v>99.609313623218512</v>
      </c>
      <c r="W29" s="1555">
        <v>91.223609103008414</v>
      </c>
      <c r="X29" s="1555">
        <v>83.145246465303984</v>
      </c>
      <c r="Y29" s="1555">
        <v>88.178876698405645</v>
      </c>
      <c r="Z29" s="1555">
        <v>79.65413084066671</v>
      </c>
      <c r="AA29" s="1555">
        <v>89.818434704104149</v>
      </c>
      <c r="AB29" s="1555">
        <v>61.554416793700085</v>
      </c>
      <c r="AC29" s="1555">
        <v>76.14176867372484</v>
      </c>
      <c r="AD29" s="1555">
        <v>78.072047369994593</v>
      </c>
      <c r="AE29" s="1555">
        <v>90.359024105730583</v>
      </c>
      <c r="AF29" s="1555">
        <v>63.401837942991357</v>
      </c>
      <c r="AG29" s="1888">
        <v>76.243725909907354</v>
      </c>
      <c r="AH29" s="311"/>
      <c r="AI29" s="311"/>
      <c r="AJ29" s="311"/>
      <c r="AK29" s="311"/>
      <c r="AL29" s="311"/>
      <c r="AM29" s="311"/>
      <c r="AN29" s="311"/>
      <c r="AO29" s="311"/>
      <c r="AP29" s="311"/>
      <c r="AQ29" s="311"/>
      <c r="AR29" s="311"/>
      <c r="AS29" s="311"/>
      <c r="AT29" s="311"/>
      <c r="AU29" s="311"/>
      <c r="AV29" s="311"/>
      <c r="AW29" s="311"/>
      <c r="AX29" s="311"/>
      <c r="AY29" s="311"/>
      <c r="AZ29" s="622"/>
      <c r="BA29" s="2102" t="s">
        <v>58</v>
      </c>
      <c r="BB29" s="150" t="s">
        <v>50</v>
      </c>
      <c r="BC29" s="1045" t="s">
        <v>36</v>
      </c>
      <c r="BD29" s="1064" t="s">
        <v>36</v>
      </c>
      <c r="BE29" s="1064" t="s">
        <v>36</v>
      </c>
      <c r="BF29" s="1064" t="s">
        <v>36</v>
      </c>
      <c r="BG29" s="1084" t="s">
        <v>36</v>
      </c>
      <c r="BH29" s="1104" t="s">
        <v>36</v>
      </c>
      <c r="BI29" s="1064" t="s">
        <v>36</v>
      </c>
      <c r="BJ29" s="1064" t="s">
        <v>36</v>
      </c>
      <c r="BK29" s="1064" t="s">
        <v>36</v>
      </c>
      <c r="BL29" s="1084" t="s">
        <v>36</v>
      </c>
      <c r="BM29" s="1104" t="s">
        <v>36</v>
      </c>
      <c r="BN29" s="1064" t="s">
        <v>36</v>
      </c>
      <c r="BO29" s="1064" t="s">
        <v>36</v>
      </c>
      <c r="BP29" s="1064" t="s">
        <v>36</v>
      </c>
      <c r="BQ29" s="1084" t="s">
        <v>36</v>
      </c>
      <c r="BR29" s="1104" t="s">
        <v>36</v>
      </c>
      <c r="BS29" s="1064" t="s">
        <v>36</v>
      </c>
      <c r="BT29" s="1064" t="s">
        <v>36</v>
      </c>
      <c r="BU29" s="1064" t="s">
        <v>36</v>
      </c>
      <c r="BV29" s="1064" t="s">
        <v>36</v>
      </c>
      <c r="BW29" s="1064" t="s">
        <v>36</v>
      </c>
      <c r="BX29" s="1064" t="s">
        <v>36</v>
      </c>
      <c r="BY29" s="1123" t="s">
        <v>36</v>
      </c>
      <c r="BZ29" s="1123" t="s">
        <v>36</v>
      </c>
      <c r="CA29" s="1123" t="s">
        <v>36</v>
      </c>
      <c r="CB29" s="1123" t="s">
        <v>36</v>
      </c>
      <c r="CC29" s="1123" t="s">
        <v>36</v>
      </c>
      <c r="CD29" s="1123" t="s">
        <v>36</v>
      </c>
      <c r="CE29" s="1123" t="s">
        <v>36</v>
      </c>
      <c r="CF29" s="1123" t="s">
        <v>36</v>
      </c>
      <c r="CG29" s="1123" t="s">
        <v>36</v>
      </c>
      <c r="CH29" s="1795"/>
      <c r="CI29" s="1795"/>
      <c r="CJ29" s="1795"/>
      <c r="CK29" s="1795"/>
      <c r="CL29" s="1795"/>
      <c r="CM29" s="1795"/>
      <c r="CN29" s="1795"/>
      <c r="CO29" s="1795"/>
      <c r="CP29" s="1795"/>
      <c r="CQ29" s="1795"/>
      <c r="CR29" s="1795"/>
      <c r="CS29" s="1795"/>
      <c r="CT29" s="1795"/>
      <c r="CU29" s="1795"/>
      <c r="CV29" s="1795"/>
      <c r="CW29" s="1795"/>
      <c r="CX29" s="1795"/>
      <c r="CY29" s="1795"/>
      <c r="CZ29" s="1795"/>
    </row>
    <row r="30" s="135" customFormat="true" ht="15" customHeight="true" x14ac:dyDescent="0.2">
      <c r="A30" s="2299"/>
      <c r="B30" s="1683" t="s">
        <v>49</v>
      </c>
      <c r="C30" s="829">
        <v>22.465167709348549</v>
      </c>
      <c r="D30" s="1560">
        <v>20.464149457129128</v>
      </c>
      <c r="E30" s="1560">
        <v>16.31526142565351</v>
      </c>
      <c r="F30" s="1560">
        <v>6.813032531695387</v>
      </c>
      <c r="G30" s="1561">
        <v>2.6137509048298764</v>
      </c>
      <c r="H30" s="1562">
        <v>4.5460053403769063</v>
      </c>
      <c r="I30" s="1560">
        <v>3.900717545941502</v>
      </c>
      <c r="J30" s="1560">
        <v>4.182266535459533</v>
      </c>
      <c r="K30" s="1560">
        <v>2.5145703656152696</v>
      </c>
      <c r="L30" s="1563">
        <v>2.0558299745665995</v>
      </c>
      <c r="M30" s="1564">
        <v>25.911455064516474</v>
      </c>
      <c r="N30" s="1560">
        <v>26.118893433138435</v>
      </c>
      <c r="O30" s="1560">
        <v>22.163953324153308</v>
      </c>
      <c r="P30" s="1560">
        <v>25.326122280063533</v>
      </c>
      <c r="Q30" s="1561">
        <v>27.673684988770216</v>
      </c>
      <c r="R30" s="1562">
        <v>20.921292650662053</v>
      </c>
      <c r="S30" s="1560">
        <v>9.390320734472942</v>
      </c>
      <c r="T30" s="1560">
        <v>2.4663266148828322</v>
      </c>
      <c r="U30" s="1560">
        <v>3.8461255380103214</v>
      </c>
      <c r="V30" s="1560">
        <v>0.39068637678149071</v>
      </c>
      <c r="W30" s="1560">
        <v>8.77639089699157</v>
      </c>
      <c r="X30" s="1560">
        <v>16.854753534695959</v>
      </c>
      <c r="Y30" s="1560">
        <v>11.821123301594582</v>
      </c>
      <c r="Z30" s="1560">
        <v>20.345869159333425</v>
      </c>
      <c r="AA30" s="1560">
        <v>10.181565295895854</v>
      </c>
      <c r="AB30" s="1560">
        <v>38.445583206299929</v>
      </c>
      <c r="AC30" s="1560">
        <v>23.858231326275238</v>
      </c>
      <c r="AD30" s="1560">
        <v>21.927952630005279</v>
      </c>
      <c r="AE30" s="1560">
        <v>9.6409758942695198</v>
      </c>
      <c r="AF30" s="1560">
        <v>36.598162057008537</v>
      </c>
      <c r="AG30" s="1889">
        <v>23.756274090092528</v>
      </c>
      <c r="AH30" s="311"/>
      <c r="AI30" s="311"/>
      <c r="AJ30" s="311"/>
      <c r="AK30" s="311"/>
      <c r="AL30" s="311"/>
      <c r="AM30" s="311"/>
      <c r="AN30" s="311"/>
      <c r="AO30" s="311"/>
      <c r="AP30" s="311"/>
      <c r="AQ30" s="311"/>
      <c r="AR30" s="311"/>
      <c r="AS30" s="311"/>
      <c r="AT30" s="311"/>
      <c r="AU30" s="311"/>
      <c r="AV30" s="311"/>
      <c r="AW30" s="311"/>
      <c r="AX30" s="311"/>
      <c r="AY30" s="311"/>
      <c r="AZ30" s="622"/>
      <c r="BA30" s="2086"/>
      <c r="BB30" s="151" t="s">
        <v>49</v>
      </c>
      <c r="BC30" s="1046" t="s">
        <v>36</v>
      </c>
      <c r="BD30" s="1065" t="s">
        <v>36</v>
      </c>
      <c r="BE30" s="1065" t="s">
        <v>36</v>
      </c>
      <c r="BF30" s="1065" t="s">
        <v>36</v>
      </c>
      <c r="BG30" s="1085" t="s">
        <v>36</v>
      </c>
      <c r="BH30" s="1105" t="s">
        <v>36</v>
      </c>
      <c r="BI30" s="1065" t="s">
        <v>36</v>
      </c>
      <c r="BJ30" s="1065" t="s">
        <v>36</v>
      </c>
      <c r="BK30" s="1065" t="s">
        <v>36</v>
      </c>
      <c r="BL30" s="1085" t="s">
        <v>36</v>
      </c>
      <c r="BM30" s="1105" t="s">
        <v>36</v>
      </c>
      <c r="BN30" s="1065" t="s">
        <v>36</v>
      </c>
      <c r="BO30" s="1065" t="s">
        <v>36</v>
      </c>
      <c r="BP30" s="1065" t="s">
        <v>36</v>
      </c>
      <c r="BQ30" s="1085" t="s">
        <v>36</v>
      </c>
      <c r="BR30" s="1105" t="s">
        <v>36</v>
      </c>
      <c r="BS30" s="1065" t="s">
        <v>36</v>
      </c>
      <c r="BT30" s="1065" t="s">
        <v>36</v>
      </c>
      <c r="BU30" s="1065" t="s">
        <v>36</v>
      </c>
      <c r="BV30" s="1065" t="s">
        <v>36</v>
      </c>
      <c r="BW30" s="1065" t="s">
        <v>36</v>
      </c>
      <c r="BX30" s="1065" t="s">
        <v>36</v>
      </c>
      <c r="BY30" s="1124" t="s">
        <v>36</v>
      </c>
      <c r="BZ30" s="1124" t="s">
        <v>36</v>
      </c>
      <c r="CA30" s="1124" t="s">
        <v>36</v>
      </c>
      <c r="CB30" s="1124" t="s">
        <v>36</v>
      </c>
      <c r="CC30" s="1124" t="s">
        <v>36</v>
      </c>
      <c r="CD30" s="1124" t="s">
        <v>36</v>
      </c>
      <c r="CE30" s="1124" t="s">
        <v>36</v>
      </c>
      <c r="CF30" s="1124" t="s">
        <v>36</v>
      </c>
      <c r="CG30" s="1124" t="s">
        <v>36</v>
      </c>
      <c r="CH30" s="1796"/>
      <c r="CI30" s="1796"/>
      <c r="CJ30" s="1796"/>
      <c r="CK30" s="1796"/>
      <c r="CL30" s="1796"/>
      <c r="CM30" s="1796"/>
      <c r="CN30" s="1796"/>
      <c r="CO30" s="1796"/>
      <c r="CP30" s="1796"/>
      <c r="CQ30" s="1796"/>
      <c r="CR30" s="1796"/>
      <c r="CS30" s="1796"/>
      <c r="CT30" s="1796"/>
      <c r="CU30" s="1796"/>
      <c r="CV30" s="1796"/>
      <c r="CW30" s="1796"/>
      <c r="CX30" s="1796"/>
      <c r="CY30" s="1796"/>
      <c r="CZ30" s="1796"/>
    </row>
    <row r="31" s="130" customFormat="true" ht="15" customHeight="true" x14ac:dyDescent="0.2">
      <c r="A31" s="2087" t="s">
        <v>104</v>
      </c>
      <c r="B31" s="249" t="s">
        <v>50</v>
      </c>
      <c r="C31" s="1565">
        <v>65.088041804080746</v>
      </c>
      <c r="D31" s="1566">
        <v>68.523397325384209</v>
      </c>
      <c r="E31" s="1566">
        <v>75.515541777152222</v>
      </c>
      <c r="F31" s="1566">
        <v>89.968136092015911</v>
      </c>
      <c r="G31" s="1567">
        <v>97.121177538220849</v>
      </c>
      <c r="H31" s="1568">
        <v>86.816230859423342</v>
      </c>
      <c r="I31" s="1566">
        <v>92.201465809524635</v>
      </c>
      <c r="J31" s="1566">
        <v>94.357101922700636</v>
      </c>
      <c r="K31" s="1566">
        <v>96.881714566616338</v>
      </c>
      <c r="L31" s="1569">
        <v>97.88925552885938</v>
      </c>
      <c r="M31" s="1570">
        <v>60.445107491874317</v>
      </c>
      <c r="N31" s="1566">
        <v>61.945296072556552</v>
      </c>
      <c r="O31" s="1566">
        <v>64.838872727816678</v>
      </c>
      <c r="P31" s="1566">
        <v>65.372946237590384</v>
      </c>
      <c r="Q31" s="1567">
        <v>61.831220662933084</v>
      </c>
      <c r="R31" s="1568">
        <v>58.138939453659255</v>
      </c>
      <c r="S31" s="1566">
        <v>76.631179526443574</v>
      </c>
      <c r="T31" s="1566">
        <v>97.361652960538521</v>
      </c>
      <c r="U31" s="1566">
        <v>91.188095072722362</v>
      </c>
      <c r="V31" s="1566">
        <v>96.663706788617048</v>
      </c>
      <c r="W31" s="1566">
        <v>91.075393456122924</v>
      </c>
      <c r="X31" s="1566">
        <v>68.852380242853599</v>
      </c>
      <c r="Y31" s="1566">
        <v>83.886941604743598</v>
      </c>
      <c r="Z31" s="1566">
        <v>65.833934964328051</v>
      </c>
      <c r="AA31" s="1566">
        <v>82.690217592498712</v>
      </c>
      <c r="AB31" s="1566">
        <v>61.554416793700085</v>
      </c>
      <c r="AC31" s="1566">
        <v>42.521258281538458</v>
      </c>
      <c r="AD31" s="1566">
        <v>74.050927205389371</v>
      </c>
      <c r="AE31" s="1566">
        <v>89.158825949826266</v>
      </c>
      <c r="AF31" s="1566">
        <v>56.134960045397833</v>
      </c>
      <c r="AG31" s="1890">
        <v>69.655521043312163</v>
      </c>
      <c r="AH31" s="311"/>
      <c r="AI31" s="311"/>
      <c r="AJ31" s="311"/>
      <c r="AK31" s="311"/>
      <c r="AL31" s="311"/>
      <c r="AM31" s="311"/>
      <c r="AN31" s="311"/>
      <c r="AO31" s="311"/>
      <c r="AP31" s="311"/>
      <c r="AQ31" s="311"/>
      <c r="AR31" s="311"/>
      <c r="AS31" s="311"/>
      <c r="AT31" s="311"/>
      <c r="AU31" s="311"/>
      <c r="AV31" s="311"/>
      <c r="AW31" s="311"/>
      <c r="AX31" s="311"/>
      <c r="AY31" s="311"/>
      <c r="AZ31" s="622"/>
      <c r="BA31" s="2086" t="s">
        <v>104</v>
      </c>
      <c r="BB31" s="151" t="s">
        <v>50</v>
      </c>
      <c r="BC31" s="1046" t="s">
        <v>36</v>
      </c>
      <c r="BD31" s="1065" t="s">
        <v>36</v>
      </c>
      <c r="BE31" s="1065" t="s">
        <v>36</v>
      </c>
      <c r="BF31" s="1065" t="s">
        <v>36</v>
      </c>
      <c r="BG31" s="1085" t="s">
        <v>36</v>
      </c>
      <c r="BH31" s="1105" t="s">
        <v>36</v>
      </c>
      <c r="BI31" s="1065" t="s">
        <v>36</v>
      </c>
      <c r="BJ31" s="1065" t="s">
        <v>36</v>
      </c>
      <c r="BK31" s="1065" t="s">
        <v>36</v>
      </c>
      <c r="BL31" s="1085" t="s">
        <v>36</v>
      </c>
      <c r="BM31" s="1105" t="s">
        <v>36</v>
      </c>
      <c r="BN31" s="1065" t="s">
        <v>36</v>
      </c>
      <c r="BO31" s="1065" t="s">
        <v>36</v>
      </c>
      <c r="BP31" s="1065" t="s">
        <v>36</v>
      </c>
      <c r="BQ31" s="1085" t="s">
        <v>36</v>
      </c>
      <c r="BR31" s="1105" t="s">
        <v>36</v>
      </c>
      <c r="BS31" s="1065" t="s">
        <v>36</v>
      </c>
      <c r="BT31" s="1065" t="s">
        <v>36</v>
      </c>
      <c r="BU31" s="1065" t="s">
        <v>36</v>
      </c>
      <c r="BV31" s="1065" t="s">
        <v>36</v>
      </c>
      <c r="BW31" s="1065" t="s">
        <v>36</v>
      </c>
      <c r="BX31" s="1065" t="s">
        <v>36</v>
      </c>
      <c r="BY31" s="1124" t="s">
        <v>36</v>
      </c>
      <c r="BZ31" s="1124" t="s">
        <v>36</v>
      </c>
      <c r="CA31" s="1124" t="s">
        <v>36</v>
      </c>
      <c r="CB31" s="1124" t="s">
        <v>36</v>
      </c>
      <c r="CC31" s="1124" t="s">
        <v>36</v>
      </c>
      <c r="CD31" s="1124" t="s">
        <v>36</v>
      </c>
      <c r="CE31" s="1124" t="s">
        <v>36</v>
      </c>
      <c r="CF31" s="1124" t="s">
        <v>36</v>
      </c>
      <c r="CG31" s="1124" t="s">
        <v>36</v>
      </c>
      <c r="CH31" s="1796"/>
      <c r="CI31" s="1796"/>
      <c r="CJ31" s="1796"/>
      <c r="CK31" s="1796"/>
      <c r="CL31" s="1796"/>
      <c r="CM31" s="1796"/>
      <c r="CN31" s="1796"/>
      <c r="CO31" s="1796"/>
      <c r="CP31" s="1796"/>
      <c r="CQ31" s="1796"/>
      <c r="CR31" s="1796"/>
      <c r="CS31" s="1796"/>
      <c r="CT31" s="1796"/>
      <c r="CU31" s="1796"/>
      <c r="CV31" s="1796"/>
      <c r="CW31" s="1796"/>
      <c r="CX31" s="1796"/>
      <c r="CY31" s="1796"/>
      <c r="CZ31" s="1796"/>
    </row>
    <row r="32" s="130" customFormat="true" ht="15" customHeight="true" x14ac:dyDescent="0.2">
      <c r="A32" s="2087"/>
      <c r="B32" s="249" t="s">
        <v>49</v>
      </c>
      <c r="C32" s="829">
        <v>34.911958195919155</v>
      </c>
      <c r="D32" s="1560">
        <v>31.47660267461594</v>
      </c>
      <c r="E32" s="1560">
        <v>24.484458222847763</v>
      </c>
      <c r="F32" s="1560">
        <v>10.031863907984025</v>
      </c>
      <c r="G32" s="1561">
        <v>2.8788224617791349</v>
      </c>
      <c r="H32" s="1562">
        <v>13.183769140576684</v>
      </c>
      <c r="I32" s="1560">
        <v>7.7985341904752463</v>
      </c>
      <c r="J32" s="1560">
        <v>5.6428980772993871</v>
      </c>
      <c r="K32" s="1560">
        <v>3.1182854333836536</v>
      </c>
      <c r="L32" s="1563">
        <v>2.1107444711406802</v>
      </c>
      <c r="M32" s="1564">
        <v>39.554892508125825</v>
      </c>
      <c r="N32" s="1560">
        <v>38.054703927443505</v>
      </c>
      <c r="O32" s="1560">
        <v>35.161127272183322</v>
      </c>
      <c r="P32" s="1560">
        <v>34.627053762409574</v>
      </c>
      <c r="Q32" s="1561">
        <v>38.168779337066816</v>
      </c>
      <c r="R32" s="1562">
        <v>41.861060546340411</v>
      </c>
      <c r="S32" s="1560">
        <v>23.368820473556433</v>
      </c>
      <c r="T32" s="1560">
        <v>2.6383470394614896</v>
      </c>
      <c r="U32" s="1560">
        <v>8.811904927277693</v>
      </c>
      <c r="V32" s="1560">
        <v>3.3362932113829666</v>
      </c>
      <c r="W32" s="1560">
        <v>8.9246065438770685</v>
      </c>
      <c r="X32" s="1560">
        <v>31.147619757146284</v>
      </c>
      <c r="Y32" s="1560">
        <v>16.113058395256626</v>
      </c>
      <c r="Z32" s="1560">
        <v>34.16606503567187</v>
      </c>
      <c r="AA32" s="1560">
        <v>17.30978240750126</v>
      </c>
      <c r="AB32" s="1560">
        <v>38.445583206299929</v>
      </c>
      <c r="AC32" s="1560">
        <v>57.478741718461549</v>
      </c>
      <c r="AD32" s="1560">
        <v>25.949072794610551</v>
      </c>
      <c r="AE32" s="1560">
        <v>10.841174050173814</v>
      </c>
      <c r="AF32" s="1560">
        <v>43.865039954602096</v>
      </c>
      <c r="AG32" s="1889">
        <v>30.344478956687702</v>
      </c>
      <c r="AH32" s="311"/>
      <c r="AI32" s="311"/>
      <c r="AJ32" s="311"/>
      <c r="AK32" s="311"/>
      <c r="AL32" s="311"/>
      <c r="AM32" s="311"/>
      <c r="AN32" s="311"/>
      <c r="AO32" s="311"/>
      <c r="AP32" s="311"/>
      <c r="AQ32" s="311"/>
      <c r="AR32" s="311"/>
      <c r="AS32" s="311"/>
      <c r="AT32" s="311"/>
      <c r="AU32" s="311"/>
      <c r="AV32" s="311"/>
      <c r="AW32" s="311"/>
      <c r="AX32" s="311"/>
      <c r="AY32" s="311"/>
      <c r="AZ32" s="622"/>
      <c r="BA32" s="2086"/>
      <c r="BB32" s="151" t="s">
        <v>49</v>
      </c>
      <c r="BC32" s="1046" t="s">
        <v>36</v>
      </c>
      <c r="BD32" s="1065" t="s">
        <v>36</v>
      </c>
      <c r="BE32" s="1065" t="s">
        <v>36</v>
      </c>
      <c r="BF32" s="1065" t="s">
        <v>36</v>
      </c>
      <c r="BG32" s="1085" t="s">
        <v>36</v>
      </c>
      <c r="BH32" s="1105" t="s">
        <v>36</v>
      </c>
      <c r="BI32" s="1065" t="s">
        <v>36</v>
      </c>
      <c r="BJ32" s="1065" t="s">
        <v>36</v>
      </c>
      <c r="BK32" s="1065" t="s">
        <v>36</v>
      </c>
      <c r="BL32" s="1085" t="s">
        <v>36</v>
      </c>
      <c r="BM32" s="1105" t="s">
        <v>36</v>
      </c>
      <c r="BN32" s="1065" t="s">
        <v>36</v>
      </c>
      <c r="BO32" s="1065" t="s">
        <v>36</v>
      </c>
      <c r="BP32" s="1065" t="s">
        <v>36</v>
      </c>
      <c r="BQ32" s="1085" t="s">
        <v>36</v>
      </c>
      <c r="BR32" s="1105" t="s">
        <v>36</v>
      </c>
      <c r="BS32" s="1065" t="s">
        <v>36</v>
      </c>
      <c r="BT32" s="1065" t="s">
        <v>36</v>
      </c>
      <c r="BU32" s="1065" t="s">
        <v>36</v>
      </c>
      <c r="BV32" s="1065" t="s">
        <v>36</v>
      </c>
      <c r="BW32" s="1065" t="s">
        <v>36</v>
      </c>
      <c r="BX32" s="1065" t="s">
        <v>36</v>
      </c>
      <c r="BY32" s="1124" t="s">
        <v>36</v>
      </c>
      <c r="BZ32" s="1124" t="s">
        <v>36</v>
      </c>
      <c r="CA32" s="1124" t="s">
        <v>36</v>
      </c>
      <c r="CB32" s="1124" t="s">
        <v>36</v>
      </c>
      <c r="CC32" s="1124" t="s">
        <v>36</v>
      </c>
      <c r="CD32" s="1124" t="s">
        <v>36</v>
      </c>
      <c r="CE32" s="1124" t="s">
        <v>36</v>
      </c>
      <c r="CF32" s="1124" t="s">
        <v>36</v>
      </c>
      <c r="CG32" s="1124" t="s">
        <v>36</v>
      </c>
      <c r="CH32" s="1796"/>
      <c r="CI32" s="1796"/>
      <c r="CJ32" s="1796"/>
      <c r="CK32" s="1796"/>
      <c r="CL32" s="1796"/>
      <c r="CM32" s="1796"/>
      <c r="CN32" s="1796"/>
      <c r="CO32" s="1796"/>
      <c r="CP32" s="1796"/>
      <c r="CQ32" s="1796"/>
      <c r="CR32" s="1796"/>
      <c r="CS32" s="1796"/>
      <c r="CT32" s="1796"/>
      <c r="CU32" s="1796"/>
      <c r="CV32" s="1796"/>
      <c r="CW32" s="1796"/>
      <c r="CX32" s="1796"/>
      <c r="CY32" s="1796"/>
      <c r="CZ32" s="1796"/>
    </row>
    <row r="33" s="130" customFormat="true" ht="15" customHeight="true" x14ac:dyDescent="0.2">
      <c r="A33" s="2087" t="s">
        <v>105</v>
      </c>
      <c r="B33" s="249" t="s">
        <v>50</v>
      </c>
      <c r="C33" s="1002" t="s">
        <v>36</v>
      </c>
      <c r="D33" s="1009" t="s">
        <v>36</v>
      </c>
      <c r="E33" s="1009" t="s">
        <v>36</v>
      </c>
      <c r="F33" s="1009" t="s">
        <v>36</v>
      </c>
      <c r="G33" s="1016" t="s">
        <v>36</v>
      </c>
      <c r="H33" s="1023" t="s">
        <v>36</v>
      </c>
      <c r="I33" s="1009" t="s">
        <v>36</v>
      </c>
      <c r="J33" s="1009" t="s">
        <v>36</v>
      </c>
      <c r="K33" s="1009" t="s">
        <v>36</v>
      </c>
      <c r="L33" s="1030" t="s">
        <v>36</v>
      </c>
      <c r="M33" s="1037" t="s">
        <v>36</v>
      </c>
      <c r="N33" s="1009" t="s">
        <v>36</v>
      </c>
      <c r="O33" s="1009" t="s">
        <v>36</v>
      </c>
      <c r="P33" s="1009" t="s">
        <v>36</v>
      </c>
      <c r="Q33" s="1016" t="s">
        <v>36</v>
      </c>
      <c r="R33" s="1023" t="s">
        <v>36</v>
      </c>
      <c r="S33" s="1009" t="s">
        <v>36</v>
      </c>
      <c r="T33" s="1009" t="s">
        <v>36</v>
      </c>
      <c r="U33" s="1009" t="s">
        <v>36</v>
      </c>
      <c r="V33" s="1009" t="s">
        <v>36</v>
      </c>
      <c r="W33" s="1009" t="s">
        <v>36</v>
      </c>
      <c r="X33" s="1009" t="s">
        <v>36</v>
      </c>
      <c r="Y33" s="1040" t="s">
        <v>36</v>
      </c>
      <c r="Z33" s="1040" t="s">
        <v>36</v>
      </c>
      <c r="AA33" s="1040" t="s">
        <v>36</v>
      </c>
      <c r="AB33" s="1040" t="s">
        <v>36</v>
      </c>
      <c r="AC33" s="1040" t="s">
        <v>36</v>
      </c>
      <c r="AD33" s="1040" t="s">
        <v>36</v>
      </c>
      <c r="AE33" s="1040" t="s">
        <v>36</v>
      </c>
      <c r="AF33" s="1040" t="s">
        <v>36</v>
      </c>
      <c r="AG33" s="1764" t="s">
        <v>36</v>
      </c>
      <c r="AH33" s="1785"/>
      <c r="AI33" s="1785"/>
      <c r="AJ33" s="1785"/>
      <c r="AK33" s="1785"/>
      <c r="AL33" s="1785"/>
      <c r="AM33" s="1785"/>
      <c r="AN33" s="1785"/>
      <c r="AO33" s="1785"/>
      <c r="AP33" s="1785"/>
      <c r="AQ33" s="1785"/>
      <c r="AR33" s="1785"/>
      <c r="AS33" s="1785"/>
      <c r="AT33" s="1785"/>
      <c r="AU33" s="1785"/>
      <c r="AV33" s="1785"/>
      <c r="AW33" s="1785"/>
      <c r="AX33" s="1785"/>
      <c r="AY33" s="1785"/>
      <c r="AZ33" s="215"/>
      <c r="BA33" s="2086" t="s">
        <v>105</v>
      </c>
      <c r="BB33" s="151" t="s">
        <v>50</v>
      </c>
      <c r="BC33" s="1046" t="s">
        <v>36</v>
      </c>
      <c r="BD33" s="1065" t="s">
        <v>36</v>
      </c>
      <c r="BE33" s="1065" t="s">
        <v>36</v>
      </c>
      <c r="BF33" s="1065" t="s">
        <v>36</v>
      </c>
      <c r="BG33" s="1085" t="s">
        <v>36</v>
      </c>
      <c r="BH33" s="1105" t="s">
        <v>36</v>
      </c>
      <c r="BI33" s="1065" t="s">
        <v>36</v>
      </c>
      <c r="BJ33" s="1065" t="s">
        <v>36</v>
      </c>
      <c r="BK33" s="1065" t="s">
        <v>36</v>
      </c>
      <c r="BL33" s="1085" t="s">
        <v>36</v>
      </c>
      <c r="BM33" s="1105" t="s">
        <v>36</v>
      </c>
      <c r="BN33" s="1065" t="s">
        <v>36</v>
      </c>
      <c r="BO33" s="1065" t="s">
        <v>36</v>
      </c>
      <c r="BP33" s="1065" t="s">
        <v>36</v>
      </c>
      <c r="BQ33" s="1085" t="s">
        <v>36</v>
      </c>
      <c r="BR33" s="1105" t="s">
        <v>36</v>
      </c>
      <c r="BS33" s="1065" t="s">
        <v>36</v>
      </c>
      <c r="BT33" s="1065" t="s">
        <v>36</v>
      </c>
      <c r="BU33" s="1065" t="s">
        <v>36</v>
      </c>
      <c r="BV33" s="1065" t="s">
        <v>36</v>
      </c>
      <c r="BW33" s="1065" t="s">
        <v>36</v>
      </c>
      <c r="BX33" s="1065" t="s">
        <v>36</v>
      </c>
      <c r="BY33" s="1124" t="s">
        <v>36</v>
      </c>
      <c r="BZ33" s="1124" t="s">
        <v>36</v>
      </c>
      <c r="CA33" s="1124" t="s">
        <v>36</v>
      </c>
      <c r="CB33" s="1124" t="s">
        <v>36</v>
      </c>
      <c r="CC33" s="1124" t="s">
        <v>36</v>
      </c>
      <c r="CD33" s="1124" t="s">
        <v>36</v>
      </c>
      <c r="CE33" s="1124" t="s">
        <v>36</v>
      </c>
      <c r="CF33" s="1124" t="s">
        <v>36</v>
      </c>
      <c r="CG33" s="1124" t="s">
        <v>36</v>
      </c>
      <c r="CH33" s="1796"/>
      <c r="CI33" s="1796"/>
      <c r="CJ33" s="1796"/>
      <c r="CK33" s="1796"/>
      <c r="CL33" s="1796"/>
      <c r="CM33" s="1796"/>
      <c r="CN33" s="1796"/>
      <c r="CO33" s="1796"/>
      <c r="CP33" s="1796"/>
      <c r="CQ33" s="1796"/>
      <c r="CR33" s="1796"/>
      <c r="CS33" s="1796"/>
      <c r="CT33" s="1796"/>
      <c r="CU33" s="1796"/>
      <c r="CV33" s="1796"/>
      <c r="CW33" s="1796"/>
      <c r="CX33" s="1796"/>
      <c r="CY33" s="1796"/>
      <c r="CZ33" s="1796"/>
    </row>
    <row r="34" s="130" customFormat="true" ht="15" customHeight="true" x14ac:dyDescent="0.2">
      <c r="A34" s="2087"/>
      <c r="B34" s="249" t="s">
        <v>49</v>
      </c>
      <c r="C34" s="1002" t="s">
        <v>36</v>
      </c>
      <c r="D34" s="1009" t="s">
        <v>36</v>
      </c>
      <c r="E34" s="1009" t="s">
        <v>36</v>
      </c>
      <c r="F34" s="1009" t="s">
        <v>36</v>
      </c>
      <c r="G34" s="1016" t="s">
        <v>36</v>
      </c>
      <c r="H34" s="1023" t="s">
        <v>36</v>
      </c>
      <c r="I34" s="1009" t="s">
        <v>36</v>
      </c>
      <c r="J34" s="1009" t="s">
        <v>36</v>
      </c>
      <c r="K34" s="1009" t="s">
        <v>36</v>
      </c>
      <c r="L34" s="1030" t="s">
        <v>36</v>
      </c>
      <c r="M34" s="1037" t="s">
        <v>36</v>
      </c>
      <c r="N34" s="1009" t="s">
        <v>36</v>
      </c>
      <c r="O34" s="1009" t="s">
        <v>36</v>
      </c>
      <c r="P34" s="1009" t="s">
        <v>36</v>
      </c>
      <c r="Q34" s="1016" t="s">
        <v>36</v>
      </c>
      <c r="R34" s="1023" t="s">
        <v>36</v>
      </c>
      <c r="S34" s="1009" t="s">
        <v>36</v>
      </c>
      <c r="T34" s="1009" t="s">
        <v>36</v>
      </c>
      <c r="U34" s="1009" t="s">
        <v>36</v>
      </c>
      <c r="V34" s="1009" t="s">
        <v>36</v>
      </c>
      <c r="W34" s="1009" t="s">
        <v>36</v>
      </c>
      <c r="X34" s="1009" t="s">
        <v>36</v>
      </c>
      <c r="Y34" s="1040" t="s">
        <v>36</v>
      </c>
      <c r="Z34" s="1040" t="s">
        <v>36</v>
      </c>
      <c r="AA34" s="1040" t="s">
        <v>36</v>
      </c>
      <c r="AB34" s="1040" t="s">
        <v>36</v>
      </c>
      <c r="AC34" s="1040" t="s">
        <v>36</v>
      </c>
      <c r="AD34" s="1040" t="s">
        <v>36</v>
      </c>
      <c r="AE34" s="1040" t="s">
        <v>36</v>
      </c>
      <c r="AF34" s="1040" t="s">
        <v>36</v>
      </c>
      <c r="AG34" s="1764" t="s">
        <v>36</v>
      </c>
      <c r="AH34" s="1785"/>
      <c r="AI34" s="1785"/>
      <c r="AJ34" s="1785"/>
      <c r="AK34" s="1785"/>
      <c r="AL34" s="1785"/>
      <c r="AM34" s="1785"/>
      <c r="AN34" s="1785"/>
      <c r="AO34" s="1785"/>
      <c r="AP34" s="1785"/>
      <c r="AQ34" s="1785"/>
      <c r="AR34" s="1785"/>
      <c r="AS34" s="1785"/>
      <c r="AT34" s="1785"/>
      <c r="AU34" s="1785"/>
      <c r="AV34" s="1785"/>
      <c r="AW34" s="1785"/>
      <c r="AX34" s="1785"/>
      <c r="AY34" s="1785"/>
      <c r="AZ34" s="215"/>
      <c r="BA34" s="2086"/>
      <c r="BB34" s="151" t="s">
        <v>49</v>
      </c>
      <c r="BC34" s="1046" t="s">
        <v>36</v>
      </c>
      <c r="BD34" s="1065" t="s">
        <v>36</v>
      </c>
      <c r="BE34" s="1065" t="s">
        <v>36</v>
      </c>
      <c r="BF34" s="1065" t="s">
        <v>36</v>
      </c>
      <c r="BG34" s="1085" t="s">
        <v>36</v>
      </c>
      <c r="BH34" s="1105" t="s">
        <v>36</v>
      </c>
      <c r="BI34" s="1065" t="s">
        <v>36</v>
      </c>
      <c r="BJ34" s="1065" t="s">
        <v>36</v>
      </c>
      <c r="BK34" s="1065" t="s">
        <v>36</v>
      </c>
      <c r="BL34" s="1085" t="s">
        <v>36</v>
      </c>
      <c r="BM34" s="1105" t="s">
        <v>36</v>
      </c>
      <c r="BN34" s="1065" t="s">
        <v>36</v>
      </c>
      <c r="BO34" s="1065" t="s">
        <v>36</v>
      </c>
      <c r="BP34" s="1065" t="s">
        <v>36</v>
      </c>
      <c r="BQ34" s="1085" t="s">
        <v>36</v>
      </c>
      <c r="BR34" s="1105" t="s">
        <v>36</v>
      </c>
      <c r="BS34" s="1065" t="s">
        <v>36</v>
      </c>
      <c r="BT34" s="1065" t="s">
        <v>36</v>
      </c>
      <c r="BU34" s="1065" t="s">
        <v>36</v>
      </c>
      <c r="BV34" s="1065" t="s">
        <v>36</v>
      </c>
      <c r="BW34" s="1065" t="s">
        <v>36</v>
      </c>
      <c r="BX34" s="1065" t="s">
        <v>36</v>
      </c>
      <c r="BY34" s="1124" t="s">
        <v>36</v>
      </c>
      <c r="BZ34" s="1124" t="s">
        <v>36</v>
      </c>
      <c r="CA34" s="1124" t="s">
        <v>36</v>
      </c>
      <c r="CB34" s="1124" t="s">
        <v>36</v>
      </c>
      <c r="CC34" s="1124" t="s">
        <v>36</v>
      </c>
      <c r="CD34" s="1124" t="s">
        <v>36</v>
      </c>
      <c r="CE34" s="1124" t="s">
        <v>36</v>
      </c>
      <c r="CF34" s="1124" t="s">
        <v>36</v>
      </c>
      <c r="CG34" s="1124" t="s">
        <v>36</v>
      </c>
      <c r="CH34" s="1796"/>
      <c r="CI34" s="1796"/>
      <c r="CJ34" s="1796"/>
      <c r="CK34" s="1796"/>
      <c r="CL34" s="1796"/>
      <c r="CM34" s="1796"/>
      <c r="CN34" s="1796"/>
      <c r="CO34" s="1796"/>
      <c r="CP34" s="1796"/>
      <c r="CQ34" s="1796"/>
      <c r="CR34" s="1796"/>
      <c r="CS34" s="1796"/>
      <c r="CT34" s="1796"/>
      <c r="CU34" s="1796"/>
      <c r="CV34" s="1796"/>
      <c r="CW34" s="1796"/>
      <c r="CX34" s="1796"/>
      <c r="CY34" s="1796"/>
      <c r="CZ34" s="1796"/>
    </row>
    <row r="35" s="135" customFormat="true" ht="15" customHeight="true" x14ac:dyDescent="0.2">
      <c r="A35" s="2299" t="s">
        <v>56</v>
      </c>
      <c r="B35" s="1683" t="s">
        <v>50</v>
      </c>
      <c r="C35" s="829">
        <v>82.552622518346851</v>
      </c>
      <c r="D35" s="1560">
        <v>84.855976331155958</v>
      </c>
      <c r="E35" s="1560">
        <v>87.239820252865513</v>
      </c>
      <c r="F35" s="1560">
        <v>94.477815095416091</v>
      </c>
      <c r="G35" s="1561">
        <v>98.016622326328957</v>
      </c>
      <c r="H35" s="1562">
        <v>91.115572852643339</v>
      </c>
      <c r="I35" s="1560">
        <v>95.172106000851812</v>
      </c>
      <c r="J35" s="1560">
        <v>96.885414916917298</v>
      </c>
      <c r="K35" s="1560">
        <v>98.033644247429635</v>
      </c>
      <c r="L35" s="1563">
        <v>98.146612127292258</v>
      </c>
      <c r="M35" s="1564">
        <v>79.351328205133598</v>
      </c>
      <c r="N35" s="1560">
        <v>84.165452835927439</v>
      </c>
      <c r="O35" s="1560">
        <v>82.210075790448883</v>
      </c>
      <c r="P35" s="1560">
        <v>84.902681943283326</v>
      </c>
      <c r="Q35" s="1561">
        <v>79.88670230368588</v>
      </c>
      <c r="R35" s="1562">
        <v>68.749125001645055</v>
      </c>
      <c r="S35" s="1560">
        <v>89.226866213939118</v>
      </c>
      <c r="T35" s="1560">
        <v>98.394235660728839</v>
      </c>
      <c r="U35" s="1560">
        <v>92.089146474304542</v>
      </c>
      <c r="V35" s="1560">
        <v>97.571992290725916</v>
      </c>
      <c r="W35" s="1560">
        <v>99.687924830278916</v>
      </c>
      <c r="X35" s="1560">
        <v>86.920150968014312</v>
      </c>
      <c r="Y35" s="1560">
        <v>90.318917779682948</v>
      </c>
      <c r="Z35" s="1560">
        <v>71.478429574404046</v>
      </c>
      <c r="AA35" s="1560">
        <v>95.334708689501539</v>
      </c>
      <c r="AB35" s="1560">
        <v>99.714112365370468</v>
      </c>
      <c r="AC35" s="1560">
        <v>48.37318213842898</v>
      </c>
      <c r="AD35" s="1560">
        <v>89.482372627106244</v>
      </c>
      <c r="AE35" s="1560">
        <v>95.256144317236661</v>
      </c>
      <c r="AF35" s="1560">
        <v>82.442676560713892</v>
      </c>
      <c r="AG35" s="1889">
        <v>93.442195989392445</v>
      </c>
      <c r="AH35" s="311"/>
      <c r="AI35" s="311"/>
      <c r="AJ35" s="311"/>
      <c r="AK35" s="311"/>
      <c r="AL35" s="311"/>
      <c r="AM35" s="311"/>
      <c r="AN35" s="311"/>
      <c r="AO35" s="311"/>
      <c r="AP35" s="311"/>
      <c r="AQ35" s="311"/>
      <c r="AR35" s="311"/>
      <c r="AS35" s="311"/>
      <c r="AT35" s="311"/>
      <c r="AU35" s="311"/>
      <c r="AV35" s="311"/>
      <c r="AW35" s="311"/>
      <c r="AX35" s="311"/>
      <c r="AY35" s="311"/>
      <c r="AZ35" s="622"/>
      <c r="BA35" s="2086" t="s">
        <v>56</v>
      </c>
      <c r="BB35" s="151" t="s">
        <v>50</v>
      </c>
      <c r="BC35" s="1046" t="s">
        <v>36</v>
      </c>
      <c r="BD35" s="1065" t="s">
        <v>36</v>
      </c>
      <c r="BE35" s="1065" t="s">
        <v>36</v>
      </c>
      <c r="BF35" s="1065" t="s">
        <v>36</v>
      </c>
      <c r="BG35" s="1085" t="s">
        <v>36</v>
      </c>
      <c r="BH35" s="1105" t="s">
        <v>36</v>
      </c>
      <c r="BI35" s="1065" t="s">
        <v>36</v>
      </c>
      <c r="BJ35" s="1065" t="s">
        <v>36</v>
      </c>
      <c r="BK35" s="1065" t="s">
        <v>36</v>
      </c>
      <c r="BL35" s="1085" t="s">
        <v>36</v>
      </c>
      <c r="BM35" s="1105" t="s">
        <v>36</v>
      </c>
      <c r="BN35" s="1065" t="s">
        <v>36</v>
      </c>
      <c r="BO35" s="1065" t="s">
        <v>36</v>
      </c>
      <c r="BP35" s="1065" t="s">
        <v>36</v>
      </c>
      <c r="BQ35" s="1085" t="s">
        <v>36</v>
      </c>
      <c r="BR35" s="1105" t="s">
        <v>36</v>
      </c>
      <c r="BS35" s="1065" t="s">
        <v>36</v>
      </c>
      <c r="BT35" s="1065" t="s">
        <v>36</v>
      </c>
      <c r="BU35" s="1065" t="s">
        <v>36</v>
      </c>
      <c r="BV35" s="1065" t="s">
        <v>36</v>
      </c>
      <c r="BW35" s="1065" t="s">
        <v>36</v>
      </c>
      <c r="BX35" s="1065" t="s">
        <v>36</v>
      </c>
      <c r="BY35" s="1124" t="s">
        <v>36</v>
      </c>
      <c r="BZ35" s="1124" t="s">
        <v>36</v>
      </c>
      <c r="CA35" s="1124" t="s">
        <v>36</v>
      </c>
      <c r="CB35" s="1124" t="s">
        <v>36</v>
      </c>
      <c r="CC35" s="1124" t="s">
        <v>36</v>
      </c>
      <c r="CD35" s="1124" t="s">
        <v>36</v>
      </c>
      <c r="CE35" s="1124" t="s">
        <v>36</v>
      </c>
      <c r="CF35" s="1124" t="s">
        <v>36</v>
      </c>
      <c r="CG35" s="1124" t="s">
        <v>36</v>
      </c>
      <c r="CH35" s="1796"/>
      <c r="CI35" s="1796"/>
      <c r="CJ35" s="1796"/>
      <c r="CK35" s="1796"/>
      <c r="CL35" s="1796"/>
      <c r="CM35" s="1796"/>
      <c r="CN35" s="1796"/>
      <c r="CO35" s="1796"/>
      <c r="CP35" s="1796"/>
      <c r="CQ35" s="1796"/>
      <c r="CR35" s="1796"/>
      <c r="CS35" s="1796"/>
      <c r="CT35" s="1796"/>
      <c r="CU35" s="1796"/>
      <c r="CV35" s="1796"/>
      <c r="CW35" s="1796"/>
      <c r="CX35" s="1796"/>
      <c r="CY35" s="1796"/>
      <c r="CZ35" s="1796"/>
    </row>
    <row r="36" s="135" customFormat="true" ht="15" customHeight="true" x14ac:dyDescent="0.2">
      <c r="A36" s="2299"/>
      <c r="B36" s="1683" t="s">
        <v>49</v>
      </c>
      <c r="C36" s="829">
        <v>17.447377481653362</v>
      </c>
      <c r="D36" s="1560">
        <v>15.144023668844179</v>
      </c>
      <c r="E36" s="1560">
        <v>12.760179747134561</v>
      </c>
      <c r="F36" s="1560">
        <v>5.5221849045838223</v>
      </c>
      <c r="G36" s="1561">
        <v>1.9833776736710225</v>
      </c>
      <c r="H36" s="1562">
        <v>8.8844271473565772</v>
      </c>
      <c r="I36" s="1560">
        <v>4.8278939991481327</v>
      </c>
      <c r="J36" s="1560">
        <v>3.1145850830827264</v>
      </c>
      <c r="K36" s="1560">
        <v>1.9663557525703912</v>
      </c>
      <c r="L36" s="1563">
        <v>1.8533878727077897</v>
      </c>
      <c r="M36" s="1564">
        <v>20.648671794866626</v>
      </c>
      <c r="N36" s="1560">
        <v>15.834547164072491</v>
      </c>
      <c r="O36" s="1560">
        <v>17.789924209551163</v>
      </c>
      <c r="P36" s="1560">
        <v>15.097318056716663</v>
      </c>
      <c r="Q36" s="1561">
        <v>20.113297696314003</v>
      </c>
      <c r="R36" s="1562">
        <v>31.250874998354611</v>
      </c>
      <c r="S36" s="1560">
        <v>10.773133786060928</v>
      </c>
      <c r="T36" s="1560">
        <v>1.605764339271103</v>
      </c>
      <c r="U36" s="1560">
        <v>7.9108535256955044</v>
      </c>
      <c r="V36" s="1560">
        <v>2.4280077092741119</v>
      </c>
      <c r="W36" s="1560">
        <v>0.31207516972107546</v>
      </c>
      <c r="X36" s="1560">
        <v>13.07984903198559</v>
      </c>
      <c r="Y36" s="1560">
        <v>9.6810822203172453</v>
      </c>
      <c r="Z36" s="1560">
        <v>28.521570425595961</v>
      </c>
      <c r="AA36" s="1560">
        <v>4.6652913104984766</v>
      </c>
      <c r="AB36" s="1560">
        <v>0.28588763462952443</v>
      </c>
      <c r="AC36" s="1560">
        <v>51.626817861571027</v>
      </c>
      <c r="AD36" s="1560">
        <v>10.517627372893665</v>
      </c>
      <c r="AE36" s="1560">
        <v>4.7438556827633311</v>
      </c>
      <c r="AF36" s="1560">
        <v>17.55732343928597</v>
      </c>
      <c r="AG36" s="1889">
        <v>6.5578040106075237</v>
      </c>
      <c r="AH36" s="311"/>
      <c r="AI36" s="311"/>
      <c r="AJ36" s="311"/>
      <c r="AK36" s="311"/>
      <c r="AL36" s="311"/>
      <c r="AM36" s="311"/>
      <c r="AN36" s="311"/>
      <c r="AO36" s="311"/>
      <c r="AP36" s="311"/>
      <c r="AQ36" s="311"/>
      <c r="AR36" s="311"/>
      <c r="AS36" s="311"/>
      <c r="AT36" s="311"/>
      <c r="AU36" s="311"/>
      <c r="AV36" s="311"/>
      <c r="AW36" s="311"/>
      <c r="AX36" s="311"/>
      <c r="AY36" s="311"/>
      <c r="AZ36" s="622"/>
      <c r="BA36" s="2086"/>
      <c r="BB36" s="151" t="s">
        <v>49</v>
      </c>
      <c r="BC36" s="1046" t="s">
        <v>36</v>
      </c>
      <c r="BD36" s="1065" t="s">
        <v>36</v>
      </c>
      <c r="BE36" s="1065" t="s">
        <v>36</v>
      </c>
      <c r="BF36" s="1065" t="s">
        <v>36</v>
      </c>
      <c r="BG36" s="1085" t="s">
        <v>36</v>
      </c>
      <c r="BH36" s="1105" t="s">
        <v>36</v>
      </c>
      <c r="BI36" s="1065" t="s">
        <v>36</v>
      </c>
      <c r="BJ36" s="1065" t="s">
        <v>36</v>
      </c>
      <c r="BK36" s="1065" t="s">
        <v>36</v>
      </c>
      <c r="BL36" s="1085" t="s">
        <v>36</v>
      </c>
      <c r="BM36" s="1105" t="s">
        <v>36</v>
      </c>
      <c r="BN36" s="1065" t="s">
        <v>36</v>
      </c>
      <c r="BO36" s="1065" t="s">
        <v>36</v>
      </c>
      <c r="BP36" s="1065" t="s">
        <v>36</v>
      </c>
      <c r="BQ36" s="1085" t="s">
        <v>36</v>
      </c>
      <c r="BR36" s="1105" t="s">
        <v>36</v>
      </c>
      <c r="BS36" s="1065" t="s">
        <v>36</v>
      </c>
      <c r="BT36" s="1065" t="s">
        <v>36</v>
      </c>
      <c r="BU36" s="1065" t="s">
        <v>36</v>
      </c>
      <c r="BV36" s="1065" t="s">
        <v>36</v>
      </c>
      <c r="BW36" s="1065" t="s">
        <v>36</v>
      </c>
      <c r="BX36" s="1065" t="s">
        <v>36</v>
      </c>
      <c r="BY36" s="1124" t="s">
        <v>36</v>
      </c>
      <c r="BZ36" s="1124" t="s">
        <v>36</v>
      </c>
      <c r="CA36" s="1124" t="s">
        <v>36</v>
      </c>
      <c r="CB36" s="1124" t="s">
        <v>36</v>
      </c>
      <c r="CC36" s="1124" t="s">
        <v>36</v>
      </c>
      <c r="CD36" s="1124" t="s">
        <v>36</v>
      </c>
      <c r="CE36" s="1124" t="s">
        <v>36</v>
      </c>
      <c r="CF36" s="1124" t="s">
        <v>36</v>
      </c>
      <c r="CG36" s="1124" t="s">
        <v>36</v>
      </c>
      <c r="CH36" s="1796"/>
      <c r="CI36" s="1796"/>
      <c r="CJ36" s="1796"/>
      <c r="CK36" s="1796"/>
      <c r="CL36" s="1796"/>
      <c r="CM36" s="1796"/>
      <c r="CN36" s="1796"/>
      <c r="CO36" s="1796"/>
      <c r="CP36" s="1796"/>
      <c r="CQ36" s="1796"/>
      <c r="CR36" s="1796"/>
      <c r="CS36" s="1796"/>
      <c r="CT36" s="1796"/>
      <c r="CU36" s="1796"/>
      <c r="CV36" s="1796"/>
      <c r="CW36" s="1796"/>
      <c r="CX36" s="1796"/>
      <c r="CY36" s="1796"/>
      <c r="CZ36" s="1796"/>
    </row>
    <row r="37" s="135" customFormat="true" ht="15" customHeight="true" x14ac:dyDescent="0.2">
      <c r="A37" s="2299" t="s">
        <v>163</v>
      </c>
      <c r="B37" s="1683" t="s">
        <v>50</v>
      </c>
      <c r="C37" s="829">
        <v>83.330281595575443</v>
      </c>
      <c r="D37" s="1560">
        <v>86.292967875125711</v>
      </c>
      <c r="E37" s="1560">
        <v>87.454599538399393</v>
      </c>
      <c r="F37" s="1560">
        <v>94.566354904653309</v>
      </c>
      <c r="G37" s="1561">
        <v>98.10395730197969</v>
      </c>
      <c r="H37" s="1562">
        <v>91.211486173881511</v>
      </c>
      <c r="I37" s="1560">
        <v>95.24600603315136</v>
      </c>
      <c r="J37" s="1560">
        <v>96.885414916917298</v>
      </c>
      <c r="K37" s="1560">
        <v>98.092470631457857</v>
      </c>
      <c r="L37" s="1563">
        <v>98.252090887173566</v>
      </c>
      <c r="M37" s="1564">
        <v>80.820231732861373</v>
      </c>
      <c r="N37" s="1560">
        <v>84.754790724083065</v>
      </c>
      <c r="O37" s="1560">
        <v>83.956132698951194</v>
      </c>
      <c r="P37" s="1560">
        <v>85.667477135631231</v>
      </c>
      <c r="Q37" s="1561">
        <v>80.35202945842012</v>
      </c>
      <c r="R37" s="1562">
        <v>69.014875054719099</v>
      </c>
      <c r="S37" s="1560">
        <v>89.226866213939118</v>
      </c>
      <c r="T37" s="1560">
        <v>98.394235660728839</v>
      </c>
      <c r="U37" s="1560">
        <v>92.349065021837788</v>
      </c>
      <c r="V37" s="1560">
        <v>97.571992290725916</v>
      </c>
      <c r="W37" s="1560">
        <v>99.687924830278916</v>
      </c>
      <c r="X37" s="1560">
        <v>87.254570586079268</v>
      </c>
      <c r="Y37" s="1560">
        <v>90.491950213947121</v>
      </c>
      <c r="Z37" s="1560">
        <v>72.271962938307837</v>
      </c>
      <c r="AA37" s="1560">
        <v>95.324597398176138</v>
      </c>
      <c r="AB37" s="1560">
        <v>99.714112365370468</v>
      </c>
      <c r="AC37" s="1560">
        <v>48.437665213031536</v>
      </c>
      <c r="AD37" s="1560">
        <v>90.511091731724449</v>
      </c>
      <c r="AE37" s="1560">
        <v>97.260885698771489</v>
      </c>
      <c r="AF37" s="1560">
        <v>83.469885041191844</v>
      </c>
      <c r="AG37" s="1889">
        <v>93.442195989392445</v>
      </c>
      <c r="AH37" s="311"/>
      <c r="AI37" s="311"/>
      <c r="AJ37" s="311"/>
      <c r="AK37" s="311"/>
      <c r="AL37" s="311"/>
      <c r="AM37" s="311"/>
      <c r="AN37" s="311"/>
      <c r="AO37" s="311"/>
      <c r="AP37" s="311"/>
      <c r="AQ37" s="311"/>
      <c r="AR37" s="311"/>
      <c r="AS37" s="311"/>
      <c r="AT37" s="311"/>
      <c r="AU37" s="311"/>
      <c r="AV37" s="311"/>
      <c r="AW37" s="311"/>
      <c r="AX37" s="311"/>
      <c r="AY37" s="311"/>
      <c r="AZ37" s="622"/>
      <c r="BA37" s="2086" t="s">
        <v>126</v>
      </c>
      <c r="BB37" s="151" t="s">
        <v>50</v>
      </c>
      <c r="BC37" s="1046" t="s">
        <v>36</v>
      </c>
      <c r="BD37" s="1065" t="s">
        <v>36</v>
      </c>
      <c r="BE37" s="1065" t="s">
        <v>36</v>
      </c>
      <c r="BF37" s="1065" t="s">
        <v>36</v>
      </c>
      <c r="BG37" s="1085" t="s">
        <v>36</v>
      </c>
      <c r="BH37" s="1105" t="s">
        <v>36</v>
      </c>
      <c r="BI37" s="1065" t="s">
        <v>36</v>
      </c>
      <c r="BJ37" s="1065" t="s">
        <v>36</v>
      </c>
      <c r="BK37" s="1065" t="s">
        <v>36</v>
      </c>
      <c r="BL37" s="1085" t="s">
        <v>36</v>
      </c>
      <c r="BM37" s="1105" t="s">
        <v>36</v>
      </c>
      <c r="BN37" s="1065" t="s">
        <v>36</v>
      </c>
      <c r="BO37" s="1065" t="s">
        <v>36</v>
      </c>
      <c r="BP37" s="1065" t="s">
        <v>36</v>
      </c>
      <c r="BQ37" s="1085" t="s">
        <v>36</v>
      </c>
      <c r="BR37" s="1105" t="s">
        <v>36</v>
      </c>
      <c r="BS37" s="1065" t="s">
        <v>36</v>
      </c>
      <c r="BT37" s="1065" t="s">
        <v>36</v>
      </c>
      <c r="BU37" s="1065" t="s">
        <v>36</v>
      </c>
      <c r="BV37" s="1065" t="s">
        <v>36</v>
      </c>
      <c r="BW37" s="1065" t="s">
        <v>36</v>
      </c>
      <c r="BX37" s="1065" t="s">
        <v>36</v>
      </c>
      <c r="BY37" s="1124" t="s">
        <v>36</v>
      </c>
      <c r="BZ37" s="1124" t="s">
        <v>36</v>
      </c>
      <c r="CA37" s="1124" t="s">
        <v>36</v>
      </c>
      <c r="CB37" s="1124" t="s">
        <v>36</v>
      </c>
      <c r="CC37" s="1124" t="s">
        <v>36</v>
      </c>
      <c r="CD37" s="1124" t="s">
        <v>36</v>
      </c>
      <c r="CE37" s="1124" t="s">
        <v>36</v>
      </c>
      <c r="CF37" s="1124" t="s">
        <v>36</v>
      </c>
      <c r="CG37" s="1124" t="s">
        <v>36</v>
      </c>
      <c r="CH37" s="1796"/>
      <c r="CI37" s="1796"/>
      <c r="CJ37" s="1796"/>
      <c r="CK37" s="1796"/>
      <c r="CL37" s="1796"/>
      <c r="CM37" s="1796"/>
      <c r="CN37" s="1796"/>
      <c r="CO37" s="1796"/>
      <c r="CP37" s="1796"/>
      <c r="CQ37" s="1796"/>
      <c r="CR37" s="1796"/>
      <c r="CS37" s="1796"/>
      <c r="CT37" s="1796"/>
      <c r="CU37" s="1796"/>
      <c r="CV37" s="1796"/>
      <c r="CW37" s="1796"/>
      <c r="CX37" s="1796"/>
      <c r="CY37" s="1796"/>
      <c r="CZ37" s="1796"/>
    </row>
    <row r="38" s="135" customFormat="true" ht="15" customHeight="true" x14ac:dyDescent="0.2">
      <c r="A38" s="2299"/>
      <c r="B38" s="1683" t="s">
        <v>49</v>
      </c>
      <c r="C38" s="829">
        <v>16.669718404424788</v>
      </c>
      <c r="D38" s="1560">
        <v>13.707032124874452</v>
      </c>
      <c r="E38" s="1560">
        <v>12.545400461600703</v>
      </c>
      <c r="F38" s="1560">
        <v>5.4336450953465967</v>
      </c>
      <c r="G38" s="1561">
        <v>1.89604269802029</v>
      </c>
      <c r="H38" s="1562">
        <v>8.7885138261184164</v>
      </c>
      <c r="I38" s="1560">
        <v>4.7539939668485873</v>
      </c>
      <c r="J38" s="1560">
        <v>3.1145850830827264</v>
      </c>
      <c r="K38" s="1560">
        <v>1.9075293685421693</v>
      </c>
      <c r="L38" s="1563">
        <v>1.7479091128264852</v>
      </c>
      <c r="M38" s="1564">
        <v>19.179768267138872</v>
      </c>
      <c r="N38" s="1560">
        <v>15.245209275916851</v>
      </c>
      <c r="O38" s="1560">
        <v>16.043867301048856</v>
      </c>
      <c r="P38" s="1560">
        <v>14.332522864368771</v>
      </c>
      <c r="Q38" s="1561">
        <v>19.647970541579781</v>
      </c>
      <c r="R38" s="1562">
        <v>30.985124945280557</v>
      </c>
      <c r="S38" s="1560">
        <v>10.773133786060928</v>
      </c>
      <c r="T38" s="1560">
        <v>1.605764339271103</v>
      </c>
      <c r="U38" s="1560">
        <v>7.6509349781622493</v>
      </c>
      <c r="V38" s="1560">
        <v>2.4280077092741119</v>
      </c>
      <c r="W38" s="1560">
        <v>0.31207516972107546</v>
      </c>
      <c r="X38" s="1560">
        <v>12.745429413920659</v>
      </c>
      <c r="Y38" s="1560">
        <v>9.5080497860530571</v>
      </c>
      <c r="Z38" s="1560">
        <v>27.728037061692145</v>
      </c>
      <c r="AA38" s="1560">
        <v>4.675402601823885</v>
      </c>
      <c r="AB38" s="1560">
        <v>0.28588763462952443</v>
      </c>
      <c r="AC38" s="1560">
        <v>51.562334786968478</v>
      </c>
      <c r="AD38" s="1560">
        <v>9.4889082682755035</v>
      </c>
      <c r="AE38" s="1560">
        <v>2.7391143012285406</v>
      </c>
      <c r="AF38" s="1560">
        <v>16.530114958808056</v>
      </c>
      <c r="AG38" s="1889">
        <v>6.5578040106075237</v>
      </c>
      <c r="AH38" s="311"/>
      <c r="AI38" s="311"/>
      <c r="AJ38" s="311"/>
      <c r="AK38" s="311"/>
      <c r="AL38" s="311"/>
      <c r="AM38" s="311"/>
      <c r="AN38" s="311"/>
      <c r="AO38" s="311"/>
      <c r="AP38" s="311"/>
      <c r="AQ38" s="311"/>
      <c r="AR38" s="311"/>
      <c r="AS38" s="311"/>
      <c r="AT38" s="311"/>
      <c r="AU38" s="311"/>
      <c r="AV38" s="311"/>
      <c r="AW38" s="311"/>
      <c r="AX38" s="311"/>
      <c r="AY38" s="311"/>
      <c r="AZ38" s="622"/>
      <c r="BA38" s="2086"/>
      <c r="BB38" s="151" t="s">
        <v>49</v>
      </c>
      <c r="BC38" s="1046" t="s">
        <v>36</v>
      </c>
      <c r="BD38" s="1065" t="s">
        <v>36</v>
      </c>
      <c r="BE38" s="1065" t="s">
        <v>36</v>
      </c>
      <c r="BF38" s="1065" t="s">
        <v>36</v>
      </c>
      <c r="BG38" s="1085" t="s">
        <v>36</v>
      </c>
      <c r="BH38" s="1105" t="s">
        <v>36</v>
      </c>
      <c r="BI38" s="1065" t="s">
        <v>36</v>
      </c>
      <c r="BJ38" s="1065" t="s">
        <v>36</v>
      </c>
      <c r="BK38" s="1065" t="s">
        <v>36</v>
      </c>
      <c r="BL38" s="1085" t="s">
        <v>36</v>
      </c>
      <c r="BM38" s="1105" t="s">
        <v>36</v>
      </c>
      <c r="BN38" s="1065" t="s">
        <v>36</v>
      </c>
      <c r="BO38" s="1065" t="s">
        <v>36</v>
      </c>
      <c r="BP38" s="1065" t="s">
        <v>36</v>
      </c>
      <c r="BQ38" s="1085" t="s">
        <v>36</v>
      </c>
      <c r="BR38" s="1105" t="s">
        <v>36</v>
      </c>
      <c r="BS38" s="1065" t="s">
        <v>36</v>
      </c>
      <c r="BT38" s="1065" t="s">
        <v>36</v>
      </c>
      <c r="BU38" s="1065" t="s">
        <v>36</v>
      </c>
      <c r="BV38" s="1065" t="s">
        <v>36</v>
      </c>
      <c r="BW38" s="1065" t="s">
        <v>36</v>
      </c>
      <c r="BX38" s="1065" t="s">
        <v>36</v>
      </c>
      <c r="BY38" s="1124" t="s">
        <v>36</v>
      </c>
      <c r="BZ38" s="1124" t="s">
        <v>36</v>
      </c>
      <c r="CA38" s="1124" t="s">
        <v>36</v>
      </c>
      <c r="CB38" s="1124" t="s">
        <v>36</v>
      </c>
      <c r="CC38" s="1124" t="s">
        <v>36</v>
      </c>
      <c r="CD38" s="1124" t="s">
        <v>36</v>
      </c>
      <c r="CE38" s="1124" t="s">
        <v>36</v>
      </c>
      <c r="CF38" s="1124" t="s">
        <v>36</v>
      </c>
      <c r="CG38" s="1124" t="s">
        <v>36</v>
      </c>
      <c r="CH38" s="1796"/>
      <c r="CI38" s="1796"/>
      <c r="CJ38" s="1796"/>
      <c r="CK38" s="1796"/>
      <c r="CL38" s="1796"/>
      <c r="CM38" s="1796"/>
      <c r="CN38" s="1796"/>
      <c r="CO38" s="1796"/>
      <c r="CP38" s="1796"/>
      <c r="CQ38" s="1796"/>
      <c r="CR38" s="1796"/>
      <c r="CS38" s="1796"/>
      <c r="CT38" s="1796"/>
      <c r="CU38" s="1796"/>
      <c r="CV38" s="1796"/>
      <c r="CW38" s="1796"/>
      <c r="CX38" s="1796"/>
      <c r="CY38" s="1796"/>
      <c r="CZ38" s="1796"/>
    </row>
    <row r="39" s="130" customFormat="true" ht="15" customHeight="true" x14ac:dyDescent="0.2">
      <c r="A39" s="2087" t="s">
        <v>123</v>
      </c>
      <c r="B39" s="249" t="s">
        <v>50</v>
      </c>
      <c r="C39" s="1002" t="s">
        <v>36</v>
      </c>
      <c r="D39" s="1009" t="s">
        <v>36</v>
      </c>
      <c r="E39" s="1009" t="s">
        <v>36</v>
      </c>
      <c r="F39" s="1009" t="s">
        <v>36</v>
      </c>
      <c r="G39" s="1016" t="s">
        <v>36</v>
      </c>
      <c r="H39" s="1023" t="s">
        <v>36</v>
      </c>
      <c r="I39" s="1009" t="s">
        <v>36</v>
      </c>
      <c r="J39" s="1009" t="s">
        <v>36</v>
      </c>
      <c r="K39" s="1009" t="s">
        <v>36</v>
      </c>
      <c r="L39" s="1030" t="s">
        <v>36</v>
      </c>
      <c r="M39" s="1037" t="s">
        <v>36</v>
      </c>
      <c r="N39" s="1009" t="s">
        <v>36</v>
      </c>
      <c r="O39" s="1009" t="s">
        <v>36</v>
      </c>
      <c r="P39" s="1009" t="s">
        <v>36</v>
      </c>
      <c r="Q39" s="1016" t="s">
        <v>36</v>
      </c>
      <c r="R39" s="1023" t="s">
        <v>36</v>
      </c>
      <c r="S39" s="1009" t="s">
        <v>36</v>
      </c>
      <c r="T39" s="1009" t="s">
        <v>36</v>
      </c>
      <c r="U39" s="1009" t="s">
        <v>36</v>
      </c>
      <c r="V39" s="1009" t="s">
        <v>36</v>
      </c>
      <c r="W39" s="1009" t="s">
        <v>36</v>
      </c>
      <c r="X39" s="1009" t="s">
        <v>36</v>
      </c>
      <c r="Y39" s="1040" t="s">
        <v>36</v>
      </c>
      <c r="Z39" s="1040" t="s">
        <v>36</v>
      </c>
      <c r="AA39" s="1040" t="s">
        <v>36</v>
      </c>
      <c r="AB39" s="1040" t="s">
        <v>36</v>
      </c>
      <c r="AC39" s="1040" t="s">
        <v>36</v>
      </c>
      <c r="AD39" s="1040" t="s">
        <v>36</v>
      </c>
      <c r="AE39" s="1040" t="s">
        <v>36</v>
      </c>
      <c r="AF39" s="1040" t="s">
        <v>36</v>
      </c>
      <c r="AG39" s="1764" t="s">
        <v>36</v>
      </c>
      <c r="AH39" s="1785"/>
      <c r="AI39" s="1785"/>
      <c r="AJ39" s="1785"/>
      <c r="AK39" s="1785"/>
      <c r="AL39" s="1785"/>
      <c r="AM39" s="1785"/>
      <c r="AN39" s="1785"/>
      <c r="AO39" s="1785"/>
      <c r="AP39" s="1785"/>
      <c r="AQ39" s="1785"/>
      <c r="AR39" s="1785"/>
      <c r="AS39" s="1785"/>
      <c r="AT39" s="1785"/>
      <c r="AU39" s="1785"/>
      <c r="AV39" s="1785"/>
      <c r="AW39" s="1785"/>
      <c r="AX39" s="1785"/>
      <c r="AY39" s="1785"/>
      <c r="AZ39" s="215"/>
      <c r="BA39" s="2086" t="s">
        <v>123</v>
      </c>
      <c r="BB39" s="151" t="s">
        <v>50</v>
      </c>
      <c r="BC39" s="1046" t="s">
        <v>36</v>
      </c>
      <c r="BD39" s="1065" t="s">
        <v>36</v>
      </c>
      <c r="BE39" s="1065" t="s">
        <v>36</v>
      </c>
      <c r="BF39" s="1065" t="s">
        <v>36</v>
      </c>
      <c r="BG39" s="1085" t="s">
        <v>36</v>
      </c>
      <c r="BH39" s="1105" t="s">
        <v>36</v>
      </c>
      <c r="BI39" s="1065" t="s">
        <v>36</v>
      </c>
      <c r="BJ39" s="1065" t="s">
        <v>36</v>
      </c>
      <c r="BK39" s="1065" t="s">
        <v>36</v>
      </c>
      <c r="BL39" s="1085" t="s">
        <v>36</v>
      </c>
      <c r="BM39" s="1105" t="s">
        <v>36</v>
      </c>
      <c r="BN39" s="1065" t="s">
        <v>36</v>
      </c>
      <c r="BO39" s="1065" t="s">
        <v>36</v>
      </c>
      <c r="BP39" s="1065" t="s">
        <v>36</v>
      </c>
      <c r="BQ39" s="1085" t="s">
        <v>36</v>
      </c>
      <c r="BR39" s="1105" t="s">
        <v>36</v>
      </c>
      <c r="BS39" s="1065" t="s">
        <v>36</v>
      </c>
      <c r="BT39" s="1065" t="s">
        <v>36</v>
      </c>
      <c r="BU39" s="1065" t="s">
        <v>36</v>
      </c>
      <c r="BV39" s="1065" t="s">
        <v>36</v>
      </c>
      <c r="BW39" s="1065" t="s">
        <v>36</v>
      </c>
      <c r="BX39" s="1065" t="s">
        <v>36</v>
      </c>
      <c r="BY39" s="1124" t="s">
        <v>36</v>
      </c>
      <c r="BZ39" s="1124" t="s">
        <v>36</v>
      </c>
      <c r="CA39" s="1124" t="s">
        <v>36</v>
      </c>
      <c r="CB39" s="1124" t="s">
        <v>36</v>
      </c>
      <c r="CC39" s="1124" t="s">
        <v>36</v>
      </c>
      <c r="CD39" s="1124" t="s">
        <v>36</v>
      </c>
      <c r="CE39" s="1124" t="s">
        <v>36</v>
      </c>
      <c r="CF39" s="1124" t="s">
        <v>36</v>
      </c>
      <c r="CG39" s="1124" t="s">
        <v>36</v>
      </c>
      <c r="CH39" s="1796"/>
      <c r="CI39" s="1796"/>
      <c r="CJ39" s="1796"/>
      <c r="CK39" s="1796"/>
      <c r="CL39" s="1796"/>
      <c r="CM39" s="1796"/>
      <c r="CN39" s="1796"/>
      <c r="CO39" s="1796"/>
      <c r="CP39" s="1796"/>
      <c r="CQ39" s="1796"/>
      <c r="CR39" s="1796"/>
      <c r="CS39" s="1796"/>
      <c r="CT39" s="1796"/>
      <c r="CU39" s="1796"/>
      <c r="CV39" s="1796"/>
      <c r="CW39" s="1796"/>
      <c r="CX39" s="1796"/>
      <c r="CY39" s="1796"/>
      <c r="CZ39" s="1796"/>
    </row>
    <row r="40" s="130" customFormat="true" ht="15" customHeight="true" x14ac:dyDescent="0.2">
      <c r="A40" s="2087"/>
      <c r="B40" s="249" t="s">
        <v>49</v>
      </c>
      <c r="C40" s="1002" t="s">
        <v>36</v>
      </c>
      <c r="D40" s="1009" t="s">
        <v>36</v>
      </c>
      <c r="E40" s="1009" t="s">
        <v>36</v>
      </c>
      <c r="F40" s="1009" t="s">
        <v>36</v>
      </c>
      <c r="G40" s="1016" t="s">
        <v>36</v>
      </c>
      <c r="H40" s="1023" t="s">
        <v>36</v>
      </c>
      <c r="I40" s="1009" t="s">
        <v>36</v>
      </c>
      <c r="J40" s="1009" t="s">
        <v>36</v>
      </c>
      <c r="K40" s="1009" t="s">
        <v>36</v>
      </c>
      <c r="L40" s="1030" t="s">
        <v>36</v>
      </c>
      <c r="M40" s="1037" t="s">
        <v>36</v>
      </c>
      <c r="N40" s="1009" t="s">
        <v>36</v>
      </c>
      <c r="O40" s="1009" t="s">
        <v>36</v>
      </c>
      <c r="P40" s="1009" t="s">
        <v>36</v>
      </c>
      <c r="Q40" s="1016" t="s">
        <v>36</v>
      </c>
      <c r="R40" s="1023" t="s">
        <v>36</v>
      </c>
      <c r="S40" s="1009" t="s">
        <v>36</v>
      </c>
      <c r="T40" s="1009" t="s">
        <v>36</v>
      </c>
      <c r="U40" s="1009" t="s">
        <v>36</v>
      </c>
      <c r="V40" s="1009" t="s">
        <v>36</v>
      </c>
      <c r="W40" s="1009" t="s">
        <v>36</v>
      </c>
      <c r="X40" s="1009" t="s">
        <v>36</v>
      </c>
      <c r="Y40" s="1040" t="s">
        <v>36</v>
      </c>
      <c r="Z40" s="1040" t="s">
        <v>36</v>
      </c>
      <c r="AA40" s="1040" t="s">
        <v>36</v>
      </c>
      <c r="AB40" s="1040" t="s">
        <v>36</v>
      </c>
      <c r="AC40" s="1040" t="s">
        <v>36</v>
      </c>
      <c r="AD40" s="1040" t="s">
        <v>36</v>
      </c>
      <c r="AE40" s="1040" t="s">
        <v>36</v>
      </c>
      <c r="AF40" s="1040" t="s">
        <v>36</v>
      </c>
      <c r="AG40" s="1764" t="s">
        <v>36</v>
      </c>
      <c r="AH40" s="1785"/>
      <c r="AI40" s="1785"/>
      <c r="AJ40" s="1785"/>
      <c r="AK40" s="1785"/>
      <c r="AL40" s="1785"/>
      <c r="AM40" s="1785"/>
      <c r="AN40" s="1785"/>
      <c r="AO40" s="1785"/>
      <c r="AP40" s="1785"/>
      <c r="AQ40" s="1785"/>
      <c r="AR40" s="1785"/>
      <c r="AS40" s="1785"/>
      <c r="AT40" s="1785"/>
      <c r="AU40" s="1785"/>
      <c r="AV40" s="1785"/>
      <c r="AW40" s="1785"/>
      <c r="AX40" s="1785"/>
      <c r="AY40" s="1785"/>
      <c r="AZ40" s="215"/>
      <c r="BA40" s="2086"/>
      <c r="BB40" s="151" t="s">
        <v>49</v>
      </c>
      <c r="BC40" s="1046" t="s">
        <v>36</v>
      </c>
      <c r="BD40" s="1065" t="s">
        <v>36</v>
      </c>
      <c r="BE40" s="1065" t="s">
        <v>36</v>
      </c>
      <c r="BF40" s="1065" t="s">
        <v>36</v>
      </c>
      <c r="BG40" s="1085" t="s">
        <v>36</v>
      </c>
      <c r="BH40" s="1105" t="s">
        <v>36</v>
      </c>
      <c r="BI40" s="1065" t="s">
        <v>36</v>
      </c>
      <c r="BJ40" s="1065" t="s">
        <v>36</v>
      </c>
      <c r="BK40" s="1065" t="s">
        <v>36</v>
      </c>
      <c r="BL40" s="1085" t="s">
        <v>36</v>
      </c>
      <c r="BM40" s="1105" t="s">
        <v>36</v>
      </c>
      <c r="BN40" s="1065" t="s">
        <v>36</v>
      </c>
      <c r="BO40" s="1065" t="s">
        <v>36</v>
      </c>
      <c r="BP40" s="1065" t="s">
        <v>36</v>
      </c>
      <c r="BQ40" s="1085" t="s">
        <v>36</v>
      </c>
      <c r="BR40" s="1105" t="s">
        <v>36</v>
      </c>
      <c r="BS40" s="1065" t="s">
        <v>36</v>
      </c>
      <c r="BT40" s="1065" t="s">
        <v>36</v>
      </c>
      <c r="BU40" s="1065" t="s">
        <v>36</v>
      </c>
      <c r="BV40" s="1065" t="s">
        <v>36</v>
      </c>
      <c r="BW40" s="1065" t="s">
        <v>36</v>
      </c>
      <c r="BX40" s="1065" t="s">
        <v>36</v>
      </c>
      <c r="BY40" s="1124" t="s">
        <v>36</v>
      </c>
      <c r="BZ40" s="1124" t="s">
        <v>36</v>
      </c>
      <c r="CA40" s="1124" t="s">
        <v>36</v>
      </c>
      <c r="CB40" s="1124" t="s">
        <v>36</v>
      </c>
      <c r="CC40" s="1124" t="s">
        <v>36</v>
      </c>
      <c r="CD40" s="1124" t="s">
        <v>36</v>
      </c>
      <c r="CE40" s="1124" t="s">
        <v>36</v>
      </c>
      <c r="CF40" s="1124" t="s">
        <v>36</v>
      </c>
      <c r="CG40" s="1124" t="s">
        <v>36</v>
      </c>
      <c r="CH40" s="1796"/>
      <c r="CI40" s="1796"/>
      <c r="CJ40" s="1796"/>
      <c r="CK40" s="1796"/>
      <c r="CL40" s="1796"/>
      <c r="CM40" s="1796"/>
      <c r="CN40" s="1796"/>
      <c r="CO40" s="1796"/>
      <c r="CP40" s="1796"/>
      <c r="CQ40" s="1796"/>
      <c r="CR40" s="1796"/>
      <c r="CS40" s="1796"/>
      <c r="CT40" s="1796"/>
      <c r="CU40" s="1796"/>
      <c r="CV40" s="1796"/>
      <c r="CW40" s="1796"/>
      <c r="CX40" s="1796"/>
      <c r="CY40" s="1796"/>
      <c r="CZ40" s="1796"/>
    </row>
    <row r="41" s="135" customFormat="true" ht="15" customHeight="true" x14ac:dyDescent="0.2">
      <c r="A41" s="2299" t="s">
        <v>57</v>
      </c>
      <c r="B41" s="1683" t="s">
        <v>50</v>
      </c>
      <c r="C41" s="829">
        <v>0.66556519069730391</v>
      </c>
      <c r="D41" s="1560">
        <v>0.89281894708301524</v>
      </c>
      <c r="E41" s="1560">
        <v>1.174707823363877</v>
      </c>
      <c r="F41" s="1560">
        <v>1.0220741385897374</v>
      </c>
      <c r="G41" s="1561">
        <v>0.62913864398382979</v>
      </c>
      <c r="H41" s="1562">
        <v>0.55020305556357785</v>
      </c>
      <c r="I41" s="1560">
        <v>0.71944517808440689</v>
      </c>
      <c r="J41" s="1560">
        <v>0.80651530823337092</v>
      </c>
      <c r="K41" s="1560">
        <v>0.55989036022900096</v>
      </c>
      <c r="L41" s="1563">
        <v>0.78249468505021069</v>
      </c>
      <c r="M41" s="1564">
        <v>0.71030138057124703</v>
      </c>
      <c r="N41" s="1560">
        <v>0.80107066097863477</v>
      </c>
      <c r="O41" s="1560">
        <v>1.0303948581130746</v>
      </c>
      <c r="P41" s="1560">
        <v>1.3841787221059429</v>
      </c>
      <c r="Q41" s="1561">
        <v>1.5613426819218468</v>
      </c>
      <c r="R41" s="1562">
        <v>5.1550607808079345</v>
      </c>
      <c r="S41" s="1560">
        <v>0</v>
      </c>
      <c r="T41" s="1560">
        <v>0.33814616558259541</v>
      </c>
      <c r="U41" s="1560">
        <v>1.1798070734009634</v>
      </c>
      <c r="V41" s="1560">
        <v>0.55903331882893814</v>
      </c>
      <c r="W41" s="1560">
        <v>0</v>
      </c>
      <c r="X41" s="1560">
        <v>0.65143725240440498</v>
      </c>
      <c r="Y41" s="1560">
        <v>1.7310254533875957</v>
      </c>
      <c r="Z41" s="1560">
        <v>2.9742979568817169</v>
      </c>
      <c r="AA41" s="1560">
        <v>0</v>
      </c>
      <c r="AB41" s="1560">
        <v>0</v>
      </c>
      <c r="AC41" s="1560">
        <v>2.5293974580652696</v>
      </c>
      <c r="AD41" s="1560">
        <v>0.5009834256454454</v>
      </c>
      <c r="AE41" s="1560">
        <v>0</v>
      </c>
      <c r="AF41" s="1560">
        <v>0.49309409477446092</v>
      </c>
      <c r="AG41" s="1889">
        <v>0</v>
      </c>
      <c r="AH41" s="311"/>
      <c r="AI41" s="311"/>
      <c r="AJ41" s="311"/>
      <c r="AK41" s="311"/>
      <c r="AL41" s="311"/>
      <c r="AM41" s="311"/>
      <c r="AN41" s="311"/>
      <c r="AO41" s="311"/>
      <c r="AP41" s="311"/>
      <c r="AQ41" s="311"/>
      <c r="AR41" s="311"/>
      <c r="AS41" s="311"/>
      <c r="AT41" s="311"/>
      <c r="AU41" s="311"/>
      <c r="AV41" s="311"/>
      <c r="AW41" s="311"/>
      <c r="AX41" s="311"/>
      <c r="AY41" s="311"/>
      <c r="AZ41" s="622"/>
      <c r="BA41" s="2086" t="s">
        <v>57</v>
      </c>
      <c r="BB41" s="151" t="s">
        <v>50</v>
      </c>
      <c r="BC41" s="1046" t="s">
        <v>36</v>
      </c>
      <c r="BD41" s="1065" t="s">
        <v>36</v>
      </c>
      <c r="BE41" s="1065" t="s">
        <v>36</v>
      </c>
      <c r="BF41" s="1065" t="s">
        <v>36</v>
      </c>
      <c r="BG41" s="1085" t="s">
        <v>36</v>
      </c>
      <c r="BH41" s="1105" t="s">
        <v>36</v>
      </c>
      <c r="BI41" s="1065" t="s">
        <v>36</v>
      </c>
      <c r="BJ41" s="1065" t="s">
        <v>36</v>
      </c>
      <c r="BK41" s="1065" t="s">
        <v>36</v>
      </c>
      <c r="BL41" s="1085" t="s">
        <v>36</v>
      </c>
      <c r="BM41" s="1105" t="s">
        <v>36</v>
      </c>
      <c r="BN41" s="1065" t="s">
        <v>36</v>
      </c>
      <c r="BO41" s="1065" t="s">
        <v>36</v>
      </c>
      <c r="BP41" s="1065" t="s">
        <v>36</v>
      </c>
      <c r="BQ41" s="1085" t="s">
        <v>36</v>
      </c>
      <c r="BR41" s="1105" t="s">
        <v>36</v>
      </c>
      <c r="BS41" s="1065" t="s">
        <v>36</v>
      </c>
      <c r="BT41" s="1065" t="s">
        <v>36</v>
      </c>
      <c r="BU41" s="1065" t="s">
        <v>36</v>
      </c>
      <c r="BV41" s="1065" t="s">
        <v>36</v>
      </c>
      <c r="BW41" s="1065" t="s">
        <v>36</v>
      </c>
      <c r="BX41" s="1065" t="s">
        <v>36</v>
      </c>
      <c r="BY41" s="1124" t="s">
        <v>36</v>
      </c>
      <c r="BZ41" s="1124" t="s">
        <v>36</v>
      </c>
      <c r="CA41" s="1124" t="s">
        <v>36</v>
      </c>
      <c r="CB41" s="1124" t="s">
        <v>36</v>
      </c>
      <c r="CC41" s="1124" t="s">
        <v>36</v>
      </c>
      <c r="CD41" s="1124" t="s">
        <v>36</v>
      </c>
      <c r="CE41" s="1124" t="s">
        <v>36</v>
      </c>
      <c r="CF41" s="1124" t="s">
        <v>36</v>
      </c>
      <c r="CG41" s="1124" t="s">
        <v>36</v>
      </c>
      <c r="CH41" s="1796"/>
      <c r="CI41" s="1796"/>
      <c r="CJ41" s="1796"/>
      <c r="CK41" s="1796"/>
      <c r="CL41" s="1796"/>
      <c r="CM41" s="1796"/>
      <c r="CN41" s="1796"/>
      <c r="CO41" s="1796"/>
      <c r="CP41" s="1796"/>
      <c r="CQ41" s="1796"/>
      <c r="CR41" s="1796"/>
      <c r="CS41" s="1796"/>
      <c r="CT41" s="1796"/>
      <c r="CU41" s="1796"/>
      <c r="CV41" s="1796"/>
      <c r="CW41" s="1796"/>
      <c r="CX41" s="1796"/>
      <c r="CY41" s="1796"/>
      <c r="CZ41" s="1796"/>
    </row>
    <row r="42" s="135" customFormat="true" ht="15" customHeight="true" x14ac:dyDescent="0.2">
      <c r="A42" s="2299"/>
      <c r="B42" s="1683" t="s">
        <v>49</v>
      </c>
      <c r="C42" s="829">
        <v>99.334434809302721</v>
      </c>
      <c r="D42" s="1560">
        <v>99.107181052916957</v>
      </c>
      <c r="E42" s="1560">
        <v>98.825292176636154</v>
      </c>
      <c r="F42" s="1560">
        <v>98.977925861410256</v>
      </c>
      <c r="G42" s="1561">
        <v>99.370861356016178</v>
      </c>
      <c r="H42" s="1562">
        <v>99.449796944436443</v>
      </c>
      <c r="I42" s="1560">
        <v>99.280554821915572</v>
      </c>
      <c r="J42" s="1560">
        <v>99.193484691766685</v>
      </c>
      <c r="K42" s="1560">
        <v>99.440109639770995</v>
      </c>
      <c r="L42" s="1563">
        <v>99.217505314949804</v>
      </c>
      <c r="M42" s="1564">
        <v>99.289698619428734</v>
      </c>
      <c r="N42" s="1560">
        <v>99.19892933902139</v>
      </c>
      <c r="O42" s="1560">
        <v>98.96960514188693</v>
      </c>
      <c r="P42" s="1560">
        <v>98.615821277894085</v>
      </c>
      <c r="Q42" s="1561">
        <v>98.4386573180781</v>
      </c>
      <c r="R42" s="1562">
        <v>94.844939219192042</v>
      </c>
      <c r="S42" s="1560">
        <v>100</v>
      </c>
      <c r="T42" s="1560">
        <v>99.661853834417386</v>
      </c>
      <c r="U42" s="1560">
        <v>98.82019292659902</v>
      </c>
      <c r="V42" s="1560">
        <v>99.440966681171076</v>
      </c>
      <c r="W42" s="1560">
        <v>100</v>
      </c>
      <c r="X42" s="1560">
        <v>99.348562747595594</v>
      </c>
      <c r="Y42" s="1560">
        <v>98.268974546612483</v>
      </c>
      <c r="Z42" s="1560">
        <v>97.025702043118329</v>
      </c>
      <c r="AA42" s="1560">
        <v>100</v>
      </c>
      <c r="AB42" s="1560">
        <v>100</v>
      </c>
      <c r="AC42" s="1560">
        <v>97.470602541934738</v>
      </c>
      <c r="AD42" s="1560">
        <v>99.499016574354528</v>
      </c>
      <c r="AE42" s="1560">
        <v>100</v>
      </c>
      <c r="AF42" s="1560">
        <v>99.506905905225537</v>
      </c>
      <c r="AG42" s="1889">
        <v>100</v>
      </c>
      <c r="AH42" s="311"/>
      <c r="AI42" s="311"/>
      <c r="AJ42" s="311"/>
      <c r="AK42" s="311"/>
      <c r="AL42" s="311"/>
      <c r="AM42" s="311"/>
      <c r="AN42" s="311"/>
      <c r="AO42" s="311"/>
      <c r="AP42" s="311"/>
      <c r="AQ42" s="311"/>
      <c r="AR42" s="311"/>
      <c r="AS42" s="311"/>
      <c r="AT42" s="311"/>
      <c r="AU42" s="311"/>
      <c r="AV42" s="311"/>
      <c r="AW42" s="311"/>
      <c r="AX42" s="311"/>
      <c r="AY42" s="311"/>
      <c r="AZ42" s="622"/>
      <c r="BA42" s="2086"/>
      <c r="BB42" s="151" t="s">
        <v>49</v>
      </c>
      <c r="BC42" s="1046" t="s">
        <v>36</v>
      </c>
      <c r="BD42" s="1065" t="s">
        <v>36</v>
      </c>
      <c r="BE42" s="1065" t="s">
        <v>36</v>
      </c>
      <c r="BF42" s="1065" t="s">
        <v>36</v>
      </c>
      <c r="BG42" s="1085" t="s">
        <v>36</v>
      </c>
      <c r="BH42" s="1105" t="s">
        <v>36</v>
      </c>
      <c r="BI42" s="1065" t="s">
        <v>36</v>
      </c>
      <c r="BJ42" s="1065" t="s">
        <v>36</v>
      </c>
      <c r="BK42" s="1065" t="s">
        <v>36</v>
      </c>
      <c r="BL42" s="1085" t="s">
        <v>36</v>
      </c>
      <c r="BM42" s="1105" t="s">
        <v>36</v>
      </c>
      <c r="BN42" s="1065" t="s">
        <v>36</v>
      </c>
      <c r="BO42" s="1065" t="s">
        <v>36</v>
      </c>
      <c r="BP42" s="1065" t="s">
        <v>36</v>
      </c>
      <c r="BQ42" s="1085" t="s">
        <v>36</v>
      </c>
      <c r="BR42" s="1105" t="s">
        <v>36</v>
      </c>
      <c r="BS42" s="1065" t="s">
        <v>36</v>
      </c>
      <c r="BT42" s="1065" t="s">
        <v>36</v>
      </c>
      <c r="BU42" s="1065" t="s">
        <v>36</v>
      </c>
      <c r="BV42" s="1065" t="s">
        <v>36</v>
      </c>
      <c r="BW42" s="1065" t="s">
        <v>36</v>
      </c>
      <c r="BX42" s="1065" t="s">
        <v>36</v>
      </c>
      <c r="BY42" s="1124" t="s">
        <v>36</v>
      </c>
      <c r="BZ42" s="1124" t="s">
        <v>36</v>
      </c>
      <c r="CA42" s="1124" t="s">
        <v>36</v>
      </c>
      <c r="CB42" s="1124" t="s">
        <v>36</v>
      </c>
      <c r="CC42" s="1124" t="s">
        <v>36</v>
      </c>
      <c r="CD42" s="1124" t="s">
        <v>36</v>
      </c>
      <c r="CE42" s="1124" t="s">
        <v>36</v>
      </c>
      <c r="CF42" s="1124" t="s">
        <v>36</v>
      </c>
      <c r="CG42" s="1124" t="s">
        <v>36</v>
      </c>
      <c r="CH42" s="1796"/>
      <c r="CI42" s="1796"/>
      <c r="CJ42" s="1796"/>
      <c r="CK42" s="1796"/>
      <c r="CL42" s="1796"/>
      <c r="CM42" s="1796"/>
      <c r="CN42" s="1796"/>
      <c r="CO42" s="1796"/>
      <c r="CP42" s="1796"/>
      <c r="CQ42" s="1796"/>
      <c r="CR42" s="1796"/>
      <c r="CS42" s="1796"/>
      <c r="CT42" s="1796"/>
      <c r="CU42" s="1796"/>
      <c r="CV42" s="1796"/>
      <c r="CW42" s="1796"/>
      <c r="CX42" s="1796"/>
      <c r="CY42" s="1796"/>
      <c r="CZ42" s="1796"/>
    </row>
    <row r="43" s="135" customFormat="true" ht="15" customHeight="true" x14ac:dyDescent="0.2">
      <c r="A43" s="2299" t="s">
        <v>54</v>
      </c>
      <c r="B43" s="1683" t="s">
        <v>50</v>
      </c>
      <c r="C43" s="1003" t="s">
        <v>36</v>
      </c>
      <c r="D43" s="1010" t="s">
        <v>36</v>
      </c>
      <c r="E43" s="1010" t="s">
        <v>36</v>
      </c>
      <c r="F43" s="1010" t="s">
        <v>36</v>
      </c>
      <c r="G43" s="1017" t="s">
        <v>36</v>
      </c>
      <c r="H43" s="1024" t="s">
        <v>36</v>
      </c>
      <c r="I43" s="1010" t="s">
        <v>36</v>
      </c>
      <c r="J43" s="1010" t="s">
        <v>36</v>
      </c>
      <c r="K43" s="1010" t="s">
        <v>36</v>
      </c>
      <c r="L43" s="1031" t="s">
        <v>36</v>
      </c>
      <c r="M43" s="1003" t="s">
        <v>36</v>
      </c>
      <c r="N43" s="1010" t="s">
        <v>36</v>
      </c>
      <c r="O43" s="1010" t="s">
        <v>36</v>
      </c>
      <c r="P43" s="1010" t="s">
        <v>36</v>
      </c>
      <c r="Q43" s="1017" t="s">
        <v>36</v>
      </c>
      <c r="R43" s="1024" t="s">
        <v>36</v>
      </c>
      <c r="S43" s="1010" t="s">
        <v>36</v>
      </c>
      <c r="T43" s="1010" t="s">
        <v>36</v>
      </c>
      <c r="U43" s="1010" t="s">
        <v>36</v>
      </c>
      <c r="V43" s="1010" t="s">
        <v>36</v>
      </c>
      <c r="W43" s="1010" t="s">
        <v>36</v>
      </c>
      <c r="X43" s="1010" t="s">
        <v>36</v>
      </c>
      <c r="Y43" s="1010" t="s">
        <v>36</v>
      </c>
      <c r="Z43" s="1010" t="s">
        <v>36</v>
      </c>
      <c r="AA43" s="1010" t="s">
        <v>36</v>
      </c>
      <c r="AB43" s="1010" t="s">
        <v>36</v>
      </c>
      <c r="AC43" s="1010" t="s">
        <v>36</v>
      </c>
      <c r="AD43" s="1010" t="s">
        <v>36</v>
      </c>
      <c r="AE43" s="1010" t="s">
        <v>36</v>
      </c>
      <c r="AF43" s="1010" t="s">
        <v>36</v>
      </c>
      <c r="AG43" s="1031" t="s">
        <v>36</v>
      </c>
      <c r="AH43" s="311"/>
      <c r="AI43" s="311"/>
      <c r="AJ43" s="311"/>
      <c r="AK43" s="311"/>
      <c r="AL43" s="311"/>
      <c r="AM43" s="311"/>
      <c r="AN43" s="311"/>
      <c r="AO43" s="311"/>
      <c r="AP43" s="311"/>
      <c r="AQ43" s="311"/>
      <c r="AR43" s="311"/>
      <c r="AS43" s="311"/>
      <c r="AT43" s="311"/>
      <c r="AU43" s="311"/>
      <c r="AV43" s="311"/>
      <c r="AW43" s="311"/>
      <c r="AX43" s="311"/>
      <c r="AY43" s="311"/>
      <c r="AZ43" s="622"/>
      <c r="BA43" s="2086" t="s">
        <v>54</v>
      </c>
      <c r="BB43" s="151" t="s">
        <v>50</v>
      </c>
      <c r="BC43" s="1046" t="s">
        <v>36</v>
      </c>
      <c r="BD43" s="1065" t="s">
        <v>36</v>
      </c>
      <c r="BE43" s="1065" t="s">
        <v>36</v>
      </c>
      <c r="BF43" s="1065" t="s">
        <v>36</v>
      </c>
      <c r="BG43" s="1085" t="s">
        <v>36</v>
      </c>
      <c r="BH43" s="1105" t="s">
        <v>36</v>
      </c>
      <c r="BI43" s="1065" t="s">
        <v>36</v>
      </c>
      <c r="BJ43" s="1065" t="s">
        <v>36</v>
      </c>
      <c r="BK43" s="1065" t="s">
        <v>36</v>
      </c>
      <c r="BL43" s="1085" t="s">
        <v>36</v>
      </c>
      <c r="BM43" s="1105" t="s">
        <v>36</v>
      </c>
      <c r="BN43" s="1065" t="s">
        <v>36</v>
      </c>
      <c r="BO43" s="1065" t="s">
        <v>36</v>
      </c>
      <c r="BP43" s="1065" t="s">
        <v>36</v>
      </c>
      <c r="BQ43" s="1085" t="s">
        <v>36</v>
      </c>
      <c r="BR43" s="1105" t="s">
        <v>36</v>
      </c>
      <c r="BS43" s="1065" t="s">
        <v>36</v>
      </c>
      <c r="BT43" s="1065" t="s">
        <v>36</v>
      </c>
      <c r="BU43" s="1065" t="s">
        <v>36</v>
      </c>
      <c r="BV43" s="1065" t="s">
        <v>36</v>
      </c>
      <c r="BW43" s="1065" t="s">
        <v>36</v>
      </c>
      <c r="BX43" s="1065" t="s">
        <v>36</v>
      </c>
      <c r="BY43" s="1124" t="s">
        <v>36</v>
      </c>
      <c r="BZ43" s="1124" t="s">
        <v>36</v>
      </c>
      <c r="CA43" s="1124" t="s">
        <v>36</v>
      </c>
      <c r="CB43" s="1124" t="s">
        <v>36</v>
      </c>
      <c r="CC43" s="1124" t="s">
        <v>36</v>
      </c>
      <c r="CD43" s="1124" t="s">
        <v>36</v>
      </c>
      <c r="CE43" s="1124" t="s">
        <v>36</v>
      </c>
      <c r="CF43" s="1124" t="s">
        <v>36</v>
      </c>
      <c r="CG43" s="1124" t="s">
        <v>36</v>
      </c>
      <c r="CH43" s="1796"/>
      <c r="CI43" s="1796"/>
      <c r="CJ43" s="1796"/>
      <c r="CK43" s="1796"/>
      <c r="CL43" s="1796"/>
      <c r="CM43" s="1796"/>
      <c r="CN43" s="1796"/>
      <c r="CO43" s="1796"/>
      <c r="CP43" s="1796"/>
      <c r="CQ43" s="1796"/>
      <c r="CR43" s="1796"/>
      <c r="CS43" s="1796"/>
      <c r="CT43" s="1796"/>
      <c r="CU43" s="1796"/>
      <c r="CV43" s="1796"/>
      <c r="CW43" s="1796"/>
      <c r="CX43" s="1796"/>
      <c r="CY43" s="1796"/>
      <c r="CZ43" s="1796"/>
    </row>
    <row r="44" s="135" customFormat="true" ht="15" customHeight="true" x14ac:dyDescent="0.2">
      <c r="A44" s="2299"/>
      <c r="B44" s="1683" t="s">
        <v>49</v>
      </c>
      <c r="C44" s="1003" t="s">
        <v>36</v>
      </c>
      <c r="D44" s="1010" t="s">
        <v>36</v>
      </c>
      <c r="E44" s="1010" t="s">
        <v>36</v>
      </c>
      <c r="F44" s="1010" t="s">
        <v>36</v>
      </c>
      <c r="G44" s="1017" t="s">
        <v>36</v>
      </c>
      <c r="H44" s="1024" t="s">
        <v>36</v>
      </c>
      <c r="I44" s="1010" t="s">
        <v>36</v>
      </c>
      <c r="J44" s="1010" t="s">
        <v>36</v>
      </c>
      <c r="K44" s="1010" t="s">
        <v>36</v>
      </c>
      <c r="L44" s="1031" t="s">
        <v>36</v>
      </c>
      <c r="M44" s="1003" t="s">
        <v>36</v>
      </c>
      <c r="N44" s="1010" t="s">
        <v>36</v>
      </c>
      <c r="O44" s="1010" t="s">
        <v>36</v>
      </c>
      <c r="P44" s="1010" t="s">
        <v>36</v>
      </c>
      <c r="Q44" s="1017" t="s">
        <v>36</v>
      </c>
      <c r="R44" s="1024" t="s">
        <v>36</v>
      </c>
      <c r="S44" s="1010" t="s">
        <v>36</v>
      </c>
      <c r="T44" s="1010" t="s">
        <v>36</v>
      </c>
      <c r="U44" s="1010" t="s">
        <v>36</v>
      </c>
      <c r="V44" s="1010" t="s">
        <v>36</v>
      </c>
      <c r="W44" s="1010" t="s">
        <v>36</v>
      </c>
      <c r="X44" s="1010" t="s">
        <v>36</v>
      </c>
      <c r="Y44" s="1010" t="s">
        <v>36</v>
      </c>
      <c r="Z44" s="1010" t="s">
        <v>36</v>
      </c>
      <c r="AA44" s="1010" t="s">
        <v>36</v>
      </c>
      <c r="AB44" s="1010" t="s">
        <v>36</v>
      </c>
      <c r="AC44" s="1010" t="s">
        <v>36</v>
      </c>
      <c r="AD44" s="1010" t="s">
        <v>36</v>
      </c>
      <c r="AE44" s="1010" t="s">
        <v>36</v>
      </c>
      <c r="AF44" s="1010" t="s">
        <v>36</v>
      </c>
      <c r="AG44" s="1031" t="s">
        <v>36</v>
      </c>
      <c r="AH44" s="311"/>
      <c r="AI44" s="311"/>
      <c r="AJ44" s="311"/>
      <c r="AK44" s="311"/>
      <c r="AL44" s="311"/>
      <c r="AM44" s="311"/>
      <c r="AN44" s="311"/>
      <c r="AO44" s="311"/>
      <c r="AP44" s="311"/>
      <c r="AQ44" s="311"/>
      <c r="AR44" s="311"/>
      <c r="AS44" s="311"/>
      <c r="AT44" s="311"/>
      <c r="AU44" s="311"/>
      <c r="AV44" s="311"/>
      <c r="AW44" s="311"/>
      <c r="AX44" s="311"/>
      <c r="AY44" s="311"/>
      <c r="AZ44" s="622"/>
      <c r="BA44" s="2086"/>
      <c r="BB44" s="151" t="s">
        <v>49</v>
      </c>
      <c r="BC44" s="1046" t="s">
        <v>36</v>
      </c>
      <c r="BD44" s="1065" t="s">
        <v>36</v>
      </c>
      <c r="BE44" s="1065" t="s">
        <v>36</v>
      </c>
      <c r="BF44" s="1065" t="s">
        <v>36</v>
      </c>
      <c r="BG44" s="1085" t="s">
        <v>36</v>
      </c>
      <c r="BH44" s="1105" t="s">
        <v>36</v>
      </c>
      <c r="BI44" s="1065" t="s">
        <v>36</v>
      </c>
      <c r="BJ44" s="1065" t="s">
        <v>36</v>
      </c>
      <c r="BK44" s="1065" t="s">
        <v>36</v>
      </c>
      <c r="BL44" s="1085" t="s">
        <v>36</v>
      </c>
      <c r="BM44" s="1105" t="s">
        <v>36</v>
      </c>
      <c r="BN44" s="1065" t="s">
        <v>36</v>
      </c>
      <c r="BO44" s="1065" t="s">
        <v>36</v>
      </c>
      <c r="BP44" s="1065" t="s">
        <v>36</v>
      </c>
      <c r="BQ44" s="1085" t="s">
        <v>36</v>
      </c>
      <c r="BR44" s="1105" t="s">
        <v>36</v>
      </c>
      <c r="BS44" s="1065" t="s">
        <v>36</v>
      </c>
      <c r="BT44" s="1065" t="s">
        <v>36</v>
      </c>
      <c r="BU44" s="1065" t="s">
        <v>36</v>
      </c>
      <c r="BV44" s="1065" t="s">
        <v>36</v>
      </c>
      <c r="BW44" s="1065" t="s">
        <v>36</v>
      </c>
      <c r="BX44" s="1065" t="s">
        <v>36</v>
      </c>
      <c r="BY44" s="1124" t="s">
        <v>36</v>
      </c>
      <c r="BZ44" s="1124" t="s">
        <v>36</v>
      </c>
      <c r="CA44" s="1124" t="s">
        <v>36</v>
      </c>
      <c r="CB44" s="1124" t="s">
        <v>36</v>
      </c>
      <c r="CC44" s="1124" t="s">
        <v>36</v>
      </c>
      <c r="CD44" s="1124" t="s">
        <v>36</v>
      </c>
      <c r="CE44" s="1124" t="s">
        <v>36</v>
      </c>
      <c r="CF44" s="1124" t="s">
        <v>36</v>
      </c>
      <c r="CG44" s="1124" t="s">
        <v>36</v>
      </c>
      <c r="CH44" s="1796"/>
      <c r="CI44" s="1796"/>
      <c r="CJ44" s="1796"/>
      <c r="CK44" s="1796"/>
      <c r="CL44" s="1796"/>
      <c r="CM44" s="1796"/>
      <c r="CN44" s="1796"/>
      <c r="CO44" s="1796"/>
      <c r="CP44" s="1796"/>
      <c r="CQ44" s="1796"/>
      <c r="CR44" s="1796"/>
      <c r="CS44" s="1796"/>
      <c r="CT44" s="1796"/>
      <c r="CU44" s="1796"/>
      <c r="CV44" s="1796"/>
      <c r="CW44" s="1796"/>
      <c r="CX44" s="1796"/>
      <c r="CY44" s="1796"/>
      <c r="CZ44" s="1796"/>
    </row>
    <row r="45" s="135" customFormat="true" ht="15" customHeight="true" x14ac:dyDescent="0.2">
      <c r="A45" s="2299" t="s">
        <v>53</v>
      </c>
      <c r="B45" s="1683" t="s">
        <v>50</v>
      </c>
      <c r="C45" s="1003" t="s">
        <v>36</v>
      </c>
      <c r="D45" s="1010" t="s">
        <v>36</v>
      </c>
      <c r="E45" s="1010" t="s">
        <v>36</v>
      </c>
      <c r="F45" s="1010" t="s">
        <v>36</v>
      </c>
      <c r="G45" s="1017" t="s">
        <v>36</v>
      </c>
      <c r="H45" s="1024" t="s">
        <v>36</v>
      </c>
      <c r="I45" s="1010" t="s">
        <v>36</v>
      </c>
      <c r="J45" s="1010" t="s">
        <v>36</v>
      </c>
      <c r="K45" s="1010" t="s">
        <v>36</v>
      </c>
      <c r="L45" s="1031" t="s">
        <v>36</v>
      </c>
      <c r="M45" s="1003" t="s">
        <v>36</v>
      </c>
      <c r="N45" s="1010" t="s">
        <v>36</v>
      </c>
      <c r="O45" s="1010" t="s">
        <v>36</v>
      </c>
      <c r="P45" s="1010" t="s">
        <v>36</v>
      </c>
      <c r="Q45" s="1017" t="s">
        <v>36</v>
      </c>
      <c r="R45" s="1024" t="s">
        <v>36</v>
      </c>
      <c r="S45" s="1010" t="s">
        <v>36</v>
      </c>
      <c r="T45" s="1010" t="s">
        <v>36</v>
      </c>
      <c r="U45" s="1010" t="s">
        <v>36</v>
      </c>
      <c r="V45" s="1010" t="s">
        <v>36</v>
      </c>
      <c r="W45" s="1010" t="s">
        <v>36</v>
      </c>
      <c r="X45" s="1010" t="s">
        <v>36</v>
      </c>
      <c r="Y45" s="1010" t="s">
        <v>36</v>
      </c>
      <c r="Z45" s="1010" t="s">
        <v>36</v>
      </c>
      <c r="AA45" s="1010" t="s">
        <v>36</v>
      </c>
      <c r="AB45" s="1010" t="s">
        <v>36</v>
      </c>
      <c r="AC45" s="1010" t="s">
        <v>36</v>
      </c>
      <c r="AD45" s="1010" t="s">
        <v>36</v>
      </c>
      <c r="AE45" s="1010" t="s">
        <v>36</v>
      </c>
      <c r="AF45" s="1010" t="s">
        <v>36</v>
      </c>
      <c r="AG45" s="1031" t="s">
        <v>36</v>
      </c>
      <c r="AH45" s="311"/>
      <c r="AI45" s="311"/>
      <c r="AJ45" s="311"/>
      <c r="AK45" s="311"/>
      <c r="AL45" s="311"/>
      <c r="AM45" s="311"/>
      <c r="AN45" s="311"/>
      <c r="AO45" s="311"/>
      <c r="AP45" s="311"/>
      <c r="AQ45" s="311"/>
      <c r="AR45" s="311"/>
      <c r="AS45" s="311"/>
      <c r="AT45" s="311"/>
      <c r="AU45" s="311"/>
      <c r="AV45" s="311"/>
      <c r="AW45" s="311"/>
      <c r="AX45" s="311"/>
      <c r="AY45" s="311"/>
      <c r="AZ45" s="622"/>
      <c r="BA45" s="2086" t="s">
        <v>53</v>
      </c>
      <c r="BB45" s="151" t="s">
        <v>50</v>
      </c>
      <c r="BC45" s="1046" t="s">
        <v>36</v>
      </c>
      <c r="BD45" s="1065" t="s">
        <v>36</v>
      </c>
      <c r="BE45" s="1065" t="s">
        <v>36</v>
      </c>
      <c r="BF45" s="1065" t="s">
        <v>36</v>
      </c>
      <c r="BG45" s="1085" t="s">
        <v>36</v>
      </c>
      <c r="BH45" s="1105" t="s">
        <v>36</v>
      </c>
      <c r="BI45" s="1065" t="s">
        <v>36</v>
      </c>
      <c r="BJ45" s="1065" t="s">
        <v>36</v>
      </c>
      <c r="BK45" s="1065" t="s">
        <v>36</v>
      </c>
      <c r="BL45" s="1085" t="s">
        <v>36</v>
      </c>
      <c r="BM45" s="1105" t="s">
        <v>36</v>
      </c>
      <c r="BN45" s="1065" t="s">
        <v>36</v>
      </c>
      <c r="BO45" s="1065" t="s">
        <v>36</v>
      </c>
      <c r="BP45" s="1065" t="s">
        <v>36</v>
      </c>
      <c r="BQ45" s="1085" t="s">
        <v>36</v>
      </c>
      <c r="BR45" s="1105" t="s">
        <v>36</v>
      </c>
      <c r="BS45" s="1065" t="s">
        <v>36</v>
      </c>
      <c r="BT45" s="1065" t="s">
        <v>36</v>
      </c>
      <c r="BU45" s="1065" t="s">
        <v>36</v>
      </c>
      <c r="BV45" s="1065" t="s">
        <v>36</v>
      </c>
      <c r="BW45" s="1065" t="s">
        <v>36</v>
      </c>
      <c r="BX45" s="1065" t="s">
        <v>36</v>
      </c>
      <c r="BY45" s="1124" t="s">
        <v>36</v>
      </c>
      <c r="BZ45" s="1124" t="s">
        <v>36</v>
      </c>
      <c r="CA45" s="1124" t="s">
        <v>36</v>
      </c>
      <c r="CB45" s="1124" t="s">
        <v>36</v>
      </c>
      <c r="CC45" s="1124" t="s">
        <v>36</v>
      </c>
      <c r="CD45" s="1124" t="s">
        <v>36</v>
      </c>
      <c r="CE45" s="1124" t="s">
        <v>36</v>
      </c>
      <c r="CF45" s="1124" t="s">
        <v>36</v>
      </c>
      <c r="CG45" s="1124" t="s">
        <v>36</v>
      </c>
      <c r="CH45" s="1796"/>
      <c r="CI45" s="1796"/>
      <c r="CJ45" s="1796"/>
      <c r="CK45" s="1796"/>
      <c r="CL45" s="1796"/>
      <c r="CM45" s="1796"/>
      <c r="CN45" s="1796"/>
      <c r="CO45" s="1796"/>
      <c r="CP45" s="1796"/>
      <c r="CQ45" s="1796"/>
      <c r="CR45" s="1796"/>
      <c r="CS45" s="1796"/>
      <c r="CT45" s="1796"/>
      <c r="CU45" s="1796"/>
      <c r="CV45" s="1796"/>
      <c r="CW45" s="1796"/>
      <c r="CX45" s="1796"/>
      <c r="CY45" s="1796"/>
      <c r="CZ45" s="1796"/>
    </row>
    <row r="46" s="135" customFormat="true" ht="15" customHeight="true" x14ac:dyDescent="0.2">
      <c r="A46" s="2299"/>
      <c r="B46" s="1683" t="s">
        <v>49</v>
      </c>
      <c r="C46" s="1003" t="s">
        <v>36</v>
      </c>
      <c r="D46" s="1010" t="s">
        <v>36</v>
      </c>
      <c r="E46" s="1010" t="s">
        <v>36</v>
      </c>
      <c r="F46" s="1010" t="s">
        <v>36</v>
      </c>
      <c r="G46" s="1017" t="s">
        <v>36</v>
      </c>
      <c r="H46" s="1024" t="s">
        <v>36</v>
      </c>
      <c r="I46" s="1010" t="s">
        <v>36</v>
      </c>
      <c r="J46" s="1010" t="s">
        <v>36</v>
      </c>
      <c r="K46" s="1010" t="s">
        <v>36</v>
      </c>
      <c r="L46" s="1031" t="s">
        <v>36</v>
      </c>
      <c r="M46" s="1003" t="s">
        <v>36</v>
      </c>
      <c r="N46" s="1010" t="s">
        <v>36</v>
      </c>
      <c r="O46" s="1010" t="s">
        <v>36</v>
      </c>
      <c r="P46" s="1010" t="s">
        <v>36</v>
      </c>
      <c r="Q46" s="1017" t="s">
        <v>36</v>
      </c>
      <c r="R46" s="1024" t="s">
        <v>36</v>
      </c>
      <c r="S46" s="1010" t="s">
        <v>36</v>
      </c>
      <c r="T46" s="1010" t="s">
        <v>36</v>
      </c>
      <c r="U46" s="1010" t="s">
        <v>36</v>
      </c>
      <c r="V46" s="1010" t="s">
        <v>36</v>
      </c>
      <c r="W46" s="1010" t="s">
        <v>36</v>
      </c>
      <c r="X46" s="1010" t="s">
        <v>36</v>
      </c>
      <c r="Y46" s="1010" t="s">
        <v>36</v>
      </c>
      <c r="Z46" s="1010" t="s">
        <v>36</v>
      </c>
      <c r="AA46" s="1010" t="s">
        <v>36</v>
      </c>
      <c r="AB46" s="1010" t="s">
        <v>36</v>
      </c>
      <c r="AC46" s="1010" t="s">
        <v>36</v>
      </c>
      <c r="AD46" s="1010" t="s">
        <v>36</v>
      </c>
      <c r="AE46" s="1010" t="s">
        <v>36</v>
      </c>
      <c r="AF46" s="1010" t="s">
        <v>36</v>
      </c>
      <c r="AG46" s="1031" t="s">
        <v>36</v>
      </c>
      <c r="AH46" s="311"/>
      <c r="AI46" s="311"/>
      <c r="AJ46" s="311"/>
      <c r="AK46" s="311"/>
      <c r="AL46" s="311"/>
      <c r="AM46" s="311"/>
      <c r="AN46" s="311"/>
      <c r="AO46" s="311"/>
      <c r="AP46" s="311"/>
      <c r="AQ46" s="311"/>
      <c r="AR46" s="311"/>
      <c r="AS46" s="311"/>
      <c r="AT46" s="311"/>
      <c r="AU46" s="311"/>
      <c r="AV46" s="311"/>
      <c r="AW46" s="311"/>
      <c r="AX46" s="311"/>
      <c r="AY46" s="311"/>
      <c r="AZ46" s="622"/>
      <c r="BA46" s="2086"/>
      <c r="BB46" s="151" t="s">
        <v>49</v>
      </c>
      <c r="BC46" s="1046" t="s">
        <v>36</v>
      </c>
      <c r="BD46" s="1065" t="s">
        <v>36</v>
      </c>
      <c r="BE46" s="1065" t="s">
        <v>36</v>
      </c>
      <c r="BF46" s="1065" t="s">
        <v>36</v>
      </c>
      <c r="BG46" s="1085" t="s">
        <v>36</v>
      </c>
      <c r="BH46" s="1105" t="s">
        <v>36</v>
      </c>
      <c r="BI46" s="1065" t="s">
        <v>36</v>
      </c>
      <c r="BJ46" s="1065" t="s">
        <v>36</v>
      </c>
      <c r="BK46" s="1065" t="s">
        <v>36</v>
      </c>
      <c r="BL46" s="1085" t="s">
        <v>36</v>
      </c>
      <c r="BM46" s="1105" t="s">
        <v>36</v>
      </c>
      <c r="BN46" s="1065" t="s">
        <v>36</v>
      </c>
      <c r="BO46" s="1065" t="s">
        <v>36</v>
      </c>
      <c r="BP46" s="1065" t="s">
        <v>36</v>
      </c>
      <c r="BQ46" s="1085" t="s">
        <v>36</v>
      </c>
      <c r="BR46" s="1105" t="s">
        <v>36</v>
      </c>
      <c r="BS46" s="1065" t="s">
        <v>36</v>
      </c>
      <c r="BT46" s="1065" t="s">
        <v>36</v>
      </c>
      <c r="BU46" s="1065" t="s">
        <v>36</v>
      </c>
      <c r="BV46" s="1065" t="s">
        <v>36</v>
      </c>
      <c r="BW46" s="1065" t="s">
        <v>36</v>
      </c>
      <c r="BX46" s="1065" t="s">
        <v>36</v>
      </c>
      <c r="BY46" s="1124" t="s">
        <v>36</v>
      </c>
      <c r="BZ46" s="1124" t="s">
        <v>36</v>
      </c>
      <c r="CA46" s="1124" t="s">
        <v>36</v>
      </c>
      <c r="CB46" s="1124" t="s">
        <v>36</v>
      </c>
      <c r="CC46" s="1124" t="s">
        <v>36</v>
      </c>
      <c r="CD46" s="1124" t="s">
        <v>36</v>
      </c>
      <c r="CE46" s="1124" t="s">
        <v>36</v>
      </c>
      <c r="CF46" s="1124" t="s">
        <v>36</v>
      </c>
      <c r="CG46" s="1124" t="s">
        <v>36</v>
      </c>
      <c r="CH46" s="1796"/>
      <c r="CI46" s="1796"/>
      <c r="CJ46" s="1796"/>
      <c r="CK46" s="1796"/>
      <c r="CL46" s="1796"/>
      <c r="CM46" s="1796"/>
      <c r="CN46" s="1796"/>
      <c r="CO46" s="1796"/>
      <c r="CP46" s="1796"/>
      <c r="CQ46" s="1796"/>
      <c r="CR46" s="1796"/>
      <c r="CS46" s="1796"/>
      <c r="CT46" s="1796"/>
      <c r="CU46" s="1796"/>
      <c r="CV46" s="1796"/>
      <c r="CW46" s="1796"/>
      <c r="CX46" s="1796"/>
      <c r="CY46" s="1796"/>
      <c r="CZ46" s="1796"/>
    </row>
    <row r="47" s="130" customFormat="true" ht="15" customHeight="true" x14ac:dyDescent="0.2">
      <c r="A47" s="2087" t="s">
        <v>102</v>
      </c>
      <c r="B47" s="250" t="s">
        <v>101</v>
      </c>
      <c r="C47" s="1002" t="s">
        <v>36</v>
      </c>
      <c r="D47" s="1009" t="s">
        <v>36</v>
      </c>
      <c r="E47" s="1009" t="s">
        <v>36</v>
      </c>
      <c r="F47" s="1009" t="s">
        <v>36</v>
      </c>
      <c r="G47" s="1016" t="s">
        <v>36</v>
      </c>
      <c r="H47" s="1023" t="s">
        <v>36</v>
      </c>
      <c r="I47" s="1009" t="s">
        <v>36</v>
      </c>
      <c r="J47" s="1009" t="s">
        <v>36</v>
      </c>
      <c r="K47" s="1009" t="s">
        <v>36</v>
      </c>
      <c r="L47" s="1030" t="s">
        <v>36</v>
      </c>
      <c r="M47" s="1037" t="s">
        <v>36</v>
      </c>
      <c r="N47" s="1009" t="s">
        <v>36</v>
      </c>
      <c r="O47" s="1009" t="s">
        <v>36</v>
      </c>
      <c r="P47" s="1009" t="s">
        <v>36</v>
      </c>
      <c r="Q47" s="1016" t="s">
        <v>36</v>
      </c>
      <c r="R47" s="1023" t="s">
        <v>36</v>
      </c>
      <c r="S47" s="1009" t="s">
        <v>36</v>
      </c>
      <c r="T47" s="1009" t="s">
        <v>36</v>
      </c>
      <c r="U47" s="1009" t="s">
        <v>36</v>
      </c>
      <c r="V47" s="1009" t="s">
        <v>36</v>
      </c>
      <c r="W47" s="1009" t="s">
        <v>36</v>
      </c>
      <c r="X47" s="1009" t="s">
        <v>36</v>
      </c>
      <c r="Y47" s="1040" t="s">
        <v>36</v>
      </c>
      <c r="Z47" s="1040" t="s">
        <v>36</v>
      </c>
      <c r="AA47" s="1040" t="s">
        <v>36</v>
      </c>
      <c r="AB47" s="1040" t="s">
        <v>36</v>
      </c>
      <c r="AC47" s="1040" t="s">
        <v>36</v>
      </c>
      <c r="AD47" s="1040" t="s">
        <v>36</v>
      </c>
      <c r="AE47" s="1040" t="s">
        <v>36</v>
      </c>
      <c r="AF47" s="1040" t="s">
        <v>36</v>
      </c>
      <c r="AG47" s="1764" t="s">
        <v>36</v>
      </c>
      <c r="AH47" s="1785"/>
      <c r="AI47" s="1785"/>
      <c r="AJ47" s="1785"/>
      <c r="AK47" s="1785"/>
      <c r="AL47" s="1785"/>
      <c r="AM47" s="1785"/>
      <c r="AN47" s="1785"/>
      <c r="AO47" s="1785"/>
      <c r="AP47" s="1785"/>
      <c r="AQ47" s="1785"/>
      <c r="AR47" s="1785"/>
      <c r="AS47" s="1785"/>
      <c r="AT47" s="1785"/>
      <c r="AU47" s="1785"/>
      <c r="AV47" s="1785"/>
      <c r="AW47" s="1785"/>
      <c r="AX47" s="1785"/>
      <c r="AY47" s="1785"/>
      <c r="AZ47" s="215"/>
      <c r="BA47" s="2086" t="s">
        <v>102</v>
      </c>
      <c r="BB47" s="151" t="s">
        <v>101</v>
      </c>
      <c r="BC47" s="1046" t="s">
        <v>36</v>
      </c>
      <c r="BD47" s="1065" t="s">
        <v>36</v>
      </c>
      <c r="BE47" s="1065" t="s">
        <v>36</v>
      </c>
      <c r="BF47" s="1065" t="s">
        <v>36</v>
      </c>
      <c r="BG47" s="1085" t="s">
        <v>36</v>
      </c>
      <c r="BH47" s="1105" t="s">
        <v>36</v>
      </c>
      <c r="BI47" s="1065" t="s">
        <v>36</v>
      </c>
      <c r="BJ47" s="1065" t="s">
        <v>36</v>
      </c>
      <c r="BK47" s="1065" t="s">
        <v>36</v>
      </c>
      <c r="BL47" s="1085" t="s">
        <v>36</v>
      </c>
      <c r="BM47" s="1105" t="s">
        <v>36</v>
      </c>
      <c r="BN47" s="1065" t="s">
        <v>36</v>
      </c>
      <c r="BO47" s="1065" t="s">
        <v>36</v>
      </c>
      <c r="BP47" s="1065" t="s">
        <v>36</v>
      </c>
      <c r="BQ47" s="1085" t="s">
        <v>36</v>
      </c>
      <c r="BR47" s="1105" t="s">
        <v>36</v>
      </c>
      <c r="BS47" s="1065" t="s">
        <v>36</v>
      </c>
      <c r="BT47" s="1065" t="s">
        <v>36</v>
      </c>
      <c r="BU47" s="1065" t="s">
        <v>36</v>
      </c>
      <c r="BV47" s="1065" t="s">
        <v>36</v>
      </c>
      <c r="BW47" s="1065" t="s">
        <v>36</v>
      </c>
      <c r="BX47" s="1065" t="s">
        <v>36</v>
      </c>
      <c r="BY47" s="1124" t="s">
        <v>36</v>
      </c>
      <c r="BZ47" s="1124" t="s">
        <v>36</v>
      </c>
      <c r="CA47" s="1124" t="s">
        <v>36</v>
      </c>
      <c r="CB47" s="1124" t="s">
        <v>36</v>
      </c>
      <c r="CC47" s="1124" t="s">
        <v>36</v>
      </c>
      <c r="CD47" s="1124" t="s">
        <v>36</v>
      </c>
      <c r="CE47" s="1124" t="s">
        <v>36</v>
      </c>
      <c r="CF47" s="1124" t="s">
        <v>36</v>
      </c>
      <c r="CG47" s="1124" t="s">
        <v>36</v>
      </c>
      <c r="CH47" s="1796"/>
      <c r="CI47" s="1796"/>
      <c r="CJ47" s="1796"/>
      <c r="CK47" s="1796"/>
      <c r="CL47" s="1796"/>
      <c r="CM47" s="1796"/>
      <c r="CN47" s="1796"/>
      <c r="CO47" s="1796"/>
      <c r="CP47" s="1796"/>
      <c r="CQ47" s="1796"/>
      <c r="CR47" s="1796"/>
      <c r="CS47" s="1796"/>
      <c r="CT47" s="1796"/>
      <c r="CU47" s="1796"/>
      <c r="CV47" s="1796"/>
      <c r="CW47" s="1796"/>
      <c r="CX47" s="1796"/>
      <c r="CY47" s="1796"/>
      <c r="CZ47" s="1796"/>
    </row>
    <row r="48" s="130" customFormat="true" ht="15" customHeight="true" x14ac:dyDescent="0.2">
      <c r="A48" s="2087"/>
      <c r="B48" s="250" t="s">
        <v>100</v>
      </c>
      <c r="C48" s="1002" t="s">
        <v>36</v>
      </c>
      <c r="D48" s="1009" t="s">
        <v>36</v>
      </c>
      <c r="E48" s="1009" t="s">
        <v>36</v>
      </c>
      <c r="F48" s="1009" t="s">
        <v>36</v>
      </c>
      <c r="G48" s="1016" t="s">
        <v>36</v>
      </c>
      <c r="H48" s="1023" t="s">
        <v>36</v>
      </c>
      <c r="I48" s="1009" t="s">
        <v>36</v>
      </c>
      <c r="J48" s="1009" t="s">
        <v>36</v>
      </c>
      <c r="K48" s="1009" t="s">
        <v>36</v>
      </c>
      <c r="L48" s="1030" t="s">
        <v>36</v>
      </c>
      <c r="M48" s="1037" t="s">
        <v>36</v>
      </c>
      <c r="N48" s="1009" t="s">
        <v>36</v>
      </c>
      <c r="O48" s="1009" t="s">
        <v>36</v>
      </c>
      <c r="P48" s="1009" t="s">
        <v>36</v>
      </c>
      <c r="Q48" s="1016" t="s">
        <v>36</v>
      </c>
      <c r="R48" s="1023" t="s">
        <v>36</v>
      </c>
      <c r="S48" s="1009" t="s">
        <v>36</v>
      </c>
      <c r="T48" s="1009" t="s">
        <v>36</v>
      </c>
      <c r="U48" s="1009" t="s">
        <v>36</v>
      </c>
      <c r="V48" s="1009" t="s">
        <v>36</v>
      </c>
      <c r="W48" s="1009" t="s">
        <v>36</v>
      </c>
      <c r="X48" s="1009" t="s">
        <v>36</v>
      </c>
      <c r="Y48" s="1040" t="s">
        <v>36</v>
      </c>
      <c r="Z48" s="1040" t="s">
        <v>36</v>
      </c>
      <c r="AA48" s="1040" t="s">
        <v>36</v>
      </c>
      <c r="AB48" s="1040" t="s">
        <v>36</v>
      </c>
      <c r="AC48" s="1040" t="s">
        <v>36</v>
      </c>
      <c r="AD48" s="1040" t="s">
        <v>36</v>
      </c>
      <c r="AE48" s="1040" t="s">
        <v>36</v>
      </c>
      <c r="AF48" s="1040" t="s">
        <v>36</v>
      </c>
      <c r="AG48" s="1764" t="s">
        <v>36</v>
      </c>
      <c r="AH48" s="1785"/>
      <c r="AI48" s="1785"/>
      <c r="AJ48" s="1785"/>
      <c r="AK48" s="1785"/>
      <c r="AL48" s="1785"/>
      <c r="AM48" s="1785"/>
      <c r="AN48" s="1785"/>
      <c r="AO48" s="1785"/>
      <c r="AP48" s="1785"/>
      <c r="AQ48" s="1785"/>
      <c r="AR48" s="1785"/>
      <c r="AS48" s="1785"/>
      <c r="AT48" s="1785"/>
      <c r="AU48" s="1785"/>
      <c r="AV48" s="1785"/>
      <c r="AW48" s="1785"/>
      <c r="AX48" s="1785"/>
      <c r="AY48" s="1785"/>
      <c r="AZ48" s="215"/>
      <c r="BA48" s="2086"/>
      <c r="BB48" s="151" t="s">
        <v>100</v>
      </c>
      <c r="BC48" s="1046" t="s">
        <v>36</v>
      </c>
      <c r="BD48" s="1065" t="s">
        <v>36</v>
      </c>
      <c r="BE48" s="1065" t="s">
        <v>36</v>
      </c>
      <c r="BF48" s="1065" t="s">
        <v>36</v>
      </c>
      <c r="BG48" s="1085" t="s">
        <v>36</v>
      </c>
      <c r="BH48" s="1105" t="s">
        <v>36</v>
      </c>
      <c r="BI48" s="1065" t="s">
        <v>36</v>
      </c>
      <c r="BJ48" s="1065" t="s">
        <v>36</v>
      </c>
      <c r="BK48" s="1065" t="s">
        <v>36</v>
      </c>
      <c r="BL48" s="1085" t="s">
        <v>36</v>
      </c>
      <c r="BM48" s="1105" t="s">
        <v>36</v>
      </c>
      <c r="BN48" s="1065" t="s">
        <v>36</v>
      </c>
      <c r="BO48" s="1065" t="s">
        <v>36</v>
      </c>
      <c r="BP48" s="1065" t="s">
        <v>36</v>
      </c>
      <c r="BQ48" s="1085" t="s">
        <v>36</v>
      </c>
      <c r="BR48" s="1105" t="s">
        <v>36</v>
      </c>
      <c r="BS48" s="1065" t="s">
        <v>36</v>
      </c>
      <c r="BT48" s="1065" t="s">
        <v>36</v>
      </c>
      <c r="BU48" s="1065" t="s">
        <v>36</v>
      </c>
      <c r="BV48" s="1065" t="s">
        <v>36</v>
      </c>
      <c r="BW48" s="1065" t="s">
        <v>36</v>
      </c>
      <c r="BX48" s="1065" t="s">
        <v>36</v>
      </c>
      <c r="BY48" s="1124" t="s">
        <v>36</v>
      </c>
      <c r="BZ48" s="1124" t="s">
        <v>36</v>
      </c>
      <c r="CA48" s="1124" t="s">
        <v>36</v>
      </c>
      <c r="CB48" s="1124" t="s">
        <v>36</v>
      </c>
      <c r="CC48" s="1124" t="s">
        <v>36</v>
      </c>
      <c r="CD48" s="1124" t="s">
        <v>36</v>
      </c>
      <c r="CE48" s="1124" t="s">
        <v>36</v>
      </c>
      <c r="CF48" s="1124" t="s">
        <v>36</v>
      </c>
      <c r="CG48" s="1124" t="s">
        <v>36</v>
      </c>
      <c r="CH48" s="1796"/>
      <c r="CI48" s="1796"/>
      <c r="CJ48" s="1796"/>
      <c r="CK48" s="1796"/>
      <c r="CL48" s="1796"/>
      <c r="CM48" s="1796"/>
      <c r="CN48" s="1796"/>
      <c r="CO48" s="1796"/>
      <c r="CP48" s="1796"/>
      <c r="CQ48" s="1796"/>
      <c r="CR48" s="1796"/>
      <c r="CS48" s="1796"/>
      <c r="CT48" s="1796"/>
      <c r="CU48" s="1796"/>
      <c r="CV48" s="1796"/>
      <c r="CW48" s="1796"/>
      <c r="CX48" s="1796"/>
      <c r="CY48" s="1796"/>
      <c r="CZ48" s="1796"/>
    </row>
    <row r="49" s="130" customFormat="true" ht="15" customHeight="true" x14ac:dyDescent="0.2">
      <c r="A49" s="2087"/>
      <c r="B49" s="250" t="s">
        <v>69</v>
      </c>
      <c r="C49" s="1002" t="s">
        <v>36</v>
      </c>
      <c r="D49" s="1009" t="s">
        <v>36</v>
      </c>
      <c r="E49" s="1009" t="s">
        <v>36</v>
      </c>
      <c r="F49" s="1009" t="s">
        <v>36</v>
      </c>
      <c r="G49" s="1016" t="s">
        <v>36</v>
      </c>
      <c r="H49" s="1023" t="s">
        <v>36</v>
      </c>
      <c r="I49" s="1009" t="s">
        <v>36</v>
      </c>
      <c r="J49" s="1009" t="s">
        <v>36</v>
      </c>
      <c r="K49" s="1009" t="s">
        <v>36</v>
      </c>
      <c r="L49" s="1030" t="s">
        <v>36</v>
      </c>
      <c r="M49" s="1037" t="s">
        <v>36</v>
      </c>
      <c r="N49" s="1009" t="s">
        <v>36</v>
      </c>
      <c r="O49" s="1009" t="s">
        <v>36</v>
      </c>
      <c r="P49" s="1009" t="s">
        <v>36</v>
      </c>
      <c r="Q49" s="1016" t="s">
        <v>36</v>
      </c>
      <c r="R49" s="1023" t="s">
        <v>36</v>
      </c>
      <c r="S49" s="1009" t="s">
        <v>36</v>
      </c>
      <c r="T49" s="1009" t="s">
        <v>36</v>
      </c>
      <c r="U49" s="1009" t="s">
        <v>36</v>
      </c>
      <c r="V49" s="1009" t="s">
        <v>36</v>
      </c>
      <c r="W49" s="1009" t="s">
        <v>36</v>
      </c>
      <c r="X49" s="1009" t="s">
        <v>36</v>
      </c>
      <c r="Y49" s="1040" t="s">
        <v>36</v>
      </c>
      <c r="Z49" s="1040" t="s">
        <v>36</v>
      </c>
      <c r="AA49" s="1040" t="s">
        <v>36</v>
      </c>
      <c r="AB49" s="1040" t="s">
        <v>36</v>
      </c>
      <c r="AC49" s="1040" t="s">
        <v>36</v>
      </c>
      <c r="AD49" s="1040" t="s">
        <v>36</v>
      </c>
      <c r="AE49" s="1040" t="s">
        <v>36</v>
      </c>
      <c r="AF49" s="1040" t="s">
        <v>36</v>
      </c>
      <c r="AG49" s="1764" t="s">
        <v>36</v>
      </c>
      <c r="AH49" s="1785"/>
      <c r="AI49" s="1785"/>
      <c r="AJ49" s="1785"/>
      <c r="AK49" s="1785"/>
      <c r="AL49" s="1785"/>
      <c r="AM49" s="1785"/>
      <c r="AN49" s="1785"/>
      <c r="AO49" s="1785"/>
      <c r="AP49" s="1785"/>
      <c r="AQ49" s="1785"/>
      <c r="AR49" s="1785"/>
      <c r="AS49" s="1785"/>
      <c r="AT49" s="1785"/>
      <c r="AU49" s="1785"/>
      <c r="AV49" s="1785"/>
      <c r="AW49" s="1785"/>
      <c r="AX49" s="1785"/>
      <c r="AY49" s="1785"/>
      <c r="AZ49" s="215"/>
      <c r="BA49" s="2086"/>
      <c r="BB49" s="151" t="s">
        <v>69</v>
      </c>
      <c r="BC49" s="1046" t="s">
        <v>36</v>
      </c>
      <c r="BD49" s="1065" t="s">
        <v>36</v>
      </c>
      <c r="BE49" s="1065" t="s">
        <v>36</v>
      </c>
      <c r="BF49" s="1065" t="s">
        <v>36</v>
      </c>
      <c r="BG49" s="1085" t="s">
        <v>36</v>
      </c>
      <c r="BH49" s="1105" t="s">
        <v>36</v>
      </c>
      <c r="BI49" s="1065" t="s">
        <v>36</v>
      </c>
      <c r="BJ49" s="1065" t="s">
        <v>36</v>
      </c>
      <c r="BK49" s="1065" t="s">
        <v>36</v>
      </c>
      <c r="BL49" s="1085" t="s">
        <v>36</v>
      </c>
      <c r="BM49" s="1105" t="s">
        <v>36</v>
      </c>
      <c r="BN49" s="1065" t="s">
        <v>36</v>
      </c>
      <c r="BO49" s="1065" t="s">
        <v>36</v>
      </c>
      <c r="BP49" s="1065" t="s">
        <v>36</v>
      </c>
      <c r="BQ49" s="1085" t="s">
        <v>36</v>
      </c>
      <c r="BR49" s="1105" t="s">
        <v>36</v>
      </c>
      <c r="BS49" s="1065" t="s">
        <v>36</v>
      </c>
      <c r="BT49" s="1065" t="s">
        <v>36</v>
      </c>
      <c r="BU49" s="1065" t="s">
        <v>36</v>
      </c>
      <c r="BV49" s="1065" t="s">
        <v>36</v>
      </c>
      <c r="BW49" s="1065" t="s">
        <v>36</v>
      </c>
      <c r="BX49" s="1065" t="s">
        <v>36</v>
      </c>
      <c r="BY49" s="1124" t="s">
        <v>36</v>
      </c>
      <c r="BZ49" s="1124" t="s">
        <v>36</v>
      </c>
      <c r="CA49" s="1124" t="s">
        <v>36</v>
      </c>
      <c r="CB49" s="1124" t="s">
        <v>36</v>
      </c>
      <c r="CC49" s="1124" t="s">
        <v>36</v>
      </c>
      <c r="CD49" s="1124" t="s">
        <v>36</v>
      </c>
      <c r="CE49" s="1124" t="s">
        <v>36</v>
      </c>
      <c r="CF49" s="1124" t="s">
        <v>36</v>
      </c>
      <c r="CG49" s="1124" t="s">
        <v>36</v>
      </c>
      <c r="CH49" s="1796"/>
      <c r="CI49" s="1796"/>
      <c r="CJ49" s="1796"/>
      <c r="CK49" s="1796"/>
      <c r="CL49" s="1796"/>
      <c r="CM49" s="1796"/>
      <c r="CN49" s="1796"/>
      <c r="CO49" s="1796"/>
      <c r="CP49" s="1796"/>
      <c r="CQ49" s="1796"/>
      <c r="CR49" s="1796"/>
      <c r="CS49" s="1796"/>
      <c r="CT49" s="1796"/>
      <c r="CU49" s="1796"/>
      <c r="CV49" s="1796"/>
      <c r="CW49" s="1796"/>
      <c r="CX49" s="1796"/>
      <c r="CY49" s="1796"/>
      <c r="CZ49" s="1796"/>
    </row>
    <row r="50" s="130" customFormat="true" ht="15" customHeight="true" x14ac:dyDescent="0.2">
      <c r="A50" s="2087" t="s">
        <v>103</v>
      </c>
      <c r="B50" s="250" t="s">
        <v>101</v>
      </c>
      <c r="C50" s="1002" t="s">
        <v>36</v>
      </c>
      <c r="D50" s="1009" t="s">
        <v>36</v>
      </c>
      <c r="E50" s="1009" t="s">
        <v>36</v>
      </c>
      <c r="F50" s="1009" t="s">
        <v>36</v>
      </c>
      <c r="G50" s="1016" t="s">
        <v>36</v>
      </c>
      <c r="H50" s="1023" t="s">
        <v>36</v>
      </c>
      <c r="I50" s="1009" t="s">
        <v>36</v>
      </c>
      <c r="J50" s="1009" t="s">
        <v>36</v>
      </c>
      <c r="K50" s="1009" t="s">
        <v>36</v>
      </c>
      <c r="L50" s="1030" t="s">
        <v>36</v>
      </c>
      <c r="M50" s="1037" t="s">
        <v>36</v>
      </c>
      <c r="N50" s="1009" t="s">
        <v>36</v>
      </c>
      <c r="O50" s="1009" t="s">
        <v>36</v>
      </c>
      <c r="P50" s="1009" t="s">
        <v>36</v>
      </c>
      <c r="Q50" s="1016" t="s">
        <v>36</v>
      </c>
      <c r="R50" s="1023" t="s">
        <v>36</v>
      </c>
      <c r="S50" s="1009" t="s">
        <v>36</v>
      </c>
      <c r="T50" s="1009" t="s">
        <v>36</v>
      </c>
      <c r="U50" s="1009" t="s">
        <v>36</v>
      </c>
      <c r="V50" s="1009" t="s">
        <v>36</v>
      </c>
      <c r="W50" s="1009" t="s">
        <v>36</v>
      </c>
      <c r="X50" s="1009" t="s">
        <v>36</v>
      </c>
      <c r="Y50" s="1040" t="s">
        <v>36</v>
      </c>
      <c r="Z50" s="1040" t="s">
        <v>36</v>
      </c>
      <c r="AA50" s="1040" t="s">
        <v>36</v>
      </c>
      <c r="AB50" s="1040" t="s">
        <v>36</v>
      </c>
      <c r="AC50" s="1040" t="s">
        <v>36</v>
      </c>
      <c r="AD50" s="1040" t="s">
        <v>36</v>
      </c>
      <c r="AE50" s="1040" t="s">
        <v>36</v>
      </c>
      <c r="AF50" s="1040" t="s">
        <v>36</v>
      </c>
      <c r="AG50" s="1764" t="s">
        <v>36</v>
      </c>
      <c r="AH50" s="1785"/>
      <c r="AI50" s="1785"/>
      <c r="AJ50" s="1785"/>
      <c r="AK50" s="1785"/>
      <c r="AL50" s="1785"/>
      <c r="AM50" s="1785"/>
      <c r="AN50" s="1785"/>
      <c r="AO50" s="1785"/>
      <c r="AP50" s="1785"/>
      <c r="AQ50" s="1785"/>
      <c r="AR50" s="1785"/>
      <c r="AS50" s="1785"/>
      <c r="AT50" s="1785"/>
      <c r="AU50" s="1785"/>
      <c r="AV50" s="1785"/>
      <c r="AW50" s="1785"/>
      <c r="AX50" s="1785"/>
      <c r="AY50" s="1785"/>
      <c r="AZ50" s="215"/>
      <c r="BA50" s="2086" t="s">
        <v>103</v>
      </c>
      <c r="BB50" s="151" t="s">
        <v>101</v>
      </c>
      <c r="BC50" s="1046" t="s">
        <v>36</v>
      </c>
      <c r="BD50" s="1065" t="s">
        <v>36</v>
      </c>
      <c r="BE50" s="1065" t="s">
        <v>36</v>
      </c>
      <c r="BF50" s="1065" t="s">
        <v>36</v>
      </c>
      <c r="BG50" s="1085" t="s">
        <v>36</v>
      </c>
      <c r="BH50" s="1105" t="s">
        <v>36</v>
      </c>
      <c r="BI50" s="1065" t="s">
        <v>36</v>
      </c>
      <c r="BJ50" s="1065" t="s">
        <v>36</v>
      </c>
      <c r="BK50" s="1065" t="s">
        <v>36</v>
      </c>
      <c r="BL50" s="1085" t="s">
        <v>36</v>
      </c>
      <c r="BM50" s="1105" t="s">
        <v>36</v>
      </c>
      <c r="BN50" s="1065" t="s">
        <v>36</v>
      </c>
      <c r="BO50" s="1065" t="s">
        <v>36</v>
      </c>
      <c r="BP50" s="1065" t="s">
        <v>36</v>
      </c>
      <c r="BQ50" s="1085" t="s">
        <v>36</v>
      </c>
      <c r="BR50" s="1105" t="s">
        <v>36</v>
      </c>
      <c r="BS50" s="1065" t="s">
        <v>36</v>
      </c>
      <c r="BT50" s="1065" t="s">
        <v>36</v>
      </c>
      <c r="BU50" s="1065" t="s">
        <v>36</v>
      </c>
      <c r="BV50" s="1065" t="s">
        <v>36</v>
      </c>
      <c r="BW50" s="1065" t="s">
        <v>36</v>
      </c>
      <c r="BX50" s="1065" t="s">
        <v>36</v>
      </c>
      <c r="BY50" s="1124" t="s">
        <v>36</v>
      </c>
      <c r="BZ50" s="1124" t="s">
        <v>36</v>
      </c>
      <c r="CA50" s="1124" t="s">
        <v>36</v>
      </c>
      <c r="CB50" s="1124" t="s">
        <v>36</v>
      </c>
      <c r="CC50" s="1124" t="s">
        <v>36</v>
      </c>
      <c r="CD50" s="1124" t="s">
        <v>36</v>
      </c>
      <c r="CE50" s="1124" t="s">
        <v>36</v>
      </c>
      <c r="CF50" s="1124" t="s">
        <v>36</v>
      </c>
      <c r="CG50" s="1124" t="s">
        <v>36</v>
      </c>
      <c r="CH50" s="1796"/>
      <c r="CI50" s="1796"/>
      <c r="CJ50" s="1796"/>
      <c r="CK50" s="1796"/>
      <c r="CL50" s="1796"/>
      <c r="CM50" s="1796"/>
      <c r="CN50" s="1796"/>
      <c r="CO50" s="1796"/>
      <c r="CP50" s="1796"/>
      <c r="CQ50" s="1796"/>
      <c r="CR50" s="1796"/>
      <c r="CS50" s="1796"/>
      <c r="CT50" s="1796"/>
      <c r="CU50" s="1796"/>
      <c r="CV50" s="1796"/>
      <c r="CW50" s="1796"/>
      <c r="CX50" s="1796"/>
      <c r="CY50" s="1796"/>
      <c r="CZ50" s="1796"/>
    </row>
    <row r="51" s="130" customFormat="true" ht="15" customHeight="true" x14ac:dyDescent="0.2">
      <c r="A51" s="2087"/>
      <c r="B51" s="250" t="s">
        <v>100</v>
      </c>
      <c r="C51" s="1002" t="s">
        <v>36</v>
      </c>
      <c r="D51" s="1009" t="s">
        <v>36</v>
      </c>
      <c r="E51" s="1009" t="s">
        <v>36</v>
      </c>
      <c r="F51" s="1009" t="s">
        <v>36</v>
      </c>
      <c r="G51" s="1016" t="s">
        <v>36</v>
      </c>
      <c r="H51" s="1023" t="s">
        <v>36</v>
      </c>
      <c r="I51" s="1009" t="s">
        <v>36</v>
      </c>
      <c r="J51" s="1009" t="s">
        <v>36</v>
      </c>
      <c r="K51" s="1009" t="s">
        <v>36</v>
      </c>
      <c r="L51" s="1030" t="s">
        <v>36</v>
      </c>
      <c r="M51" s="1037" t="s">
        <v>36</v>
      </c>
      <c r="N51" s="1009" t="s">
        <v>36</v>
      </c>
      <c r="O51" s="1009" t="s">
        <v>36</v>
      </c>
      <c r="P51" s="1009" t="s">
        <v>36</v>
      </c>
      <c r="Q51" s="1016" t="s">
        <v>36</v>
      </c>
      <c r="R51" s="1023" t="s">
        <v>36</v>
      </c>
      <c r="S51" s="1009" t="s">
        <v>36</v>
      </c>
      <c r="T51" s="1009" t="s">
        <v>36</v>
      </c>
      <c r="U51" s="1009" t="s">
        <v>36</v>
      </c>
      <c r="V51" s="1009" t="s">
        <v>36</v>
      </c>
      <c r="W51" s="1009" t="s">
        <v>36</v>
      </c>
      <c r="X51" s="1009" t="s">
        <v>36</v>
      </c>
      <c r="Y51" s="1040" t="s">
        <v>36</v>
      </c>
      <c r="Z51" s="1040" t="s">
        <v>36</v>
      </c>
      <c r="AA51" s="1040" t="s">
        <v>36</v>
      </c>
      <c r="AB51" s="1040" t="s">
        <v>36</v>
      </c>
      <c r="AC51" s="1040" t="s">
        <v>36</v>
      </c>
      <c r="AD51" s="1040" t="s">
        <v>36</v>
      </c>
      <c r="AE51" s="1040" t="s">
        <v>36</v>
      </c>
      <c r="AF51" s="1040" t="s">
        <v>36</v>
      </c>
      <c r="AG51" s="1764" t="s">
        <v>36</v>
      </c>
      <c r="AH51" s="1785"/>
      <c r="AI51" s="1785"/>
      <c r="AJ51" s="1785"/>
      <c r="AK51" s="1785"/>
      <c r="AL51" s="1785"/>
      <c r="AM51" s="1785"/>
      <c r="AN51" s="1785"/>
      <c r="AO51" s="1785"/>
      <c r="AP51" s="1785"/>
      <c r="AQ51" s="1785"/>
      <c r="AR51" s="1785"/>
      <c r="AS51" s="1785"/>
      <c r="AT51" s="1785"/>
      <c r="AU51" s="1785"/>
      <c r="AV51" s="1785"/>
      <c r="AW51" s="1785"/>
      <c r="AX51" s="1785"/>
      <c r="AY51" s="1785"/>
      <c r="AZ51" s="215"/>
      <c r="BA51" s="2086"/>
      <c r="BB51" s="151" t="s">
        <v>100</v>
      </c>
      <c r="BC51" s="1046" t="s">
        <v>36</v>
      </c>
      <c r="BD51" s="1065" t="s">
        <v>36</v>
      </c>
      <c r="BE51" s="1065" t="s">
        <v>36</v>
      </c>
      <c r="BF51" s="1065" t="s">
        <v>36</v>
      </c>
      <c r="BG51" s="1085" t="s">
        <v>36</v>
      </c>
      <c r="BH51" s="1105" t="s">
        <v>36</v>
      </c>
      <c r="BI51" s="1065" t="s">
        <v>36</v>
      </c>
      <c r="BJ51" s="1065" t="s">
        <v>36</v>
      </c>
      <c r="BK51" s="1065" t="s">
        <v>36</v>
      </c>
      <c r="BL51" s="1085" t="s">
        <v>36</v>
      </c>
      <c r="BM51" s="1105" t="s">
        <v>36</v>
      </c>
      <c r="BN51" s="1065" t="s">
        <v>36</v>
      </c>
      <c r="BO51" s="1065" t="s">
        <v>36</v>
      </c>
      <c r="BP51" s="1065" t="s">
        <v>36</v>
      </c>
      <c r="BQ51" s="1085" t="s">
        <v>36</v>
      </c>
      <c r="BR51" s="1105" t="s">
        <v>36</v>
      </c>
      <c r="BS51" s="1065" t="s">
        <v>36</v>
      </c>
      <c r="BT51" s="1065" t="s">
        <v>36</v>
      </c>
      <c r="BU51" s="1065" t="s">
        <v>36</v>
      </c>
      <c r="BV51" s="1065" t="s">
        <v>36</v>
      </c>
      <c r="BW51" s="1065" t="s">
        <v>36</v>
      </c>
      <c r="BX51" s="1065" t="s">
        <v>36</v>
      </c>
      <c r="BY51" s="1124" t="s">
        <v>36</v>
      </c>
      <c r="BZ51" s="1124" t="s">
        <v>36</v>
      </c>
      <c r="CA51" s="1124" t="s">
        <v>36</v>
      </c>
      <c r="CB51" s="1124" t="s">
        <v>36</v>
      </c>
      <c r="CC51" s="1124" t="s">
        <v>36</v>
      </c>
      <c r="CD51" s="1124" t="s">
        <v>36</v>
      </c>
      <c r="CE51" s="1124" t="s">
        <v>36</v>
      </c>
      <c r="CF51" s="1124" t="s">
        <v>36</v>
      </c>
      <c r="CG51" s="1124" t="s">
        <v>36</v>
      </c>
      <c r="CH51" s="1796"/>
      <c r="CI51" s="1796"/>
      <c r="CJ51" s="1796"/>
      <c r="CK51" s="1796"/>
      <c r="CL51" s="1796"/>
      <c r="CM51" s="1796"/>
      <c r="CN51" s="1796"/>
      <c r="CO51" s="1796"/>
      <c r="CP51" s="1796"/>
      <c r="CQ51" s="1796"/>
      <c r="CR51" s="1796"/>
      <c r="CS51" s="1796"/>
      <c r="CT51" s="1796"/>
      <c r="CU51" s="1796"/>
      <c r="CV51" s="1796"/>
      <c r="CW51" s="1796"/>
      <c r="CX51" s="1796"/>
      <c r="CY51" s="1796"/>
      <c r="CZ51" s="1796"/>
    </row>
    <row r="52" s="130" customFormat="true" ht="15" customHeight="true" x14ac:dyDescent="0.2">
      <c r="A52" s="2087"/>
      <c r="B52" s="250" t="s">
        <v>69</v>
      </c>
      <c r="C52" s="1002" t="s">
        <v>36</v>
      </c>
      <c r="D52" s="1009" t="s">
        <v>36</v>
      </c>
      <c r="E52" s="1009" t="s">
        <v>36</v>
      </c>
      <c r="F52" s="1009" t="s">
        <v>36</v>
      </c>
      <c r="G52" s="1016" t="s">
        <v>36</v>
      </c>
      <c r="H52" s="1023" t="s">
        <v>36</v>
      </c>
      <c r="I52" s="1009" t="s">
        <v>36</v>
      </c>
      <c r="J52" s="1009" t="s">
        <v>36</v>
      </c>
      <c r="K52" s="1009" t="s">
        <v>36</v>
      </c>
      <c r="L52" s="1030" t="s">
        <v>36</v>
      </c>
      <c r="M52" s="1037" t="s">
        <v>36</v>
      </c>
      <c r="N52" s="1009" t="s">
        <v>36</v>
      </c>
      <c r="O52" s="1009" t="s">
        <v>36</v>
      </c>
      <c r="P52" s="1009" t="s">
        <v>36</v>
      </c>
      <c r="Q52" s="1016" t="s">
        <v>36</v>
      </c>
      <c r="R52" s="1023" t="s">
        <v>36</v>
      </c>
      <c r="S52" s="1009" t="s">
        <v>36</v>
      </c>
      <c r="T52" s="1009" t="s">
        <v>36</v>
      </c>
      <c r="U52" s="1009" t="s">
        <v>36</v>
      </c>
      <c r="V52" s="1009" t="s">
        <v>36</v>
      </c>
      <c r="W52" s="1009" t="s">
        <v>36</v>
      </c>
      <c r="X52" s="1009" t="s">
        <v>36</v>
      </c>
      <c r="Y52" s="1040" t="s">
        <v>36</v>
      </c>
      <c r="Z52" s="1040" t="s">
        <v>36</v>
      </c>
      <c r="AA52" s="1040" t="s">
        <v>36</v>
      </c>
      <c r="AB52" s="1040" t="s">
        <v>36</v>
      </c>
      <c r="AC52" s="1040" t="s">
        <v>36</v>
      </c>
      <c r="AD52" s="1040" t="s">
        <v>36</v>
      </c>
      <c r="AE52" s="1040" t="s">
        <v>36</v>
      </c>
      <c r="AF52" s="1040" t="s">
        <v>36</v>
      </c>
      <c r="AG52" s="1764" t="s">
        <v>36</v>
      </c>
      <c r="AH52" s="1785"/>
      <c r="AI52" s="1785"/>
      <c r="AJ52" s="1785"/>
      <c r="AK52" s="1785"/>
      <c r="AL52" s="1785"/>
      <c r="AM52" s="1785"/>
      <c r="AN52" s="1785"/>
      <c r="AO52" s="1785"/>
      <c r="AP52" s="1785"/>
      <c r="AQ52" s="1785"/>
      <c r="AR52" s="1785"/>
      <c r="AS52" s="1785"/>
      <c r="AT52" s="1785"/>
      <c r="AU52" s="1785"/>
      <c r="AV52" s="1785"/>
      <c r="AW52" s="1785"/>
      <c r="AX52" s="1785"/>
      <c r="AY52" s="1785"/>
      <c r="AZ52" s="215"/>
      <c r="BA52" s="2086"/>
      <c r="BB52" s="151" t="s">
        <v>69</v>
      </c>
      <c r="BC52" s="1046" t="s">
        <v>36</v>
      </c>
      <c r="BD52" s="1065" t="s">
        <v>36</v>
      </c>
      <c r="BE52" s="1065" t="s">
        <v>36</v>
      </c>
      <c r="BF52" s="1065" t="s">
        <v>36</v>
      </c>
      <c r="BG52" s="1085" t="s">
        <v>36</v>
      </c>
      <c r="BH52" s="1105" t="s">
        <v>36</v>
      </c>
      <c r="BI52" s="1065" t="s">
        <v>36</v>
      </c>
      <c r="BJ52" s="1065" t="s">
        <v>36</v>
      </c>
      <c r="BK52" s="1065" t="s">
        <v>36</v>
      </c>
      <c r="BL52" s="1085" t="s">
        <v>36</v>
      </c>
      <c r="BM52" s="1105" t="s">
        <v>36</v>
      </c>
      <c r="BN52" s="1065" t="s">
        <v>36</v>
      </c>
      <c r="BO52" s="1065" t="s">
        <v>36</v>
      </c>
      <c r="BP52" s="1065" t="s">
        <v>36</v>
      </c>
      <c r="BQ52" s="1085" t="s">
        <v>36</v>
      </c>
      <c r="BR52" s="1105" t="s">
        <v>36</v>
      </c>
      <c r="BS52" s="1065" t="s">
        <v>36</v>
      </c>
      <c r="BT52" s="1065" t="s">
        <v>36</v>
      </c>
      <c r="BU52" s="1065" t="s">
        <v>36</v>
      </c>
      <c r="BV52" s="1065" t="s">
        <v>36</v>
      </c>
      <c r="BW52" s="1065" t="s">
        <v>36</v>
      </c>
      <c r="BX52" s="1065" t="s">
        <v>36</v>
      </c>
      <c r="BY52" s="1124" t="s">
        <v>36</v>
      </c>
      <c r="BZ52" s="1124" t="s">
        <v>36</v>
      </c>
      <c r="CA52" s="1124" t="s">
        <v>36</v>
      </c>
      <c r="CB52" s="1124" t="s">
        <v>36</v>
      </c>
      <c r="CC52" s="1124" t="s">
        <v>36</v>
      </c>
      <c r="CD52" s="1124" t="s">
        <v>36</v>
      </c>
      <c r="CE52" s="1124" t="s">
        <v>36</v>
      </c>
      <c r="CF52" s="1124" t="s">
        <v>36</v>
      </c>
      <c r="CG52" s="1124" t="s">
        <v>36</v>
      </c>
      <c r="CH52" s="1796"/>
      <c r="CI52" s="1796"/>
      <c r="CJ52" s="1796"/>
      <c r="CK52" s="1796"/>
      <c r="CL52" s="1796"/>
      <c r="CM52" s="1796"/>
      <c r="CN52" s="1796"/>
      <c r="CO52" s="1796"/>
      <c r="CP52" s="1796"/>
      <c r="CQ52" s="1796"/>
      <c r="CR52" s="1796"/>
      <c r="CS52" s="1796"/>
      <c r="CT52" s="1796"/>
      <c r="CU52" s="1796"/>
      <c r="CV52" s="1796"/>
      <c r="CW52" s="1796"/>
      <c r="CX52" s="1796"/>
      <c r="CY52" s="1796"/>
      <c r="CZ52" s="1796"/>
    </row>
    <row r="53" s="130" customFormat="true" ht="15" customHeight="true" x14ac:dyDescent="0.2">
      <c r="A53" s="2087" t="s">
        <v>106</v>
      </c>
      <c r="B53" s="250" t="s">
        <v>101</v>
      </c>
      <c r="C53" s="1002" t="s">
        <v>36</v>
      </c>
      <c r="D53" s="1009" t="s">
        <v>36</v>
      </c>
      <c r="E53" s="1009" t="s">
        <v>36</v>
      </c>
      <c r="F53" s="1009" t="s">
        <v>36</v>
      </c>
      <c r="G53" s="1016" t="s">
        <v>36</v>
      </c>
      <c r="H53" s="1023" t="s">
        <v>36</v>
      </c>
      <c r="I53" s="1009" t="s">
        <v>36</v>
      </c>
      <c r="J53" s="1009" t="s">
        <v>36</v>
      </c>
      <c r="K53" s="1009" t="s">
        <v>36</v>
      </c>
      <c r="L53" s="1030" t="s">
        <v>36</v>
      </c>
      <c r="M53" s="1037" t="s">
        <v>36</v>
      </c>
      <c r="N53" s="1009" t="s">
        <v>36</v>
      </c>
      <c r="O53" s="1009" t="s">
        <v>36</v>
      </c>
      <c r="P53" s="1009" t="s">
        <v>36</v>
      </c>
      <c r="Q53" s="1016" t="s">
        <v>36</v>
      </c>
      <c r="R53" s="1023" t="s">
        <v>36</v>
      </c>
      <c r="S53" s="1009" t="s">
        <v>36</v>
      </c>
      <c r="T53" s="1009" t="s">
        <v>36</v>
      </c>
      <c r="U53" s="1009" t="s">
        <v>36</v>
      </c>
      <c r="V53" s="1009" t="s">
        <v>36</v>
      </c>
      <c r="W53" s="1009" t="s">
        <v>36</v>
      </c>
      <c r="X53" s="1009" t="s">
        <v>36</v>
      </c>
      <c r="Y53" s="1040" t="s">
        <v>36</v>
      </c>
      <c r="Z53" s="1040" t="s">
        <v>36</v>
      </c>
      <c r="AA53" s="1040" t="s">
        <v>36</v>
      </c>
      <c r="AB53" s="1040" t="s">
        <v>36</v>
      </c>
      <c r="AC53" s="1040" t="s">
        <v>36</v>
      </c>
      <c r="AD53" s="1040" t="s">
        <v>36</v>
      </c>
      <c r="AE53" s="1040" t="s">
        <v>36</v>
      </c>
      <c r="AF53" s="1040" t="s">
        <v>36</v>
      </c>
      <c r="AG53" s="1764" t="s">
        <v>36</v>
      </c>
      <c r="AH53" s="1785"/>
      <c r="AI53" s="1785"/>
      <c r="AJ53" s="1785"/>
      <c r="AK53" s="1785"/>
      <c r="AL53" s="1785"/>
      <c r="AM53" s="1785"/>
      <c r="AN53" s="1785"/>
      <c r="AO53" s="1785"/>
      <c r="AP53" s="1785"/>
      <c r="AQ53" s="1785"/>
      <c r="AR53" s="1785"/>
      <c r="AS53" s="1785"/>
      <c r="AT53" s="1785"/>
      <c r="AU53" s="1785"/>
      <c r="AV53" s="1785"/>
      <c r="AW53" s="1785"/>
      <c r="AX53" s="1785"/>
      <c r="AY53" s="1785"/>
      <c r="AZ53" s="215"/>
      <c r="BA53" s="2086" t="s">
        <v>106</v>
      </c>
      <c r="BB53" s="151" t="s">
        <v>101</v>
      </c>
      <c r="BC53" s="1046" t="s">
        <v>36</v>
      </c>
      <c r="BD53" s="1065" t="s">
        <v>36</v>
      </c>
      <c r="BE53" s="1065" t="s">
        <v>36</v>
      </c>
      <c r="BF53" s="1065" t="s">
        <v>36</v>
      </c>
      <c r="BG53" s="1085" t="s">
        <v>36</v>
      </c>
      <c r="BH53" s="1105" t="s">
        <v>36</v>
      </c>
      <c r="BI53" s="1065" t="s">
        <v>36</v>
      </c>
      <c r="BJ53" s="1065" t="s">
        <v>36</v>
      </c>
      <c r="BK53" s="1065" t="s">
        <v>36</v>
      </c>
      <c r="BL53" s="1085" t="s">
        <v>36</v>
      </c>
      <c r="BM53" s="1105" t="s">
        <v>36</v>
      </c>
      <c r="BN53" s="1065" t="s">
        <v>36</v>
      </c>
      <c r="BO53" s="1065" t="s">
        <v>36</v>
      </c>
      <c r="BP53" s="1065" t="s">
        <v>36</v>
      </c>
      <c r="BQ53" s="1085" t="s">
        <v>36</v>
      </c>
      <c r="BR53" s="1105" t="s">
        <v>36</v>
      </c>
      <c r="BS53" s="1065" t="s">
        <v>36</v>
      </c>
      <c r="BT53" s="1065" t="s">
        <v>36</v>
      </c>
      <c r="BU53" s="1065" t="s">
        <v>36</v>
      </c>
      <c r="BV53" s="1065" t="s">
        <v>36</v>
      </c>
      <c r="BW53" s="1065" t="s">
        <v>36</v>
      </c>
      <c r="BX53" s="1065" t="s">
        <v>36</v>
      </c>
      <c r="BY53" s="1124" t="s">
        <v>36</v>
      </c>
      <c r="BZ53" s="1124" t="s">
        <v>36</v>
      </c>
      <c r="CA53" s="1124" t="s">
        <v>36</v>
      </c>
      <c r="CB53" s="1124" t="s">
        <v>36</v>
      </c>
      <c r="CC53" s="1124" t="s">
        <v>36</v>
      </c>
      <c r="CD53" s="1124" t="s">
        <v>36</v>
      </c>
      <c r="CE53" s="1124" t="s">
        <v>36</v>
      </c>
      <c r="CF53" s="1124" t="s">
        <v>36</v>
      </c>
      <c r="CG53" s="1124" t="s">
        <v>36</v>
      </c>
      <c r="CH53" s="1796"/>
      <c r="CI53" s="1796"/>
      <c r="CJ53" s="1796"/>
      <c r="CK53" s="1796"/>
      <c r="CL53" s="1796"/>
      <c r="CM53" s="1796"/>
      <c r="CN53" s="1796"/>
      <c r="CO53" s="1796"/>
      <c r="CP53" s="1796"/>
      <c r="CQ53" s="1796"/>
      <c r="CR53" s="1796"/>
      <c r="CS53" s="1796"/>
      <c r="CT53" s="1796"/>
      <c r="CU53" s="1796"/>
      <c r="CV53" s="1796"/>
      <c r="CW53" s="1796"/>
      <c r="CX53" s="1796"/>
      <c r="CY53" s="1796"/>
      <c r="CZ53" s="1796"/>
    </row>
    <row r="54" s="130" customFormat="true" ht="15" customHeight="true" x14ac:dyDescent="0.2">
      <c r="A54" s="2087"/>
      <c r="B54" s="250" t="s">
        <v>100</v>
      </c>
      <c r="C54" s="1002" t="s">
        <v>36</v>
      </c>
      <c r="D54" s="1009" t="s">
        <v>36</v>
      </c>
      <c r="E54" s="1009" t="s">
        <v>36</v>
      </c>
      <c r="F54" s="1009" t="s">
        <v>36</v>
      </c>
      <c r="G54" s="1016" t="s">
        <v>36</v>
      </c>
      <c r="H54" s="1023" t="s">
        <v>36</v>
      </c>
      <c r="I54" s="1009" t="s">
        <v>36</v>
      </c>
      <c r="J54" s="1009" t="s">
        <v>36</v>
      </c>
      <c r="K54" s="1009" t="s">
        <v>36</v>
      </c>
      <c r="L54" s="1030" t="s">
        <v>36</v>
      </c>
      <c r="M54" s="1037" t="s">
        <v>36</v>
      </c>
      <c r="N54" s="1009" t="s">
        <v>36</v>
      </c>
      <c r="O54" s="1009" t="s">
        <v>36</v>
      </c>
      <c r="P54" s="1009" t="s">
        <v>36</v>
      </c>
      <c r="Q54" s="1016" t="s">
        <v>36</v>
      </c>
      <c r="R54" s="1023" t="s">
        <v>36</v>
      </c>
      <c r="S54" s="1009" t="s">
        <v>36</v>
      </c>
      <c r="T54" s="1009" t="s">
        <v>36</v>
      </c>
      <c r="U54" s="1009" t="s">
        <v>36</v>
      </c>
      <c r="V54" s="1009" t="s">
        <v>36</v>
      </c>
      <c r="W54" s="1009" t="s">
        <v>36</v>
      </c>
      <c r="X54" s="1009" t="s">
        <v>36</v>
      </c>
      <c r="Y54" s="1040" t="s">
        <v>36</v>
      </c>
      <c r="Z54" s="1040" t="s">
        <v>36</v>
      </c>
      <c r="AA54" s="1040" t="s">
        <v>36</v>
      </c>
      <c r="AB54" s="1040" t="s">
        <v>36</v>
      </c>
      <c r="AC54" s="1040" t="s">
        <v>36</v>
      </c>
      <c r="AD54" s="1040" t="s">
        <v>36</v>
      </c>
      <c r="AE54" s="1040" t="s">
        <v>36</v>
      </c>
      <c r="AF54" s="1040" t="s">
        <v>36</v>
      </c>
      <c r="AG54" s="1764" t="s">
        <v>36</v>
      </c>
      <c r="AH54" s="1785"/>
      <c r="AI54" s="1785"/>
      <c r="AJ54" s="1785"/>
      <c r="AK54" s="1785"/>
      <c r="AL54" s="1785"/>
      <c r="AM54" s="1785"/>
      <c r="AN54" s="1785"/>
      <c r="AO54" s="1785"/>
      <c r="AP54" s="1785"/>
      <c r="AQ54" s="1785"/>
      <c r="AR54" s="1785"/>
      <c r="AS54" s="1785"/>
      <c r="AT54" s="1785"/>
      <c r="AU54" s="1785"/>
      <c r="AV54" s="1785"/>
      <c r="AW54" s="1785"/>
      <c r="AX54" s="1785"/>
      <c r="AY54" s="1785"/>
      <c r="AZ54" s="215"/>
      <c r="BA54" s="2086"/>
      <c r="BB54" s="151" t="s">
        <v>100</v>
      </c>
      <c r="BC54" s="1046" t="s">
        <v>36</v>
      </c>
      <c r="BD54" s="1065" t="s">
        <v>36</v>
      </c>
      <c r="BE54" s="1065" t="s">
        <v>36</v>
      </c>
      <c r="BF54" s="1065" t="s">
        <v>36</v>
      </c>
      <c r="BG54" s="1085" t="s">
        <v>36</v>
      </c>
      <c r="BH54" s="1105" t="s">
        <v>36</v>
      </c>
      <c r="BI54" s="1065" t="s">
        <v>36</v>
      </c>
      <c r="BJ54" s="1065" t="s">
        <v>36</v>
      </c>
      <c r="BK54" s="1065" t="s">
        <v>36</v>
      </c>
      <c r="BL54" s="1085" t="s">
        <v>36</v>
      </c>
      <c r="BM54" s="1105" t="s">
        <v>36</v>
      </c>
      <c r="BN54" s="1065" t="s">
        <v>36</v>
      </c>
      <c r="BO54" s="1065" t="s">
        <v>36</v>
      </c>
      <c r="BP54" s="1065" t="s">
        <v>36</v>
      </c>
      <c r="BQ54" s="1085" t="s">
        <v>36</v>
      </c>
      <c r="BR54" s="1105" t="s">
        <v>36</v>
      </c>
      <c r="BS54" s="1065" t="s">
        <v>36</v>
      </c>
      <c r="BT54" s="1065" t="s">
        <v>36</v>
      </c>
      <c r="BU54" s="1065" t="s">
        <v>36</v>
      </c>
      <c r="BV54" s="1065" t="s">
        <v>36</v>
      </c>
      <c r="BW54" s="1065" t="s">
        <v>36</v>
      </c>
      <c r="BX54" s="1065" t="s">
        <v>36</v>
      </c>
      <c r="BY54" s="1124" t="s">
        <v>36</v>
      </c>
      <c r="BZ54" s="1124" t="s">
        <v>36</v>
      </c>
      <c r="CA54" s="1124" t="s">
        <v>36</v>
      </c>
      <c r="CB54" s="1124" t="s">
        <v>36</v>
      </c>
      <c r="CC54" s="1124" t="s">
        <v>36</v>
      </c>
      <c r="CD54" s="1124" t="s">
        <v>36</v>
      </c>
      <c r="CE54" s="1124" t="s">
        <v>36</v>
      </c>
      <c r="CF54" s="1124" t="s">
        <v>36</v>
      </c>
      <c r="CG54" s="1124" t="s">
        <v>36</v>
      </c>
      <c r="CH54" s="1796"/>
      <c r="CI54" s="1796"/>
      <c r="CJ54" s="1796"/>
      <c r="CK54" s="1796"/>
      <c r="CL54" s="1796"/>
      <c r="CM54" s="1796"/>
      <c r="CN54" s="1796"/>
      <c r="CO54" s="1796"/>
      <c r="CP54" s="1796"/>
      <c r="CQ54" s="1796"/>
      <c r="CR54" s="1796"/>
      <c r="CS54" s="1796"/>
      <c r="CT54" s="1796"/>
      <c r="CU54" s="1796"/>
      <c r="CV54" s="1796"/>
      <c r="CW54" s="1796"/>
      <c r="CX54" s="1796"/>
      <c r="CY54" s="1796"/>
      <c r="CZ54" s="1796"/>
    </row>
    <row r="55" s="130" customFormat="true" ht="15" customHeight="true" x14ac:dyDescent="0.2">
      <c r="A55" s="2088"/>
      <c r="B55" s="251" t="s">
        <v>69</v>
      </c>
      <c r="C55" s="1004" t="s">
        <v>36</v>
      </c>
      <c r="D55" s="1011" t="s">
        <v>36</v>
      </c>
      <c r="E55" s="1011" t="s">
        <v>36</v>
      </c>
      <c r="F55" s="1011" t="s">
        <v>36</v>
      </c>
      <c r="G55" s="1018" t="s">
        <v>36</v>
      </c>
      <c r="H55" s="1025" t="s">
        <v>36</v>
      </c>
      <c r="I55" s="1011" t="s">
        <v>36</v>
      </c>
      <c r="J55" s="1011" t="s">
        <v>36</v>
      </c>
      <c r="K55" s="1011" t="s">
        <v>36</v>
      </c>
      <c r="L55" s="1032" t="s">
        <v>36</v>
      </c>
      <c r="M55" s="1038" t="s">
        <v>36</v>
      </c>
      <c r="N55" s="1011" t="s">
        <v>36</v>
      </c>
      <c r="O55" s="1011" t="s">
        <v>36</v>
      </c>
      <c r="P55" s="1011" t="s">
        <v>36</v>
      </c>
      <c r="Q55" s="1018" t="s">
        <v>36</v>
      </c>
      <c r="R55" s="1721" t="s">
        <v>36</v>
      </c>
      <c r="S55" s="1722" t="s">
        <v>36</v>
      </c>
      <c r="T55" s="1722" t="s">
        <v>36</v>
      </c>
      <c r="U55" s="1722" t="s">
        <v>36</v>
      </c>
      <c r="V55" s="1722" t="s">
        <v>36</v>
      </c>
      <c r="W55" s="1722" t="s">
        <v>36</v>
      </c>
      <c r="X55" s="1722" t="s">
        <v>36</v>
      </c>
      <c r="Y55" s="1722" t="s">
        <v>36</v>
      </c>
      <c r="Z55" s="1722" t="s">
        <v>36</v>
      </c>
      <c r="AA55" s="1722" t="s">
        <v>36</v>
      </c>
      <c r="AB55" s="1722" t="s">
        <v>36</v>
      </c>
      <c r="AC55" s="1722" t="s">
        <v>36</v>
      </c>
      <c r="AD55" s="1722" t="s">
        <v>36</v>
      </c>
      <c r="AE55" s="1722" t="s">
        <v>36</v>
      </c>
      <c r="AF55" s="1722" t="s">
        <v>36</v>
      </c>
      <c r="AG55" s="1765" t="s">
        <v>36</v>
      </c>
      <c r="AH55" s="1786"/>
      <c r="AI55" s="1786"/>
      <c r="AJ55" s="1786"/>
      <c r="AK55" s="1786"/>
      <c r="AL55" s="1786"/>
      <c r="AM55" s="1786"/>
      <c r="AN55" s="1786"/>
      <c r="AO55" s="1786"/>
      <c r="AP55" s="1786"/>
      <c r="AQ55" s="1786"/>
      <c r="AR55" s="1786"/>
      <c r="AS55" s="1786"/>
      <c r="AT55" s="1786"/>
      <c r="AU55" s="1786"/>
      <c r="AV55" s="1786"/>
      <c r="AW55" s="1786"/>
      <c r="AX55" s="1786"/>
      <c r="AY55" s="1786"/>
      <c r="AZ55" s="215"/>
      <c r="BA55" s="2089"/>
      <c r="BB55" s="152" t="s">
        <v>69</v>
      </c>
      <c r="BC55" s="1047" t="s">
        <v>36</v>
      </c>
      <c r="BD55" s="1066" t="s">
        <v>36</v>
      </c>
      <c r="BE55" s="1066" t="s">
        <v>36</v>
      </c>
      <c r="BF55" s="1066" t="s">
        <v>36</v>
      </c>
      <c r="BG55" s="1086" t="s">
        <v>36</v>
      </c>
      <c r="BH55" s="1106" t="s">
        <v>36</v>
      </c>
      <c r="BI55" s="1066" t="s">
        <v>36</v>
      </c>
      <c r="BJ55" s="1066" t="s">
        <v>36</v>
      </c>
      <c r="BK55" s="1066" t="s">
        <v>36</v>
      </c>
      <c r="BL55" s="1086" t="s">
        <v>36</v>
      </c>
      <c r="BM55" s="1106" t="s">
        <v>36</v>
      </c>
      <c r="BN55" s="1066" t="s">
        <v>36</v>
      </c>
      <c r="BO55" s="1066" t="s">
        <v>36</v>
      </c>
      <c r="BP55" s="1066" t="s">
        <v>36</v>
      </c>
      <c r="BQ55" s="1086" t="s">
        <v>36</v>
      </c>
      <c r="BR55" s="1723" t="s">
        <v>36</v>
      </c>
      <c r="BS55" s="1724" t="s">
        <v>36</v>
      </c>
      <c r="BT55" s="1724" t="s">
        <v>36</v>
      </c>
      <c r="BU55" s="1724" t="s">
        <v>36</v>
      </c>
      <c r="BV55" s="1724" t="s">
        <v>36</v>
      </c>
      <c r="BW55" s="1724" t="s">
        <v>36</v>
      </c>
      <c r="BX55" s="1724" t="s">
        <v>36</v>
      </c>
      <c r="BY55" s="1724" t="s">
        <v>36</v>
      </c>
      <c r="BZ55" s="1139" t="s">
        <v>36</v>
      </c>
      <c r="CA55" s="1139" t="s">
        <v>36</v>
      </c>
      <c r="CB55" s="1139" t="s">
        <v>36</v>
      </c>
      <c r="CC55" s="1139" t="s">
        <v>36</v>
      </c>
      <c r="CD55" s="1139" t="s">
        <v>36</v>
      </c>
      <c r="CE55" s="1139" t="s">
        <v>36</v>
      </c>
      <c r="CF55" s="1139" t="s">
        <v>36</v>
      </c>
      <c r="CG55" s="1139" t="s">
        <v>36</v>
      </c>
      <c r="CH55" s="1797"/>
      <c r="CI55" s="1797"/>
      <c r="CJ55" s="1797"/>
      <c r="CK55" s="1797"/>
      <c r="CL55" s="1797"/>
      <c r="CM55" s="1797"/>
      <c r="CN55" s="1797"/>
      <c r="CO55" s="1797"/>
      <c r="CP55" s="1797"/>
      <c r="CQ55" s="1797"/>
      <c r="CR55" s="1797"/>
      <c r="CS55" s="1797"/>
      <c r="CT55" s="1797"/>
      <c r="CU55" s="1797"/>
      <c r="CV55" s="1797"/>
      <c r="CW55" s="1797"/>
      <c r="CX55" s="1797"/>
      <c r="CY55" s="1797"/>
      <c r="CZ55" s="1797"/>
    </row>
    <row r="56" s="135" customFormat="true" ht="15" customHeight="true" x14ac:dyDescent="0.2">
      <c r="A56" s="132"/>
      <c r="B56" s="185"/>
      <c r="C56" s="2052" t="s">
        <v>115</v>
      </c>
      <c r="D56" s="2053"/>
      <c r="E56" s="2053"/>
      <c r="F56" s="2053"/>
      <c r="G56" s="2054"/>
      <c r="H56" s="2294" t="s">
        <v>39</v>
      </c>
      <c r="I56" s="2295"/>
      <c r="J56" s="2295"/>
      <c r="K56" s="2295"/>
      <c r="L56" s="2296"/>
      <c r="M56" s="2297" t="s">
        <v>38</v>
      </c>
      <c r="N56" s="2295"/>
      <c r="O56" s="2295"/>
      <c r="P56" s="2295"/>
      <c r="Q56" s="2296"/>
      <c r="R56" s="1869" t="s">
        <v>138</v>
      </c>
      <c r="S56" s="1877"/>
      <c r="T56" s="1877"/>
      <c r="U56" s="1877"/>
      <c r="V56" s="1877"/>
      <c r="W56" s="1877"/>
      <c r="X56" s="1877"/>
      <c r="Y56" s="1877"/>
      <c r="Z56" s="1877"/>
      <c r="AA56" s="1877"/>
      <c r="AB56" s="1877"/>
      <c r="AC56" s="1877"/>
      <c r="AD56" s="1877"/>
      <c r="AE56" s="1877"/>
      <c r="AF56" s="1877"/>
      <c r="AG56" s="1878"/>
      <c r="AH56" s="311"/>
      <c r="AI56" s="311"/>
      <c r="AJ56" s="311"/>
      <c r="AK56" s="311"/>
      <c r="AL56" s="311"/>
      <c r="AM56" s="311"/>
      <c r="AN56" s="311"/>
      <c r="AO56" s="311"/>
      <c r="AP56" s="311"/>
      <c r="AQ56" s="311"/>
      <c r="AR56" s="311"/>
      <c r="AS56" s="311"/>
      <c r="AT56" s="311"/>
      <c r="AU56" s="311"/>
      <c r="AV56" s="311"/>
      <c r="AW56" s="311"/>
      <c r="AX56" s="311"/>
      <c r="AY56" s="311"/>
      <c r="AZ56" s="622"/>
      <c r="BA56" s="217" t="s">
        <v>129</v>
      </c>
      <c r="BB56" s="115" t="s">
        <v>96</v>
      </c>
      <c r="BC56" s="2119" t="s">
        <v>115</v>
      </c>
      <c r="BD56" s="2120"/>
      <c r="BE56" s="2120"/>
      <c r="BF56" s="2120"/>
      <c r="BG56" s="2121"/>
      <c r="BH56" s="2122" t="s">
        <v>39</v>
      </c>
      <c r="BI56" s="2120"/>
      <c r="BJ56" s="2120"/>
      <c r="BK56" s="2120"/>
      <c r="BL56" s="2121"/>
      <c r="BM56" s="2122" t="s">
        <v>38</v>
      </c>
      <c r="BN56" s="2120"/>
      <c r="BO56" s="2120"/>
      <c r="BP56" s="2120"/>
      <c r="BQ56" s="2123"/>
      <c r="BR56" s="1717" t="s">
        <v>138</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24" x14ac:dyDescent="0.2">
      <c r="A57" s="186" t="s">
        <v>70</v>
      </c>
      <c r="B57" s="244"/>
      <c r="C57" s="274" t="s">
        <v>0</v>
      </c>
      <c r="D57" s="275" t="s">
        <v>1</v>
      </c>
      <c r="E57" s="275" t="s">
        <v>2</v>
      </c>
      <c r="F57" s="275" t="s">
        <v>3</v>
      </c>
      <c r="G57" s="276" t="s">
        <v>4</v>
      </c>
      <c r="H57" s="1505" t="s">
        <v>0</v>
      </c>
      <c r="I57" s="1469" t="s">
        <v>1</v>
      </c>
      <c r="J57" s="1469" t="s">
        <v>2</v>
      </c>
      <c r="K57" s="1469" t="s">
        <v>3</v>
      </c>
      <c r="L57" s="1470" t="s">
        <v>4</v>
      </c>
      <c r="M57" s="1495" t="s">
        <v>0</v>
      </c>
      <c r="N57" s="1469" t="s">
        <v>1</v>
      </c>
      <c r="O57" s="1469" t="s">
        <v>2</v>
      </c>
      <c r="P57" s="1469" t="s">
        <v>3</v>
      </c>
      <c r="Q57" s="1515" t="s">
        <v>4</v>
      </c>
      <c r="R57" s="1505" t="s">
        <v>270</v>
      </c>
      <c r="S57" s="1469" t="s">
        <v>315</v>
      </c>
      <c r="T57" s="1469" t="s">
        <v>316</v>
      </c>
      <c r="U57" s="1469" t="s">
        <v>317</v>
      </c>
      <c r="V57" s="1469" t="s">
        <v>318</v>
      </c>
      <c r="W57" s="1469" t="s">
        <v>274</v>
      </c>
      <c r="X57" s="1469" t="s">
        <v>275</v>
      </c>
      <c r="Y57" s="1469" t="s">
        <v>319</v>
      </c>
      <c r="Z57" s="1469" t="s">
        <v>320</v>
      </c>
      <c r="AA57" s="1469" t="s">
        <v>278</v>
      </c>
      <c r="AB57" s="1469" t="s">
        <v>279</v>
      </c>
      <c r="AC57" s="1469" t="s">
        <v>280</v>
      </c>
      <c r="AD57" s="1469" t="s">
        <v>281</v>
      </c>
      <c r="AE57" s="1469" t="s">
        <v>321</v>
      </c>
      <c r="AF57" s="1469" t="s">
        <v>322</v>
      </c>
      <c r="AG57" s="1471" t="s">
        <v>323</v>
      </c>
      <c r="AH57" s="311"/>
      <c r="AI57" s="311"/>
      <c r="AJ57" s="311"/>
      <c r="AK57" s="311"/>
      <c r="AL57" s="311"/>
      <c r="AM57" s="311"/>
      <c r="AN57" s="311"/>
      <c r="AO57" s="311"/>
      <c r="AP57" s="311"/>
      <c r="AQ57" s="311"/>
      <c r="AR57" s="311"/>
      <c r="AS57" s="311"/>
      <c r="AT57" s="311"/>
      <c r="AU57" s="311"/>
      <c r="AV57" s="311"/>
      <c r="AW57" s="311"/>
      <c r="AX57" s="311"/>
      <c r="AY57" s="311"/>
      <c r="AZ57" s="622"/>
      <c r="BA57" s="196" t="s">
        <v>120</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270</v>
      </c>
      <c r="BS57" s="170" t="s">
        <v>315</v>
      </c>
      <c r="BT57" s="170" t="s">
        <v>316</v>
      </c>
      <c r="BU57" s="170" t="s">
        <v>317</v>
      </c>
      <c r="BV57" s="170" t="s">
        <v>318</v>
      </c>
      <c r="BW57" s="170" t="s">
        <v>274</v>
      </c>
      <c r="BX57" s="170" t="s">
        <v>275</v>
      </c>
      <c r="BY57" s="171" t="s">
        <v>319</v>
      </c>
      <c r="BZ57" s="171" t="s">
        <v>320</v>
      </c>
      <c r="CA57" s="171" t="s">
        <v>278</v>
      </c>
      <c r="CB57" s="171" t="s">
        <v>279</v>
      </c>
      <c r="CC57" s="171" t="s">
        <v>280</v>
      </c>
      <c r="CD57" s="171" t="s">
        <v>281</v>
      </c>
      <c r="CE57" s="171" t="s">
        <v>321</v>
      </c>
      <c r="CF57" s="171" t="s">
        <v>322</v>
      </c>
      <c r="CG57" s="171" t="s">
        <v>323</v>
      </c>
      <c r="CH57" s="1798"/>
      <c r="CI57" s="1798"/>
      <c r="CJ57" s="1798"/>
      <c r="CK57" s="1798"/>
      <c r="CL57" s="1798"/>
      <c r="CM57" s="1798"/>
      <c r="CN57" s="1798"/>
      <c r="CO57" s="1798"/>
      <c r="CP57" s="1798"/>
      <c r="CQ57" s="1798"/>
      <c r="CR57" s="1798"/>
      <c r="CS57" s="1798"/>
      <c r="CT57" s="1798"/>
      <c r="CU57" s="1798"/>
      <c r="CV57" s="1798"/>
      <c r="CW57" s="1798"/>
      <c r="CX57" s="1798"/>
      <c r="CY57" s="1798"/>
      <c r="CZ57" s="1798"/>
    </row>
    <row r="58" s="135" customFormat="true" ht="15" customHeight="true" x14ac:dyDescent="0.2">
      <c r="A58" s="2313" t="s">
        <v>164</v>
      </c>
      <c r="B58" s="1684" t="s">
        <v>165</v>
      </c>
      <c r="C58" s="1571">
        <v>27.937259611978586</v>
      </c>
      <c r="D58" s="1572">
        <v>44.250000571812059</v>
      </c>
      <c r="E58" s="1572">
        <v>61.833094051325865</v>
      </c>
      <c r="F58" s="1572">
        <v>78.699486230783023</v>
      </c>
      <c r="G58" s="1573">
        <v>79.61149352117279</v>
      </c>
      <c r="H58" s="1574">
        <v>66.175418116877466</v>
      </c>
      <c r="I58" s="1572">
        <v>81.361925010289653</v>
      </c>
      <c r="J58" s="1572">
        <v>80.447884349977485</v>
      </c>
      <c r="K58" s="1572">
        <v>82.672645016827644</v>
      </c>
      <c r="L58" s="1575">
        <v>77.157176323105659</v>
      </c>
      <c r="M58" s="1576">
        <v>17.730317325900298</v>
      </c>
      <c r="N58" s="1572">
        <v>27.750447634731536</v>
      </c>
      <c r="O58" s="1572">
        <v>40.040166583456617</v>
      </c>
      <c r="P58" s="1572">
        <v>46.113575829364954</v>
      </c>
      <c r="Q58" s="1573">
        <v>52.122755246012218</v>
      </c>
      <c r="R58" s="1574">
        <v>52.364004245416737</v>
      </c>
      <c r="S58" s="1572">
        <v>70.596845588383346</v>
      </c>
      <c r="T58" s="1572">
        <v>80.154526179278861</v>
      </c>
      <c r="U58" s="1572">
        <v>63.610190829590707</v>
      </c>
      <c r="V58" s="1572">
        <v>57.884745032150597</v>
      </c>
      <c r="W58" s="1572">
        <v>83.05419620976798</v>
      </c>
      <c r="X58" s="1572">
        <v>64.879431255050974</v>
      </c>
      <c r="Y58" s="1572">
        <v>71.944814891113126</v>
      </c>
      <c r="Z58" s="1572">
        <v>59.294539217560249</v>
      </c>
      <c r="AA58" s="1572">
        <v>65.454682630820628</v>
      </c>
      <c r="AB58" s="1572">
        <v>59.357056098401308</v>
      </c>
      <c r="AC58" s="1572">
        <v>37.884434936972966</v>
      </c>
      <c r="AD58" s="1572">
        <v>69.987764286041525</v>
      </c>
      <c r="AE58" s="1572">
        <v>34.219627379666051</v>
      </c>
      <c r="AF58" s="1572">
        <v>51.953415384785316</v>
      </c>
      <c r="AG58" s="1891">
        <v>51.723458312982771</v>
      </c>
      <c r="AH58" s="311"/>
      <c r="AI58" s="311"/>
      <c r="AJ58" s="311"/>
      <c r="AK58" s="311"/>
      <c r="AL58" s="311"/>
      <c r="AM58" s="311"/>
      <c r="AN58" s="311"/>
      <c r="AO58" s="311"/>
      <c r="AP58" s="311"/>
      <c r="AQ58" s="311"/>
      <c r="AR58" s="311"/>
      <c r="AS58" s="311"/>
      <c r="AT58" s="311"/>
      <c r="AU58" s="311"/>
      <c r="AV58" s="311"/>
      <c r="AW58" s="311"/>
      <c r="AX58" s="311"/>
      <c r="AY58" s="311"/>
      <c r="AZ58" s="622"/>
      <c r="BA58" s="236"/>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301"/>
      <c r="CB58" s="301"/>
      <c r="CC58" s="301"/>
      <c r="CD58" s="301"/>
      <c r="CE58" s="301"/>
      <c r="CF58" s="301"/>
      <c r="CG58" s="301"/>
      <c r="CH58" s="1799"/>
      <c r="CI58" s="1799"/>
      <c r="CJ58" s="1799"/>
      <c r="CK58" s="1799"/>
      <c r="CL58" s="1799"/>
      <c r="CM58" s="1799"/>
      <c r="CN58" s="1799"/>
      <c r="CO58" s="1799"/>
      <c r="CP58" s="1799"/>
      <c r="CQ58" s="1799"/>
      <c r="CR58" s="1799"/>
      <c r="CS58" s="1799"/>
      <c r="CT58" s="1799"/>
      <c r="CU58" s="1799"/>
      <c r="CV58" s="1799"/>
      <c r="CW58" s="1799"/>
      <c r="CX58" s="1799"/>
      <c r="CY58" s="1799"/>
      <c r="CZ58" s="1799"/>
    </row>
    <row r="59" s="135" customFormat="true" ht="15" customHeight="true" x14ac:dyDescent="0.2">
      <c r="A59" s="2314"/>
      <c r="B59" s="1685" t="s">
        <v>285</v>
      </c>
      <c r="C59" s="1577">
        <v>36.843688402410216</v>
      </c>
      <c r="D59" s="1578">
        <v>23.417174723116684</v>
      </c>
      <c r="E59" s="1578">
        <v>10.54910890755961</v>
      </c>
      <c r="F59" s="1578">
        <v>1.9132025944294067</v>
      </c>
      <c r="G59" s="1579">
        <v>0.18144523600193777</v>
      </c>
      <c r="H59" s="1580">
        <v>17.564978348744912</v>
      </c>
      <c r="I59" s="1578">
        <v>4.6700439187020919</v>
      </c>
      <c r="J59" s="1578">
        <v>1.7123734223659086</v>
      </c>
      <c r="K59" s="1578">
        <v>0.38450471636120853</v>
      </c>
      <c r="L59" s="1581">
        <v>3.4254648422909983E-2</v>
      </c>
      <c r="M59" s="1582">
        <v>42.481623474096757</v>
      </c>
      <c r="N59" s="1578">
        <v>34.135598085094564</v>
      </c>
      <c r="O59" s="1578">
        <v>24.570286785380208</v>
      </c>
      <c r="P59" s="1578">
        <v>18.09148624143527</v>
      </c>
      <c r="Q59" s="1579">
        <v>8.8211494497924043</v>
      </c>
      <c r="R59" s="1580">
        <v>0.90913761160222073</v>
      </c>
      <c r="S59" s="1578">
        <v>5.8663964531162396</v>
      </c>
      <c r="T59" s="1578">
        <v>1.3538659197828324</v>
      </c>
      <c r="U59" s="1578">
        <v>27.024484703714478</v>
      </c>
      <c r="V59" s="1578">
        <v>0.59042562286617495</v>
      </c>
      <c r="W59" s="1578">
        <v>1.8079241912021597</v>
      </c>
      <c r="X59" s="1578">
        <v>2.4707862854105334</v>
      </c>
      <c r="Y59" s="1578">
        <v>0.59014128102475683</v>
      </c>
      <c r="Z59" s="1578">
        <v>0</v>
      </c>
      <c r="AA59" s="1578">
        <v>17.235534961678098</v>
      </c>
      <c r="AB59" s="1578">
        <v>2.0441284167895351</v>
      </c>
      <c r="AC59" s="1578">
        <v>0.16175836135593624</v>
      </c>
      <c r="AD59" s="1578">
        <v>2.6824627082787895</v>
      </c>
      <c r="AE59" s="1578">
        <v>54.69739449561559</v>
      </c>
      <c r="AF59" s="1578">
        <v>0.48927946638908354</v>
      </c>
      <c r="AG59" s="1892">
        <v>17.776208268592583</v>
      </c>
      <c r="AH59" s="311"/>
      <c r="AI59" s="311"/>
      <c r="AJ59" s="311"/>
      <c r="AK59" s="311"/>
      <c r="AL59" s="311"/>
      <c r="AM59" s="311"/>
      <c r="AN59" s="311"/>
      <c r="AO59" s="311"/>
      <c r="AP59" s="311"/>
      <c r="AQ59" s="311"/>
      <c r="AR59" s="311"/>
      <c r="AS59" s="311"/>
      <c r="AT59" s="311"/>
      <c r="AU59" s="311"/>
      <c r="AV59" s="311"/>
      <c r="AW59" s="311"/>
      <c r="AX59" s="311"/>
      <c r="AY59" s="311"/>
      <c r="AZ59" s="622"/>
      <c r="BA59" s="237"/>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303"/>
      <c r="CB59" s="303"/>
      <c r="CC59" s="303"/>
      <c r="CD59" s="303"/>
      <c r="CE59" s="303"/>
      <c r="CF59" s="303"/>
      <c r="CG59" s="303"/>
      <c r="CH59" s="1800"/>
      <c r="CI59" s="1800"/>
      <c r="CJ59" s="1800"/>
      <c r="CK59" s="1800"/>
      <c r="CL59" s="1800"/>
      <c r="CM59" s="1800"/>
      <c r="CN59" s="1800"/>
      <c r="CO59" s="1800"/>
      <c r="CP59" s="1800"/>
      <c r="CQ59" s="1800"/>
      <c r="CR59" s="1800"/>
      <c r="CS59" s="1800"/>
      <c r="CT59" s="1800"/>
      <c r="CU59" s="1800"/>
      <c r="CV59" s="1800"/>
      <c r="CW59" s="1800"/>
      <c r="CX59" s="1800"/>
      <c r="CY59" s="1800"/>
      <c r="CZ59" s="1800"/>
    </row>
    <row r="60" s="135" customFormat="true" ht="15" customHeight="true" x14ac:dyDescent="0.2">
      <c r="A60" s="2314"/>
      <c r="B60" s="1685" t="s">
        <v>286</v>
      </c>
      <c r="C60" s="1577">
        <v>1.0847102089612104</v>
      </c>
      <c r="D60" s="1578">
        <v>1.2221532659012242</v>
      </c>
      <c r="E60" s="1578">
        <v>9.8926750462300053E-2</v>
      </c>
      <c r="F60" s="1578">
        <v>5.8269765700138282E-2</v>
      </c>
      <c r="G60" s="1579">
        <v>1.6147487499436525E-2</v>
      </c>
      <c r="H60" s="1580">
        <v>0.30671728272374249</v>
      </c>
      <c r="I60" s="1578">
        <v>1.738726985082005E-2</v>
      </c>
      <c r="J60" s="1578">
        <v>0</v>
      </c>
      <c r="K60" s="1578">
        <v>0</v>
      </c>
      <c r="L60" s="1581">
        <v>3.0349853440698911E-2</v>
      </c>
      <c r="M60" s="1582">
        <v>1.7840170309283727</v>
      </c>
      <c r="N60" s="1578">
        <v>0.47098693789368701</v>
      </c>
      <c r="O60" s="1578">
        <v>2.3678224064921345</v>
      </c>
      <c r="P60" s="1578">
        <v>6.6980251339823951E-2</v>
      </c>
      <c r="Q60" s="1579">
        <v>0.20864153224755874</v>
      </c>
      <c r="R60" s="1580">
        <v>0.29446493883168856</v>
      </c>
      <c r="S60" s="1578">
        <v>2.2786874668299562</v>
      </c>
      <c r="T60" s="1578">
        <v>4.2947587054858634E-2</v>
      </c>
      <c r="U60" s="1578">
        <v>1.4493919929418331</v>
      </c>
      <c r="V60" s="1578">
        <v>2.5971280725812732E-2</v>
      </c>
      <c r="W60" s="1578">
        <v>0.14821564688549857</v>
      </c>
      <c r="X60" s="1578">
        <v>0.40997681528568791</v>
      </c>
      <c r="Y60" s="1578">
        <v>2.7258054800826628E-2</v>
      </c>
      <c r="Z60" s="1578">
        <v>6.141035728291068E-2</v>
      </c>
      <c r="AA60" s="1578">
        <v>0.52834780445476193</v>
      </c>
      <c r="AB60" s="1578">
        <v>0</v>
      </c>
      <c r="AC60" s="1578">
        <v>3.5409186072352251E-2</v>
      </c>
      <c r="AD60" s="1578">
        <v>6.0627874419471435E-2</v>
      </c>
      <c r="AE60" s="1578">
        <v>0.46386126288477869</v>
      </c>
      <c r="AF60" s="1578">
        <v>0.15283336742131598</v>
      </c>
      <c r="AG60" s="1892">
        <v>0.99982792760257899</v>
      </c>
      <c r="AH60" s="311"/>
      <c r="AI60" s="311"/>
      <c r="AJ60" s="311"/>
      <c r="AK60" s="311"/>
      <c r="AL60" s="311"/>
      <c r="AM60" s="311"/>
      <c r="AN60" s="311"/>
      <c r="AO60" s="311"/>
      <c r="AP60" s="311"/>
      <c r="AQ60" s="311"/>
      <c r="AR60" s="311"/>
      <c r="AS60" s="311"/>
      <c r="AT60" s="311"/>
      <c r="AU60" s="311"/>
      <c r="AV60" s="311"/>
      <c r="AW60" s="311"/>
      <c r="AX60" s="311"/>
      <c r="AY60" s="311"/>
      <c r="AZ60" s="622"/>
      <c r="BA60" s="237"/>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303"/>
      <c r="CB60" s="303"/>
      <c r="CC60" s="303"/>
      <c r="CD60" s="303"/>
      <c r="CE60" s="303"/>
      <c r="CF60" s="303"/>
      <c r="CG60" s="303"/>
      <c r="CH60" s="1800"/>
      <c r="CI60" s="1800"/>
      <c r="CJ60" s="1800"/>
      <c r="CK60" s="1800"/>
      <c r="CL60" s="1800"/>
      <c r="CM60" s="1800"/>
      <c r="CN60" s="1800"/>
      <c r="CO60" s="1800"/>
      <c r="CP60" s="1800"/>
      <c r="CQ60" s="1800"/>
      <c r="CR60" s="1800"/>
      <c r="CS60" s="1800"/>
      <c r="CT60" s="1800"/>
      <c r="CU60" s="1800"/>
      <c r="CV60" s="1800"/>
      <c r="CW60" s="1800"/>
      <c r="CX60" s="1800"/>
      <c r="CY60" s="1800"/>
      <c r="CZ60" s="1800"/>
    </row>
    <row r="61" s="135" customFormat="true" ht="15" customHeight="true" x14ac:dyDescent="0.2">
      <c r="A61" s="2314"/>
      <c r="B61" s="1685" t="s">
        <v>287</v>
      </c>
      <c r="C61" s="1577">
        <v>11.143841487768006</v>
      </c>
      <c r="D61" s="1578">
        <v>9.6342978877875041</v>
      </c>
      <c r="E61" s="1578">
        <v>8.0066242889611665</v>
      </c>
      <c r="F61" s="1578">
        <v>3.1156702274905785</v>
      </c>
      <c r="G61" s="1579">
        <v>0.24892406944982201</v>
      </c>
      <c r="H61" s="1580">
        <v>7.7818332112948863</v>
      </c>
      <c r="I61" s="1578">
        <v>3.7868316845804122</v>
      </c>
      <c r="J61" s="1578">
        <v>1.4397612538378359</v>
      </c>
      <c r="K61" s="1578">
        <v>0.60371506776838346</v>
      </c>
      <c r="L61" s="1581">
        <v>2.4564643133381896E-2</v>
      </c>
      <c r="M61" s="1582">
        <v>11.732842493432186</v>
      </c>
      <c r="N61" s="1578">
        <v>11.423509827024128</v>
      </c>
      <c r="O61" s="1578">
        <v>10.617018774017009</v>
      </c>
      <c r="P61" s="1578">
        <v>9.1581441386226796</v>
      </c>
      <c r="Q61" s="1579">
        <v>10.265240361171109</v>
      </c>
      <c r="R61" s="1580">
        <v>20.269676458408476</v>
      </c>
      <c r="S61" s="1578">
        <v>11.699812272253549</v>
      </c>
      <c r="T61" s="1578">
        <v>0.12907283752379839</v>
      </c>
      <c r="U61" s="1578">
        <v>3.5163873963255399</v>
      </c>
      <c r="V61" s="1578">
        <v>2.0160875078356471</v>
      </c>
      <c r="W61" s="1578">
        <v>0</v>
      </c>
      <c r="X61" s="1578">
        <v>13.882889407164651</v>
      </c>
      <c r="Y61" s="1578">
        <v>4.1654305746694442</v>
      </c>
      <c r="Z61" s="1578">
        <v>13.758785519055536</v>
      </c>
      <c r="AA61" s="1578">
        <v>6.5998693071506391</v>
      </c>
      <c r="AB61" s="1578">
        <v>0</v>
      </c>
      <c r="AC61" s="1578">
        <v>33.40019669666615</v>
      </c>
      <c r="AD61" s="1578">
        <v>3.9604922901857784</v>
      </c>
      <c r="AE61" s="1578">
        <v>0.73633689301951755</v>
      </c>
      <c r="AF61" s="1578">
        <v>7.1140445301722792</v>
      </c>
      <c r="AG61" s="1892">
        <v>5.5883769389926128</v>
      </c>
      <c r="AH61" s="311"/>
      <c r="AI61" s="311"/>
      <c r="AJ61" s="311"/>
      <c r="AK61" s="311"/>
      <c r="AL61" s="311"/>
      <c r="AM61" s="311"/>
      <c r="AN61" s="311"/>
      <c r="AO61" s="311"/>
      <c r="AP61" s="311"/>
      <c r="AQ61" s="311"/>
      <c r="AR61" s="311"/>
      <c r="AS61" s="311"/>
      <c r="AT61" s="311"/>
      <c r="AU61" s="311"/>
      <c r="AV61" s="311"/>
      <c r="AW61" s="311"/>
      <c r="AX61" s="311"/>
      <c r="AY61" s="311"/>
      <c r="AZ61" s="622"/>
      <c r="BA61" s="237"/>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303"/>
      <c r="CB61" s="303"/>
      <c r="CC61" s="303"/>
      <c r="CD61" s="303"/>
      <c r="CE61" s="303"/>
      <c r="CF61" s="303"/>
      <c r="CG61" s="303"/>
      <c r="CH61" s="1800"/>
      <c r="CI61" s="1800"/>
      <c r="CJ61" s="1800"/>
      <c r="CK61" s="1800"/>
      <c r="CL61" s="1800"/>
      <c r="CM61" s="1800"/>
      <c r="CN61" s="1800"/>
      <c r="CO61" s="1800"/>
      <c r="CP61" s="1800"/>
      <c r="CQ61" s="1800"/>
      <c r="CR61" s="1800"/>
      <c r="CS61" s="1800"/>
      <c r="CT61" s="1800"/>
      <c r="CU61" s="1800"/>
      <c r="CV61" s="1800"/>
      <c r="CW61" s="1800"/>
      <c r="CX61" s="1800"/>
      <c r="CY61" s="1800"/>
      <c r="CZ61" s="1800"/>
    </row>
    <row r="62" s="135" customFormat="true" ht="15" customHeight="true" x14ac:dyDescent="0.2">
      <c r="A62" s="2314"/>
      <c r="B62" s="1685" t="s">
        <v>288</v>
      </c>
      <c r="C62" s="1577">
        <v>9.5868702494472178</v>
      </c>
      <c r="D62" s="1578">
        <v>8.1797891725005947</v>
      </c>
      <c r="E62" s="1578">
        <v>7.2497120677032543</v>
      </c>
      <c r="F62" s="1578">
        <v>3.5449252409464749</v>
      </c>
      <c r="G62" s="1579">
        <v>0.98301786597970209</v>
      </c>
      <c r="H62" s="1580">
        <v>2.5288176851497712</v>
      </c>
      <c r="I62" s="1578">
        <v>2.5639985804744048</v>
      </c>
      <c r="J62" s="1578">
        <v>2.0670499464768977</v>
      </c>
      <c r="K62" s="1578">
        <v>0.81028594952657074</v>
      </c>
      <c r="L62" s="1581">
        <v>0.53457601541618571</v>
      </c>
      <c r="M62" s="1582">
        <v>8.9538822328858299</v>
      </c>
      <c r="N62" s="1578">
        <v>13.407957501398363</v>
      </c>
      <c r="O62" s="1578">
        <v>7.2421583373596095</v>
      </c>
      <c r="P62" s="1578">
        <v>11.650922740870927</v>
      </c>
      <c r="Q62" s="1579">
        <v>12.206235755266219</v>
      </c>
      <c r="R62" s="1580">
        <v>11.26499623445981</v>
      </c>
      <c r="S62" s="1578">
        <v>0.45276471146379521</v>
      </c>
      <c r="T62" s="1578">
        <v>0.63638380668942429</v>
      </c>
      <c r="U62" s="1578">
        <v>0.944818610610763</v>
      </c>
      <c r="V62" s="1578">
        <v>0</v>
      </c>
      <c r="W62" s="1578">
        <v>0</v>
      </c>
      <c r="X62" s="1578">
        <v>14.68957641566721</v>
      </c>
      <c r="Y62" s="1578">
        <v>5.2960210012764923</v>
      </c>
      <c r="Z62" s="1578">
        <v>7.3342829485886245</v>
      </c>
      <c r="AA62" s="1578">
        <v>0</v>
      </c>
      <c r="AB62" s="1578">
        <v>0</v>
      </c>
      <c r="AC62" s="1578">
        <v>14.93233262211387</v>
      </c>
      <c r="AD62" s="1578">
        <v>12.684925753542045</v>
      </c>
      <c r="AE62" s="1578">
        <v>2.3453211067861033</v>
      </c>
      <c r="AF62" s="1578">
        <v>12.794281125424492</v>
      </c>
      <c r="AG62" s="1892">
        <v>21.395109731466526</v>
      </c>
      <c r="AH62" s="311"/>
      <c r="AI62" s="311"/>
      <c r="AJ62" s="311"/>
      <c r="AK62" s="311"/>
      <c r="AL62" s="311"/>
      <c r="AM62" s="311"/>
      <c r="AN62" s="311"/>
      <c r="AO62" s="311"/>
      <c r="AP62" s="311"/>
      <c r="AQ62" s="311"/>
      <c r="AR62" s="311"/>
      <c r="AS62" s="311"/>
      <c r="AT62" s="311"/>
      <c r="AU62" s="311"/>
      <c r="AV62" s="311"/>
      <c r="AW62" s="311"/>
      <c r="AX62" s="311"/>
      <c r="AY62" s="311"/>
      <c r="AZ62" s="622"/>
      <c r="BA62" s="237"/>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303"/>
      <c r="CB62" s="303"/>
      <c r="CC62" s="303"/>
      <c r="CD62" s="303"/>
      <c r="CE62" s="303"/>
      <c r="CF62" s="303"/>
      <c r="CG62" s="303"/>
      <c r="CH62" s="1800"/>
      <c r="CI62" s="1800"/>
      <c r="CJ62" s="1800"/>
      <c r="CK62" s="1800"/>
      <c r="CL62" s="1800"/>
      <c r="CM62" s="1800"/>
      <c r="CN62" s="1800"/>
      <c r="CO62" s="1800"/>
      <c r="CP62" s="1800"/>
      <c r="CQ62" s="1800"/>
      <c r="CR62" s="1800"/>
      <c r="CS62" s="1800"/>
      <c r="CT62" s="1800"/>
      <c r="CU62" s="1800"/>
      <c r="CV62" s="1800"/>
      <c r="CW62" s="1800"/>
      <c r="CX62" s="1800"/>
      <c r="CY62" s="1800"/>
      <c r="CZ62" s="1800"/>
    </row>
    <row r="63" s="135" customFormat="true" ht="15" customHeight="true" x14ac:dyDescent="0.2">
      <c r="A63" s="2314"/>
      <c r="B63" s="1685" t="s">
        <v>169</v>
      </c>
      <c r="C63" s="1577">
        <v>8.0557659120876739</v>
      </c>
      <c r="D63" s="1578">
        <v>6.5777161237462343</v>
      </c>
      <c r="E63" s="1578">
        <v>6.1150252051068748</v>
      </c>
      <c r="F63" s="1578">
        <v>1.2663451595677147</v>
      </c>
      <c r="G63" s="1579">
        <v>0.18500202514330091</v>
      </c>
      <c r="H63" s="1580">
        <v>0.98985366646664119</v>
      </c>
      <c r="I63" s="1578">
        <v>0.50887793795709313</v>
      </c>
      <c r="J63" s="1578">
        <v>0.85440981289405926</v>
      </c>
      <c r="K63" s="1578">
        <v>0.22673467205973022</v>
      </c>
      <c r="L63" s="1581">
        <v>8.6440194369321502E-2</v>
      </c>
      <c r="M63" s="1582">
        <v>10.266186691645053</v>
      </c>
      <c r="N63" s="1578">
        <v>8.0914079146729705</v>
      </c>
      <c r="O63" s="1578">
        <v>7.7835904059227969</v>
      </c>
      <c r="P63" s="1578">
        <v>8.1491256129388194</v>
      </c>
      <c r="Q63" s="1579">
        <v>10.120539996016003</v>
      </c>
      <c r="R63" s="1580">
        <v>4.9624946674307324</v>
      </c>
      <c r="S63" s="1578">
        <v>8.9375560230091473</v>
      </c>
      <c r="T63" s="1578">
        <v>0.70990060638089114</v>
      </c>
      <c r="U63" s="1578">
        <v>0.39811628360450457</v>
      </c>
      <c r="V63" s="1578">
        <v>0</v>
      </c>
      <c r="W63" s="1578">
        <v>8.6125313741559939</v>
      </c>
      <c r="X63" s="1578">
        <v>1.0893212651245945</v>
      </c>
      <c r="Y63" s="1578">
        <v>1.9118774061056547</v>
      </c>
      <c r="Z63" s="1578">
        <v>3.0808680865275972</v>
      </c>
      <c r="AA63" s="1578">
        <v>6.5144918809278556</v>
      </c>
      <c r="AB63" s="1578">
        <v>38.308784656716767</v>
      </c>
      <c r="AC63" s="1578">
        <v>6.6074960451720841</v>
      </c>
      <c r="AD63" s="1578">
        <v>3.971392982681111</v>
      </c>
      <c r="AE63" s="1578">
        <v>4.7313386070946271</v>
      </c>
      <c r="AF63" s="1578">
        <v>3.7303496271854071</v>
      </c>
      <c r="AG63" s="1892">
        <v>0.86407975621017663</v>
      </c>
      <c r="AH63" s="311"/>
      <c r="AI63" s="311"/>
      <c r="AJ63" s="311"/>
      <c r="AK63" s="311"/>
      <c r="AL63" s="311"/>
      <c r="AM63" s="311"/>
      <c r="AN63" s="311"/>
      <c r="AO63" s="311"/>
      <c r="AP63" s="311"/>
      <c r="AQ63" s="311"/>
      <c r="AR63" s="311"/>
      <c r="AS63" s="311"/>
      <c r="AT63" s="311"/>
      <c r="AU63" s="311"/>
      <c r="AV63" s="311"/>
      <c r="AW63" s="311"/>
      <c r="AX63" s="311"/>
      <c r="AY63" s="311"/>
      <c r="AZ63" s="622"/>
      <c r="BA63" s="237"/>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303"/>
      <c r="CB63" s="303"/>
      <c r="CC63" s="303"/>
      <c r="CD63" s="303"/>
      <c r="CE63" s="303"/>
      <c r="CF63" s="303"/>
      <c r="CG63" s="303"/>
      <c r="CH63" s="1800"/>
      <c r="CI63" s="1800"/>
      <c r="CJ63" s="1800"/>
      <c r="CK63" s="1800"/>
      <c r="CL63" s="1800"/>
      <c r="CM63" s="1800"/>
      <c r="CN63" s="1800"/>
      <c r="CO63" s="1800"/>
      <c r="CP63" s="1800"/>
      <c r="CQ63" s="1800"/>
      <c r="CR63" s="1800"/>
      <c r="CS63" s="1800"/>
      <c r="CT63" s="1800"/>
      <c r="CU63" s="1800"/>
      <c r="CV63" s="1800"/>
      <c r="CW63" s="1800"/>
      <c r="CX63" s="1800"/>
      <c r="CY63" s="1800"/>
      <c r="CZ63" s="1800"/>
    </row>
    <row r="64" s="135" customFormat="true" ht="15" customHeight="true" x14ac:dyDescent="0.2">
      <c r="A64" s="2314"/>
      <c r="B64" s="1685" t="s">
        <v>170</v>
      </c>
      <c r="C64" s="1577">
        <v>0.26263072586535535</v>
      </c>
      <c r="D64" s="1578">
        <v>8.9596051911894639E-2</v>
      </c>
      <c r="E64" s="1578">
        <v>0.10122225810646954</v>
      </c>
      <c r="F64" s="1578">
        <v>1.4281148251096094E-2</v>
      </c>
      <c r="G64" s="1579">
        <v>0</v>
      </c>
      <c r="H64" s="1580">
        <v>0</v>
      </c>
      <c r="I64" s="1578">
        <v>2.6839546847984085E-2</v>
      </c>
      <c r="J64" s="1578">
        <v>0</v>
      </c>
      <c r="K64" s="1578">
        <v>0</v>
      </c>
      <c r="L64" s="1581">
        <v>0</v>
      </c>
      <c r="M64" s="1582">
        <v>0.34964488619757389</v>
      </c>
      <c r="N64" s="1578">
        <v>0.30136752951694012</v>
      </c>
      <c r="O64" s="1578">
        <v>5.1056722529263389E-2</v>
      </c>
      <c r="P64" s="1578">
        <v>0.23996516579653537</v>
      </c>
      <c r="Q64" s="1579">
        <v>2.7025218487342437E-2</v>
      </c>
      <c r="R64" s="1580">
        <v>8.647467679531784E-2</v>
      </c>
      <c r="S64" s="1578">
        <v>0</v>
      </c>
      <c r="T64" s="1578">
        <v>0</v>
      </c>
      <c r="U64" s="1578">
        <v>5.8033260505039902E-2</v>
      </c>
      <c r="V64" s="1578">
        <v>0</v>
      </c>
      <c r="W64" s="1578">
        <v>0</v>
      </c>
      <c r="X64" s="1578">
        <v>0.25396908375624361</v>
      </c>
      <c r="Y64" s="1578">
        <v>8.4671641297536071E-2</v>
      </c>
      <c r="Z64" s="1578">
        <v>0</v>
      </c>
      <c r="AA64" s="1578">
        <v>0.21626568204982216</v>
      </c>
      <c r="AB64" s="1578">
        <v>0</v>
      </c>
      <c r="AC64" s="1578">
        <v>8.3464510027687455E-2</v>
      </c>
      <c r="AD64" s="1578">
        <v>0</v>
      </c>
      <c r="AE64" s="1578">
        <v>9.0042780903900055E-2</v>
      </c>
      <c r="AF64" s="1578">
        <v>0.73809306125698282</v>
      </c>
      <c r="AG64" s="1892">
        <v>0</v>
      </c>
      <c r="AH64" s="311"/>
      <c r="AI64" s="311"/>
      <c r="AJ64" s="311"/>
      <c r="AK64" s="311"/>
      <c r="AL64" s="311"/>
      <c r="AM64" s="311"/>
      <c r="AN64" s="311"/>
      <c r="AO64" s="311"/>
      <c r="AP64" s="311"/>
      <c r="AQ64" s="311"/>
      <c r="AR64" s="311"/>
      <c r="AS64" s="311"/>
      <c r="AT64" s="311"/>
      <c r="AU64" s="311"/>
      <c r="AV64" s="311"/>
      <c r="AW64" s="311"/>
      <c r="AX64" s="311"/>
      <c r="AY64" s="311"/>
      <c r="AZ64" s="622"/>
      <c r="BA64" s="237"/>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303"/>
      <c r="CB64" s="303"/>
      <c r="CC64" s="303"/>
      <c r="CD64" s="303"/>
      <c r="CE64" s="303"/>
      <c r="CF64" s="303"/>
      <c r="CG64" s="303"/>
      <c r="CH64" s="1800"/>
      <c r="CI64" s="1800"/>
      <c r="CJ64" s="1800"/>
      <c r="CK64" s="1800"/>
      <c r="CL64" s="1800"/>
      <c r="CM64" s="1800"/>
      <c r="CN64" s="1800"/>
      <c r="CO64" s="1800"/>
      <c r="CP64" s="1800"/>
      <c r="CQ64" s="1800"/>
      <c r="CR64" s="1800"/>
      <c r="CS64" s="1800"/>
      <c r="CT64" s="1800"/>
      <c r="CU64" s="1800"/>
      <c r="CV64" s="1800"/>
      <c r="CW64" s="1800"/>
      <c r="CX64" s="1800"/>
      <c r="CY64" s="1800"/>
      <c r="CZ64" s="1800"/>
    </row>
    <row r="65" s="135" customFormat="true" ht="15" customHeight="true" x14ac:dyDescent="0.2">
      <c r="A65" s="2314"/>
      <c r="B65" s="1685" t="s">
        <v>171</v>
      </c>
      <c r="C65" s="1577">
        <v>0.41717480430129328</v>
      </c>
      <c r="D65" s="1578">
        <v>0.26797097317336499</v>
      </c>
      <c r="E65" s="1578">
        <v>0.65689394936517487</v>
      </c>
      <c r="F65" s="1578">
        <v>0.80013727573679427</v>
      </c>
      <c r="G65" s="1579">
        <v>1.1457880864866539</v>
      </c>
      <c r="H65" s="1580">
        <v>0.40373836549695175</v>
      </c>
      <c r="I65" s="1578">
        <v>0.69657334466750143</v>
      </c>
      <c r="J65" s="1578">
        <v>1.0613273704807706</v>
      </c>
      <c r="K65" s="1578">
        <v>1.0359770645847783</v>
      </c>
      <c r="L65" s="1581">
        <v>1.2236429680149838</v>
      </c>
      <c r="M65" s="1582">
        <v>0</v>
      </c>
      <c r="N65" s="1578">
        <v>0.81594018504881649</v>
      </c>
      <c r="O65" s="1578">
        <v>0.20565292061950285</v>
      </c>
      <c r="P65" s="1578">
        <v>0.4358753714949955</v>
      </c>
      <c r="Q65" s="1579">
        <v>0.54096832321871147</v>
      </c>
      <c r="R65" s="1580">
        <v>3.4115029203568605</v>
      </c>
      <c r="S65" s="1578">
        <v>0</v>
      </c>
      <c r="T65" s="1578">
        <v>0.18829765593759809</v>
      </c>
      <c r="U65" s="1578">
        <v>0.65830211676040451</v>
      </c>
      <c r="V65" s="1578">
        <v>0.36418785952966531</v>
      </c>
      <c r="W65" s="1578">
        <v>0</v>
      </c>
      <c r="X65" s="1578">
        <v>0.31834231699497412</v>
      </c>
      <c r="Y65" s="1578">
        <v>3.1448032330498976</v>
      </c>
      <c r="Z65" s="1578">
        <v>0.52241163900575449</v>
      </c>
      <c r="AA65" s="1578">
        <v>0</v>
      </c>
      <c r="AB65" s="1578">
        <v>0.1367985495831687</v>
      </c>
      <c r="AC65" s="1578">
        <v>0.42212141243986284</v>
      </c>
      <c r="AD65" s="1578">
        <v>0</v>
      </c>
      <c r="AE65" s="1578">
        <v>0.41053755973496608</v>
      </c>
      <c r="AF65" s="1578">
        <v>0</v>
      </c>
      <c r="AG65" s="1892">
        <v>0</v>
      </c>
      <c r="AH65" s="311"/>
      <c r="AI65" s="311"/>
      <c r="AJ65" s="311"/>
      <c r="AK65" s="311"/>
      <c r="AL65" s="311"/>
      <c r="AM65" s="311"/>
      <c r="AN65" s="311"/>
      <c r="AO65" s="311"/>
      <c r="AP65" s="311"/>
      <c r="AQ65" s="311"/>
      <c r="AR65" s="311"/>
      <c r="AS65" s="311"/>
      <c r="AT65" s="311"/>
      <c r="AU65" s="311"/>
      <c r="AV65" s="311"/>
      <c r="AW65" s="311"/>
      <c r="AX65" s="311"/>
      <c r="AY65" s="311"/>
      <c r="AZ65" s="622"/>
      <c r="BA65" s="237"/>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303"/>
      <c r="CB65" s="303"/>
      <c r="CC65" s="303"/>
      <c r="CD65" s="303"/>
      <c r="CE65" s="303"/>
      <c r="CF65" s="303"/>
      <c r="CG65" s="303"/>
      <c r="CH65" s="1800"/>
      <c r="CI65" s="1800"/>
      <c r="CJ65" s="1800"/>
      <c r="CK65" s="1800"/>
      <c r="CL65" s="1800"/>
      <c r="CM65" s="1800"/>
      <c r="CN65" s="1800"/>
      <c r="CO65" s="1800"/>
      <c r="CP65" s="1800"/>
      <c r="CQ65" s="1800"/>
      <c r="CR65" s="1800"/>
      <c r="CS65" s="1800"/>
      <c r="CT65" s="1800"/>
      <c r="CU65" s="1800"/>
      <c r="CV65" s="1800"/>
      <c r="CW65" s="1800"/>
      <c r="CX65" s="1800"/>
      <c r="CY65" s="1800"/>
      <c r="CZ65" s="1800"/>
    </row>
    <row r="66" s="135" customFormat="true" ht="15" customHeight="true" x14ac:dyDescent="0.2">
      <c r="A66" s="2314"/>
      <c r="B66" s="1685" t="s">
        <v>172</v>
      </c>
      <c r="C66" s="1577">
        <v>0.49063635233665398</v>
      </c>
      <c r="D66" s="1578">
        <v>1.512043095317023</v>
      </c>
      <c r="E66" s="1578">
        <v>3.9600643878600038E-2</v>
      </c>
      <c r="F66" s="1578">
        <v>0</v>
      </c>
      <c r="G66" s="1579">
        <v>8.9022887610844786E-2</v>
      </c>
      <c r="H66" s="1580">
        <v>2.163935504411453E-2</v>
      </c>
      <c r="I66" s="1578">
        <v>0</v>
      </c>
      <c r="J66" s="1578">
        <v>0</v>
      </c>
      <c r="K66" s="1578">
        <v>5.9970335795943033E-2</v>
      </c>
      <c r="L66" s="1581">
        <v>0.10735523176033993</v>
      </c>
      <c r="M66" s="1582">
        <v>1.0089269933536686</v>
      </c>
      <c r="N66" s="1578">
        <v>0.46962536506009811</v>
      </c>
      <c r="O66" s="1578">
        <v>2.0635564219791336</v>
      </c>
      <c r="P66" s="1578">
        <v>0.79855056399587376</v>
      </c>
      <c r="Q66" s="1579">
        <v>0</v>
      </c>
      <c r="R66" s="1580">
        <v>2.0319337418337156E-2</v>
      </c>
      <c r="S66" s="1578">
        <v>0</v>
      </c>
      <c r="T66" s="1578">
        <v>0</v>
      </c>
      <c r="U66" s="1578">
        <v>0.28626021768351412</v>
      </c>
      <c r="V66" s="1578">
        <v>0</v>
      </c>
      <c r="W66" s="1578">
        <v>0</v>
      </c>
      <c r="X66" s="1578">
        <v>0.27113932092850146</v>
      </c>
      <c r="Y66" s="1578">
        <v>0.10654142666606961</v>
      </c>
      <c r="Z66" s="1578">
        <v>0.22352802782596815</v>
      </c>
      <c r="AA66" s="1578">
        <v>0</v>
      </c>
      <c r="AB66" s="1578">
        <v>0</v>
      </c>
      <c r="AC66" s="1578">
        <v>0</v>
      </c>
      <c r="AD66" s="1578">
        <v>0</v>
      </c>
      <c r="AE66" s="1578">
        <v>2.063735839749925</v>
      </c>
      <c r="AF66" s="1578">
        <v>0</v>
      </c>
      <c r="AG66" s="1892">
        <v>0</v>
      </c>
      <c r="AH66" s="311"/>
      <c r="AI66" s="311"/>
      <c r="AJ66" s="311"/>
      <c r="AK66" s="311"/>
      <c r="AL66" s="311"/>
      <c r="AM66" s="311"/>
      <c r="AN66" s="311"/>
      <c r="AO66" s="311"/>
      <c r="AP66" s="311"/>
      <c r="AQ66" s="311"/>
      <c r="AR66" s="311"/>
      <c r="AS66" s="311"/>
      <c r="AT66" s="311"/>
      <c r="AU66" s="311"/>
      <c r="AV66" s="311"/>
      <c r="AW66" s="311"/>
      <c r="AX66" s="311"/>
      <c r="AY66" s="311"/>
      <c r="AZ66" s="622"/>
      <c r="BA66" s="237"/>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303"/>
      <c r="CB66" s="303"/>
      <c r="CC66" s="303"/>
      <c r="CD66" s="303"/>
      <c r="CE66" s="303"/>
      <c r="CF66" s="303"/>
      <c r="CG66" s="303"/>
      <c r="CH66" s="1800"/>
      <c r="CI66" s="1800"/>
      <c r="CJ66" s="1800"/>
      <c r="CK66" s="1800"/>
      <c r="CL66" s="1800"/>
      <c r="CM66" s="1800"/>
      <c r="CN66" s="1800"/>
      <c r="CO66" s="1800"/>
      <c r="CP66" s="1800"/>
      <c r="CQ66" s="1800"/>
      <c r="CR66" s="1800"/>
      <c r="CS66" s="1800"/>
      <c r="CT66" s="1800"/>
      <c r="CU66" s="1800"/>
      <c r="CV66" s="1800"/>
      <c r="CW66" s="1800"/>
      <c r="CX66" s="1800"/>
      <c r="CY66" s="1800"/>
      <c r="CZ66" s="1800"/>
    </row>
    <row r="67" s="135" customFormat="true" ht="15" customHeight="true" x14ac:dyDescent="0.2">
      <c r="A67" s="2314"/>
      <c r="B67" s="1685" t="s">
        <v>173</v>
      </c>
      <c r="C67" s="1577">
        <v>3.2706859428298376</v>
      </c>
      <c r="D67" s="1578">
        <v>3.5803777036575495</v>
      </c>
      <c r="E67" s="1578">
        <v>1.7850163551974023</v>
      </c>
      <c r="F67" s="1578">
        <v>0.96083812822547765</v>
      </c>
      <c r="G67" s="1579">
        <v>0.10976902475746886</v>
      </c>
      <c r="H67" s="1580">
        <v>0.51844075158946723</v>
      </c>
      <c r="I67" s="1578">
        <v>0</v>
      </c>
      <c r="J67" s="1578">
        <v>0.1342335219404403</v>
      </c>
      <c r="K67" s="1578">
        <v>0.27421205030827639</v>
      </c>
      <c r="L67" s="1581">
        <v>5.369204604072985E-2</v>
      </c>
      <c r="M67" s="1582">
        <v>4.6777851511998536</v>
      </c>
      <c r="N67" s="1578">
        <v>2.8364133009613934</v>
      </c>
      <c r="O67" s="1578">
        <v>4.6778638413181381</v>
      </c>
      <c r="P67" s="1578">
        <v>3.7454615460288117</v>
      </c>
      <c r="Q67" s="1579">
        <v>3.6931485963075437</v>
      </c>
      <c r="R67" s="1580">
        <v>6.2177172500111698E-2</v>
      </c>
      <c r="S67" s="1578">
        <v>0</v>
      </c>
      <c r="T67" s="1578">
        <v>0.93174454587491951</v>
      </c>
      <c r="U67" s="1578">
        <v>1.3823568049896726</v>
      </c>
      <c r="V67" s="1578">
        <v>0</v>
      </c>
      <c r="W67" s="1578">
        <v>0</v>
      </c>
      <c r="X67" s="1578">
        <v>0</v>
      </c>
      <c r="Y67" s="1578">
        <v>1.0669181379890558</v>
      </c>
      <c r="Z67" s="1578">
        <v>7.9547523884681599</v>
      </c>
      <c r="AA67" s="1578">
        <v>3.4508077329181748</v>
      </c>
      <c r="AB67" s="1578">
        <v>0</v>
      </c>
      <c r="AC67" s="1578">
        <v>1.6954160405690304</v>
      </c>
      <c r="AD67" s="1578">
        <v>3.7131422938972229</v>
      </c>
      <c r="AE67" s="1578">
        <v>0</v>
      </c>
      <c r="AF67" s="1578">
        <v>18.630847106088897</v>
      </c>
      <c r="AG67" s="1892">
        <v>1.4970846024158331</v>
      </c>
      <c r="AH67" s="311"/>
      <c r="AI67" s="311"/>
      <c r="AJ67" s="311"/>
      <c r="AK67" s="311"/>
      <c r="AL67" s="311"/>
      <c r="AM67" s="311"/>
      <c r="AN67" s="311"/>
      <c r="AO67" s="311"/>
      <c r="AP67" s="311"/>
      <c r="AQ67" s="311"/>
      <c r="AR67" s="311"/>
      <c r="AS67" s="311"/>
      <c r="AT67" s="311"/>
      <c r="AU67" s="311"/>
      <c r="AV67" s="311"/>
      <c r="AW67" s="311"/>
      <c r="AX67" s="311"/>
      <c r="AY67" s="311"/>
      <c r="AZ67" s="622"/>
      <c r="BA67" s="237"/>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303"/>
      <c r="CB67" s="303"/>
      <c r="CC67" s="303"/>
      <c r="CD67" s="303"/>
      <c r="CE67" s="303"/>
      <c r="CF67" s="303"/>
      <c r="CG67" s="303"/>
      <c r="CH67" s="1800"/>
      <c r="CI67" s="1800"/>
      <c r="CJ67" s="1800"/>
      <c r="CK67" s="1800"/>
      <c r="CL67" s="1800"/>
      <c r="CM67" s="1800"/>
      <c r="CN67" s="1800"/>
      <c r="CO67" s="1800"/>
      <c r="CP67" s="1800"/>
      <c r="CQ67" s="1800"/>
      <c r="CR67" s="1800"/>
      <c r="CS67" s="1800"/>
      <c r="CT67" s="1800"/>
      <c r="CU67" s="1800"/>
      <c r="CV67" s="1800"/>
      <c r="CW67" s="1800"/>
      <c r="CX67" s="1800"/>
      <c r="CY67" s="1800"/>
      <c r="CZ67" s="1800"/>
    </row>
    <row r="68" s="135" customFormat="true" ht="15" customHeight="true" x14ac:dyDescent="0.2">
      <c r="A68" s="2314"/>
      <c r="B68" s="1685" t="s">
        <v>290</v>
      </c>
      <c r="C68" s="1577">
        <v>1.6650856119275553E-2</v>
      </c>
      <c r="D68" s="1578">
        <v>0</v>
      </c>
      <c r="E68" s="1578">
        <v>0</v>
      </c>
      <c r="F68" s="1578">
        <v>2.89121254318612E-2</v>
      </c>
      <c r="G68" s="1579">
        <v>1.7349879356839817E-2</v>
      </c>
      <c r="H68" s="1580">
        <v>0</v>
      </c>
      <c r="I68" s="1578">
        <v>0</v>
      </c>
      <c r="J68" s="1578">
        <v>0</v>
      </c>
      <c r="K68" s="1578">
        <v>0</v>
      </c>
      <c r="L68" s="1581">
        <v>0</v>
      </c>
      <c r="M68" s="1582">
        <v>3.5622546159758073E-2</v>
      </c>
      <c r="N68" s="1578">
        <v>0</v>
      </c>
      <c r="O68" s="1578">
        <v>0</v>
      </c>
      <c r="P68" s="1578">
        <v>0</v>
      </c>
      <c r="Q68" s="1579">
        <v>9.8872094840609825E-2</v>
      </c>
      <c r="R68" s="1580">
        <v>0</v>
      </c>
      <c r="S68" s="1578">
        <v>0</v>
      </c>
      <c r="T68" s="1578">
        <v>0</v>
      </c>
      <c r="U68" s="1578">
        <v>0</v>
      </c>
      <c r="V68" s="1578">
        <v>0</v>
      </c>
      <c r="W68" s="1578">
        <v>0</v>
      </c>
      <c r="X68" s="1578">
        <v>0</v>
      </c>
      <c r="Y68" s="1578">
        <v>0</v>
      </c>
      <c r="Z68" s="1578">
        <v>0.18106128792760864</v>
      </c>
      <c r="AA68" s="1578">
        <v>0</v>
      </c>
      <c r="AB68" s="1578">
        <v>0</v>
      </c>
      <c r="AC68" s="1578">
        <v>0</v>
      </c>
      <c r="AD68" s="1578">
        <v>8.3178486246226063E-2</v>
      </c>
      <c r="AE68" s="1578">
        <v>0</v>
      </c>
      <c r="AF68" s="1578">
        <v>0</v>
      </c>
      <c r="AG68" s="1892">
        <v>0</v>
      </c>
      <c r="AH68" s="311"/>
      <c r="AI68" s="311"/>
      <c r="AJ68" s="311"/>
      <c r="AK68" s="311"/>
      <c r="AL68" s="311"/>
      <c r="AM68" s="311"/>
      <c r="AN68" s="311"/>
      <c r="AO68" s="311"/>
      <c r="AP68" s="311"/>
      <c r="AQ68" s="311"/>
      <c r="AR68" s="311"/>
      <c r="AS68" s="311"/>
      <c r="AT68" s="311"/>
      <c r="AU68" s="311"/>
      <c r="AV68" s="311"/>
      <c r="AW68" s="311"/>
      <c r="AX68" s="311"/>
      <c r="AY68" s="311"/>
      <c r="AZ68" s="622"/>
      <c r="BA68" s="237"/>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303"/>
      <c r="CB68" s="303"/>
      <c r="CC68" s="303"/>
      <c r="CD68" s="303"/>
      <c r="CE68" s="303"/>
      <c r="CF68" s="303"/>
      <c r="CG68" s="303"/>
      <c r="CH68" s="1800"/>
      <c r="CI68" s="1800"/>
      <c r="CJ68" s="1800"/>
      <c r="CK68" s="1800"/>
      <c r="CL68" s="1800"/>
      <c r="CM68" s="1800"/>
      <c r="CN68" s="1800"/>
      <c r="CO68" s="1800"/>
      <c r="CP68" s="1800"/>
      <c r="CQ68" s="1800"/>
      <c r="CR68" s="1800"/>
      <c r="CS68" s="1800"/>
      <c r="CT68" s="1800"/>
      <c r="CU68" s="1800"/>
      <c r="CV68" s="1800"/>
      <c r="CW68" s="1800"/>
      <c r="CX68" s="1800"/>
      <c r="CY68" s="1800"/>
      <c r="CZ68" s="1800"/>
    </row>
    <row r="69" s="135" customFormat="true" ht="15" customHeight="true" x14ac:dyDescent="0.2">
      <c r="A69" s="2314"/>
      <c r="B69" s="1685" t="s">
        <v>291</v>
      </c>
      <c r="C69" s="1577">
        <v>0.22939447165620475</v>
      </c>
      <c r="D69" s="1578">
        <v>9.9229348682032453E-2</v>
      </c>
      <c r="E69" s="1578">
        <v>0.13611267690885653</v>
      </c>
      <c r="F69" s="1578">
        <v>5.234279432261088E-2</v>
      </c>
      <c r="G69" s="1579">
        <v>0</v>
      </c>
      <c r="H69" s="1580">
        <v>0</v>
      </c>
      <c r="I69" s="1578">
        <v>0</v>
      </c>
      <c r="J69" s="1578">
        <v>0</v>
      </c>
      <c r="K69" s="1578">
        <v>0</v>
      </c>
      <c r="L69" s="1581">
        <v>0</v>
      </c>
      <c r="M69" s="1582">
        <v>0.44938898283448092</v>
      </c>
      <c r="N69" s="1578">
        <v>9.3079295024966729E-2</v>
      </c>
      <c r="O69" s="1578">
        <v>2.5925697931665211E-2</v>
      </c>
      <c r="P69" s="1578">
        <v>0.13434518748855767</v>
      </c>
      <c r="Q69" s="1579">
        <v>0.40267611074416904</v>
      </c>
      <c r="R69" s="1580">
        <v>0</v>
      </c>
      <c r="S69" s="1578">
        <v>0</v>
      </c>
      <c r="T69" s="1578">
        <v>0</v>
      </c>
      <c r="U69" s="1578">
        <v>0</v>
      </c>
      <c r="V69" s="1578">
        <v>0</v>
      </c>
      <c r="W69" s="1578">
        <v>0</v>
      </c>
      <c r="X69" s="1578">
        <v>0.23240513222442982</v>
      </c>
      <c r="Y69" s="1578">
        <v>0</v>
      </c>
      <c r="Z69" s="1578">
        <v>0.75684116002722346</v>
      </c>
      <c r="AA69" s="1578">
        <v>0</v>
      </c>
      <c r="AB69" s="1578">
        <v>0</v>
      </c>
      <c r="AC69" s="1578">
        <v>0</v>
      </c>
      <c r="AD69" s="1578">
        <v>0.54565086977524291</v>
      </c>
      <c r="AE69" s="1578">
        <v>0</v>
      </c>
      <c r="AF69" s="1578">
        <v>0.57098808637114817</v>
      </c>
      <c r="AG69" s="1892">
        <v>0</v>
      </c>
      <c r="AH69" s="311"/>
      <c r="AI69" s="311"/>
      <c r="AJ69" s="311"/>
      <c r="AK69" s="311"/>
      <c r="AL69" s="311"/>
      <c r="AM69" s="311"/>
      <c r="AN69" s="311"/>
      <c r="AO69" s="311"/>
      <c r="AP69" s="311"/>
      <c r="AQ69" s="311"/>
      <c r="AR69" s="311"/>
      <c r="AS69" s="311"/>
      <c r="AT69" s="311"/>
      <c r="AU69" s="311"/>
      <c r="AV69" s="311"/>
      <c r="AW69" s="311"/>
      <c r="AX69" s="311"/>
      <c r="AY69" s="311"/>
      <c r="AZ69" s="622"/>
      <c r="BA69" s="237"/>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303"/>
      <c r="CB69" s="303"/>
      <c r="CC69" s="303"/>
      <c r="CD69" s="303"/>
      <c r="CE69" s="303"/>
      <c r="CF69" s="303"/>
      <c r="CG69" s="303"/>
      <c r="CH69" s="1800"/>
      <c r="CI69" s="1800"/>
      <c r="CJ69" s="1800"/>
      <c r="CK69" s="1800"/>
      <c r="CL69" s="1800"/>
      <c r="CM69" s="1800"/>
      <c r="CN69" s="1800"/>
      <c r="CO69" s="1800"/>
      <c r="CP69" s="1800"/>
      <c r="CQ69" s="1800"/>
      <c r="CR69" s="1800"/>
      <c r="CS69" s="1800"/>
      <c r="CT69" s="1800"/>
      <c r="CU69" s="1800"/>
      <c r="CV69" s="1800"/>
      <c r="CW69" s="1800"/>
      <c r="CX69" s="1800"/>
      <c r="CY69" s="1800"/>
      <c r="CZ69" s="1800"/>
    </row>
    <row r="70" s="135" customFormat="true" ht="15" customHeight="true" x14ac:dyDescent="0.2">
      <c r="A70" s="2314"/>
      <c r="B70" s="1685" t="s">
        <v>175</v>
      </c>
      <c r="C70" s="1577">
        <v>0.53927392005142771</v>
      </c>
      <c r="D70" s="1578">
        <v>1.132806946071732</v>
      </c>
      <c r="E70" s="1578">
        <v>3.3587303124388659</v>
      </c>
      <c r="F70" s="1578">
        <v>9.5185860738972945</v>
      </c>
      <c r="G70" s="1579">
        <v>17.4120399165412</v>
      </c>
      <c r="H70" s="1580">
        <v>3.6250476999820043</v>
      </c>
      <c r="I70" s="1578">
        <v>6.316773664331361</v>
      </c>
      <c r="J70" s="1578">
        <v>12.282960322026648</v>
      </c>
      <c r="K70" s="1578">
        <v>13.931955126767367</v>
      </c>
      <c r="L70" s="1581">
        <v>20.747948076295948</v>
      </c>
      <c r="M70" s="1582">
        <v>0.38957046768126841</v>
      </c>
      <c r="N70" s="1578">
        <v>0.10056408211770637</v>
      </c>
      <c r="O70" s="1578">
        <v>0.35490110299395694</v>
      </c>
      <c r="P70" s="1578">
        <v>1.4155673506227411</v>
      </c>
      <c r="Q70" s="1579">
        <v>1.3433380017865009</v>
      </c>
      <c r="R70" s="1580">
        <v>5.9511851517886969</v>
      </c>
      <c r="S70" s="1578">
        <v>0.16793748494401645</v>
      </c>
      <c r="T70" s="1578">
        <v>15.853260861476942</v>
      </c>
      <c r="U70" s="1578">
        <v>0.67165778327360326</v>
      </c>
      <c r="V70" s="1578">
        <v>39.118582696892027</v>
      </c>
      <c r="W70" s="1578">
        <v>6.3771325779883785</v>
      </c>
      <c r="X70" s="1578">
        <v>1.5021627023920754</v>
      </c>
      <c r="Y70" s="1578">
        <v>11.661522352007387</v>
      </c>
      <c r="Z70" s="1578">
        <v>6.7139062514620313</v>
      </c>
      <c r="AA70" s="1578">
        <v>0</v>
      </c>
      <c r="AB70" s="1578">
        <v>0.15323227850918861</v>
      </c>
      <c r="AC70" s="1578">
        <v>4.7277088051436138</v>
      </c>
      <c r="AD70" s="1578">
        <v>1.7194464300477263</v>
      </c>
      <c r="AE70" s="1578">
        <v>0.24180407454448238</v>
      </c>
      <c r="AF70" s="1578">
        <v>3.825868244905005</v>
      </c>
      <c r="AG70" s="1892">
        <v>0.15585446173680528</v>
      </c>
      <c r="AH70" s="311"/>
      <c r="AI70" s="311"/>
      <c r="AJ70" s="311"/>
      <c r="AK70" s="311"/>
      <c r="AL70" s="311"/>
      <c r="AM70" s="311"/>
      <c r="AN70" s="311"/>
      <c r="AO70" s="311"/>
      <c r="AP70" s="311"/>
      <c r="AQ70" s="311"/>
      <c r="AR70" s="311"/>
      <c r="AS70" s="311"/>
      <c r="AT70" s="311"/>
      <c r="AU70" s="311"/>
      <c r="AV70" s="311"/>
      <c r="AW70" s="311"/>
      <c r="AX70" s="311"/>
      <c r="AY70" s="311"/>
      <c r="AZ70" s="622"/>
      <c r="BA70" s="237"/>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303"/>
      <c r="CB70" s="303"/>
      <c r="CC70" s="303"/>
      <c r="CD70" s="303"/>
      <c r="CE70" s="303"/>
      <c r="CF70" s="303"/>
      <c r="CG70" s="303"/>
      <c r="CH70" s="1800"/>
      <c r="CI70" s="1800"/>
      <c r="CJ70" s="1800"/>
      <c r="CK70" s="1800"/>
      <c r="CL70" s="1800"/>
      <c r="CM70" s="1800"/>
      <c r="CN70" s="1800"/>
      <c r="CO70" s="1800"/>
      <c r="CP70" s="1800"/>
      <c r="CQ70" s="1800"/>
      <c r="CR70" s="1800"/>
      <c r="CS70" s="1800"/>
      <c r="CT70" s="1800"/>
      <c r="CU70" s="1800"/>
      <c r="CV70" s="1800"/>
      <c r="CW70" s="1800"/>
      <c r="CX70" s="1800"/>
      <c r="CY70" s="1800"/>
      <c r="CZ70" s="1800"/>
    </row>
    <row r="71" s="135" customFormat="true" ht="15" customHeight="true" x14ac:dyDescent="0.2">
      <c r="A71" s="2314"/>
      <c r="B71" s="1685" t="s">
        <v>47</v>
      </c>
      <c r="C71" s="1577">
        <v>0.12141705418697721</v>
      </c>
      <c r="D71" s="1578">
        <v>3.6844136322302649E-2</v>
      </c>
      <c r="E71" s="1578">
        <v>6.2406124831098309E-2</v>
      </c>
      <c r="F71" s="1578">
        <v>2.7003235217481776E-2</v>
      </c>
      <c r="G71" s="1579">
        <v>0</v>
      </c>
      <c r="H71" s="1580">
        <v>8.3515516629960512E-2</v>
      </c>
      <c r="I71" s="1578">
        <v>5.0749042298549783E-2</v>
      </c>
      <c r="J71" s="1578">
        <v>0</v>
      </c>
      <c r="K71" s="1578">
        <v>0</v>
      </c>
      <c r="L71" s="1581">
        <v>0</v>
      </c>
      <c r="M71" s="1582">
        <v>0.14019172368511537</v>
      </c>
      <c r="N71" s="1578">
        <v>0.10310234145485375</v>
      </c>
      <c r="O71" s="1578">
        <v>0</v>
      </c>
      <c r="P71" s="1578">
        <v>0</v>
      </c>
      <c r="Q71" s="1579">
        <v>0.13332930910953905</v>
      </c>
      <c r="R71" s="1580">
        <v>0.40356658499064657</v>
      </c>
      <c r="S71" s="1578">
        <v>0</v>
      </c>
      <c r="T71" s="1578">
        <v>0</v>
      </c>
      <c r="U71" s="1578">
        <v>0</v>
      </c>
      <c r="V71" s="1578">
        <v>0</v>
      </c>
      <c r="W71" s="1578">
        <v>0</v>
      </c>
      <c r="X71" s="1578">
        <v>0</v>
      </c>
      <c r="Y71" s="1578">
        <v>0</v>
      </c>
      <c r="Z71" s="1578">
        <v>0.11761311626823052</v>
      </c>
      <c r="AA71" s="1578">
        <v>0</v>
      </c>
      <c r="AB71" s="1578">
        <v>0</v>
      </c>
      <c r="AC71" s="1578">
        <v>0</v>
      </c>
      <c r="AD71" s="1578">
        <v>0.59091602488480299</v>
      </c>
      <c r="AE71" s="1578">
        <v>0</v>
      </c>
      <c r="AF71" s="1578">
        <v>0</v>
      </c>
      <c r="AG71" s="1892">
        <v>0</v>
      </c>
      <c r="AH71" s="311"/>
      <c r="AI71" s="311"/>
      <c r="AJ71" s="311"/>
      <c r="AK71" s="311"/>
      <c r="AL71" s="311"/>
      <c r="AM71" s="311"/>
      <c r="AN71" s="311"/>
      <c r="AO71" s="311"/>
      <c r="AP71" s="311"/>
      <c r="AQ71" s="311"/>
      <c r="AR71" s="311"/>
      <c r="AS71" s="311"/>
      <c r="AT71" s="311"/>
      <c r="AU71" s="311"/>
      <c r="AV71" s="311"/>
      <c r="AW71" s="311"/>
      <c r="AX71" s="311"/>
      <c r="AY71" s="311"/>
      <c r="AZ71" s="622"/>
      <c r="BA71" s="237"/>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303"/>
      <c r="CB71" s="303"/>
      <c r="CC71" s="303"/>
      <c r="CD71" s="303"/>
      <c r="CE71" s="303"/>
      <c r="CF71" s="303"/>
      <c r="CG71" s="303"/>
      <c r="CH71" s="1800"/>
      <c r="CI71" s="1800"/>
      <c r="CJ71" s="1800"/>
      <c r="CK71" s="1800"/>
      <c r="CL71" s="1800"/>
      <c r="CM71" s="1800"/>
      <c r="CN71" s="1800"/>
      <c r="CO71" s="1800"/>
      <c r="CP71" s="1800"/>
      <c r="CQ71" s="1800"/>
      <c r="CR71" s="1800"/>
      <c r="CS71" s="1800"/>
      <c r="CT71" s="1800"/>
      <c r="CU71" s="1800"/>
      <c r="CV71" s="1800"/>
      <c r="CW71" s="1800"/>
      <c r="CX71" s="1800"/>
      <c r="CY71" s="1800"/>
      <c r="CZ71" s="1800"/>
    </row>
    <row r="72" s="135" customFormat="true" ht="15" customHeight="true" x14ac:dyDescent="0.2">
      <c r="A72" s="2314"/>
      <c r="B72" s="1685" t="s">
        <v>199</v>
      </c>
      <c r="C72" s="1577">
        <v>0</v>
      </c>
      <c r="D72" s="1578">
        <v>0</v>
      </c>
      <c r="E72" s="1578">
        <v>7.5264081544763675E-3</v>
      </c>
      <c r="F72" s="1578">
        <v>0</v>
      </c>
      <c r="G72" s="1579">
        <v>0</v>
      </c>
      <c r="H72" s="1580">
        <v>0</v>
      </c>
      <c r="I72" s="1578">
        <v>0</v>
      </c>
      <c r="J72" s="1578">
        <v>0</v>
      </c>
      <c r="K72" s="1578">
        <v>0</v>
      </c>
      <c r="L72" s="1581">
        <v>0</v>
      </c>
      <c r="M72" s="1582">
        <v>0</v>
      </c>
      <c r="N72" s="1578">
        <v>0</v>
      </c>
      <c r="O72" s="1578">
        <v>0</v>
      </c>
      <c r="P72" s="1578">
        <v>0</v>
      </c>
      <c r="Q72" s="1579">
        <v>1.6080004999968752E-2</v>
      </c>
      <c r="R72" s="1580">
        <v>0</v>
      </c>
      <c r="S72" s="1578">
        <v>0</v>
      </c>
      <c r="T72" s="1578">
        <v>0</v>
      </c>
      <c r="U72" s="1578">
        <v>0</v>
      </c>
      <c r="V72" s="1578">
        <v>0</v>
      </c>
      <c r="W72" s="1578">
        <v>0</v>
      </c>
      <c r="X72" s="1578">
        <v>0</v>
      </c>
      <c r="Y72" s="1578">
        <v>0</v>
      </c>
      <c r="Z72" s="1578">
        <v>0</v>
      </c>
      <c r="AA72" s="1578">
        <v>0</v>
      </c>
      <c r="AB72" s="1578">
        <v>0</v>
      </c>
      <c r="AC72" s="1578">
        <v>4.9661383466474043E-2</v>
      </c>
      <c r="AD72" s="1578">
        <v>0</v>
      </c>
      <c r="AE72" s="1578">
        <v>0</v>
      </c>
      <c r="AF72" s="1578">
        <v>0</v>
      </c>
      <c r="AG72" s="1892">
        <v>0</v>
      </c>
      <c r="AH72" s="311"/>
      <c r="AI72" s="311"/>
      <c r="AJ72" s="311"/>
      <c r="AK72" s="311"/>
      <c r="AL72" s="311"/>
      <c r="AM72" s="311"/>
      <c r="AN72" s="311"/>
      <c r="AO72" s="311"/>
      <c r="AP72" s="311"/>
      <c r="AQ72" s="311"/>
      <c r="AR72" s="311"/>
      <c r="AS72" s="311"/>
      <c r="AT72" s="311"/>
      <c r="AU72" s="311"/>
      <c r="AV72" s="311"/>
      <c r="AW72" s="311"/>
      <c r="AX72" s="311"/>
      <c r="AY72" s="311"/>
      <c r="AZ72" s="622"/>
      <c r="BA72" s="237"/>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303"/>
      <c r="CB72" s="303"/>
      <c r="CC72" s="303"/>
      <c r="CD72" s="303"/>
      <c r="CE72" s="303"/>
      <c r="CF72" s="303"/>
      <c r="CG72" s="303"/>
      <c r="CH72" s="1800"/>
      <c r="CI72" s="1800"/>
      <c r="CJ72" s="1800"/>
      <c r="CK72" s="1800"/>
      <c r="CL72" s="1800"/>
      <c r="CM72" s="1800"/>
      <c r="CN72" s="1800"/>
      <c r="CO72" s="1800"/>
      <c r="CP72" s="1800"/>
      <c r="CQ72" s="1800"/>
      <c r="CR72" s="1800"/>
      <c r="CS72" s="1800"/>
      <c r="CT72" s="1800"/>
      <c r="CU72" s="1800"/>
      <c r="CV72" s="1800"/>
      <c r="CW72" s="1800"/>
      <c r="CX72" s="1800"/>
      <c r="CY72" s="1800"/>
      <c r="CZ72" s="1800"/>
    </row>
    <row r="73" s="135" customFormat="true" ht="15" customHeight="true" x14ac:dyDescent="0.2">
      <c r="A73" s="1523"/>
      <c r="B73" s="1686"/>
      <c r="C73" s="1577"/>
      <c r="D73" s="1578"/>
      <c r="E73" s="1578"/>
      <c r="F73" s="1578"/>
      <c r="G73" s="1579"/>
      <c r="H73" s="1580"/>
      <c r="I73" s="1578"/>
      <c r="J73" s="1578"/>
      <c r="K73" s="1578"/>
      <c r="L73" s="1581"/>
      <c r="M73" s="1582"/>
      <c r="N73" s="1578"/>
      <c r="O73" s="1578"/>
      <c r="P73" s="1578"/>
      <c r="Q73" s="1579"/>
      <c r="R73" s="1580"/>
      <c r="S73" s="1578"/>
      <c r="T73" s="1578"/>
      <c r="U73" s="1578"/>
      <c r="V73" s="1578"/>
      <c r="W73" s="1578"/>
      <c r="X73" s="1578"/>
      <c r="Y73" s="1578"/>
      <c r="Z73" s="1578"/>
      <c r="AA73" s="1578"/>
      <c r="AB73" s="1578"/>
      <c r="AC73" s="1578"/>
      <c r="AD73" s="1578"/>
      <c r="AE73" s="1578"/>
      <c r="AF73" s="1578"/>
      <c r="AG73" s="1892"/>
      <c r="AH73" s="311"/>
      <c r="AI73" s="311"/>
      <c r="AJ73" s="311"/>
      <c r="AK73" s="311"/>
      <c r="AL73" s="311"/>
      <c r="AM73" s="311"/>
      <c r="AN73" s="311"/>
      <c r="AO73" s="311"/>
      <c r="AP73" s="311"/>
      <c r="AQ73" s="311"/>
      <c r="AR73" s="311"/>
      <c r="AS73" s="311"/>
      <c r="AT73" s="311"/>
      <c r="AU73" s="311"/>
      <c r="AV73" s="311"/>
      <c r="AW73" s="311"/>
      <c r="AX73" s="311"/>
      <c r="AY73" s="311"/>
      <c r="AZ73" s="622"/>
      <c r="BA73" s="237"/>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303"/>
      <c r="CB73" s="303"/>
      <c r="CC73" s="303"/>
      <c r="CD73" s="303"/>
      <c r="CE73" s="303"/>
      <c r="CF73" s="303"/>
      <c r="CG73" s="303"/>
      <c r="CH73" s="1800"/>
      <c r="CI73" s="1800"/>
      <c r="CJ73" s="1800"/>
      <c r="CK73" s="1800"/>
      <c r="CL73" s="1800"/>
      <c r="CM73" s="1800"/>
      <c r="CN73" s="1800"/>
      <c r="CO73" s="1800"/>
      <c r="CP73" s="1800"/>
      <c r="CQ73" s="1800"/>
      <c r="CR73" s="1800"/>
      <c r="CS73" s="1800"/>
      <c r="CT73" s="1800"/>
      <c r="CU73" s="1800"/>
      <c r="CV73" s="1800"/>
      <c r="CW73" s="1800"/>
      <c r="CX73" s="1800"/>
      <c r="CY73" s="1800"/>
      <c r="CZ73" s="1800"/>
    </row>
    <row r="74" s="135" customFormat="true" ht="15" customHeight="true" x14ac:dyDescent="0.2">
      <c r="A74" s="1523"/>
      <c r="B74" s="1686"/>
      <c r="C74" s="1577"/>
      <c r="D74" s="1578"/>
      <c r="E74" s="1578"/>
      <c r="F74" s="1578"/>
      <c r="G74" s="1579"/>
      <c r="H74" s="1580"/>
      <c r="I74" s="1578"/>
      <c r="J74" s="1578"/>
      <c r="K74" s="1578"/>
      <c r="L74" s="1581"/>
      <c r="M74" s="1582"/>
      <c r="N74" s="1578"/>
      <c r="O74" s="1578"/>
      <c r="P74" s="1578"/>
      <c r="Q74" s="1579"/>
      <c r="R74" s="1580"/>
      <c r="S74" s="1578"/>
      <c r="T74" s="1578"/>
      <c r="U74" s="1578"/>
      <c r="V74" s="1578"/>
      <c r="W74" s="1578"/>
      <c r="X74" s="1578"/>
      <c r="Y74" s="1578"/>
      <c r="Z74" s="1578"/>
      <c r="AA74" s="1578"/>
      <c r="AB74" s="1578"/>
      <c r="AC74" s="1578"/>
      <c r="AD74" s="1578"/>
      <c r="AE74" s="1578"/>
      <c r="AF74" s="1578"/>
      <c r="AG74" s="1892"/>
      <c r="AH74" s="311"/>
      <c r="AI74" s="311"/>
      <c r="AJ74" s="311"/>
      <c r="AK74" s="311"/>
      <c r="AL74" s="311"/>
      <c r="AM74" s="311"/>
      <c r="AN74" s="311"/>
      <c r="AO74" s="311"/>
      <c r="AP74" s="311"/>
      <c r="AQ74" s="311"/>
      <c r="AR74" s="311"/>
      <c r="AS74" s="311"/>
      <c r="AT74" s="311"/>
      <c r="AU74" s="311"/>
      <c r="AV74" s="311"/>
      <c r="AW74" s="311"/>
      <c r="AX74" s="311"/>
      <c r="AY74" s="311"/>
      <c r="AZ74" s="622"/>
      <c r="BA74" s="237"/>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303"/>
      <c r="CB74" s="303"/>
      <c r="CC74" s="303"/>
      <c r="CD74" s="303"/>
      <c r="CE74" s="303"/>
      <c r="CF74" s="303"/>
      <c r="CG74" s="303"/>
      <c r="CH74" s="1800"/>
      <c r="CI74" s="1800"/>
      <c r="CJ74" s="1800"/>
      <c r="CK74" s="1800"/>
      <c r="CL74" s="1800"/>
      <c r="CM74" s="1800"/>
      <c r="CN74" s="1800"/>
      <c r="CO74" s="1800"/>
      <c r="CP74" s="1800"/>
      <c r="CQ74" s="1800"/>
      <c r="CR74" s="1800"/>
      <c r="CS74" s="1800"/>
      <c r="CT74" s="1800"/>
      <c r="CU74" s="1800"/>
      <c r="CV74" s="1800"/>
      <c r="CW74" s="1800"/>
      <c r="CX74" s="1800"/>
      <c r="CY74" s="1800"/>
      <c r="CZ74" s="1800"/>
    </row>
    <row r="75" s="135" customFormat="true" ht="15" customHeight="true" x14ac:dyDescent="0.2">
      <c r="A75" s="1523"/>
      <c r="B75" s="1686"/>
      <c r="C75" s="1577"/>
      <c r="D75" s="1578"/>
      <c r="E75" s="1578"/>
      <c r="F75" s="1578"/>
      <c r="G75" s="1579"/>
      <c r="H75" s="1580"/>
      <c r="I75" s="1578"/>
      <c r="J75" s="1578"/>
      <c r="K75" s="1578"/>
      <c r="L75" s="1581"/>
      <c r="M75" s="1582"/>
      <c r="N75" s="1578"/>
      <c r="O75" s="1578"/>
      <c r="P75" s="1578"/>
      <c r="Q75" s="1579"/>
      <c r="R75" s="1580"/>
      <c r="S75" s="1578"/>
      <c r="T75" s="1578"/>
      <c r="U75" s="1578"/>
      <c r="V75" s="1578"/>
      <c r="W75" s="1578"/>
      <c r="X75" s="1578"/>
      <c r="Y75" s="1578"/>
      <c r="Z75" s="1578"/>
      <c r="AA75" s="1578"/>
      <c r="AB75" s="1578"/>
      <c r="AC75" s="1578"/>
      <c r="AD75" s="1578"/>
      <c r="AE75" s="1578"/>
      <c r="AF75" s="1578"/>
      <c r="AG75" s="1892"/>
      <c r="AH75" s="311"/>
      <c r="AI75" s="311"/>
      <c r="AJ75" s="311"/>
      <c r="AK75" s="311"/>
      <c r="AL75" s="311"/>
      <c r="AM75" s="311"/>
      <c r="AN75" s="311"/>
      <c r="AO75" s="311"/>
      <c r="AP75" s="311"/>
      <c r="AQ75" s="311"/>
      <c r="AR75" s="311"/>
      <c r="AS75" s="311"/>
      <c r="AT75" s="311"/>
      <c r="AU75" s="311"/>
      <c r="AV75" s="311"/>
      <c r="AW75" s="311"/>
      <c r="AX75" s="311"/>
      <c r="AY75" s="311"/>
      <c r="AZ75" s="622"/>
      <c r="BA75" s="237"/>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303"/>
      <c r="CB75" s="303"/>
      <c r="CC75" s="303"/>
      <c r="CD75" s="303"/>
      <c r="CE75" s="303"/>
      <c r="CF75" s="303"/>
      <c r="CG75" s="303"/>
      <c r="CH75" s="1800"/>
      <c r="CI75" s="1800"/>
      <c r="CJ75" s="1800"/>
      <c r="CK75" s="1800"/>
      <c r="CL75" s="1800"/>
      <c r="CM75" s="1800"/>
      <c r="CN75" s="1800"/>
      <c r="CO75" s="1800"/>
      <c r="CP75" s="1800"/>
      <c r="CQ75" s="1800"/>
      <c r="CR75" s="1800"/>
      <c r="CS75" s="1800"/>
      <c r="CT75" s="1800"/>
      <c r="CU75" s="1800"/>
      <c r="CV75" s="1800"/>
      <c r="CW75" s="1800"/>
      <c r="CX75" s="1800"/>
      <c r="CY75" s="1800"/>
      <c r="CZ75" s="1800"/>
    </row>
    <row r="76" s="135" customFormat="true" ht="15" customHeight="true" x14ac:dyDescent="0.2">
      <c r="A76" s="1523"/>
      <c r="B76" s="1686"/>
      <c r="C76" s="1577"/>
      <c r="D76" s="1578"/>
      <c r="E76" s="1578"/>
      <c r="F76" s="1578"/>
      <c r="G76" s="1579"/>
      <c r="H76" s="1580"/>
      <c r="I76" s="1578"/>
      <c r="J76" s="1578"/>
      <c r="K76" s="1578"/>
      <c r="L76" s="1581"/>
      <c r="M76" s="1582"/>
      <c r="N76" s="1578"/>
      <c r="O76" s="1578"/>
      <c r="P76" s="1578"/>
      <c r="Q76" s="1579"/>
      <c r="R76" s="1580"/>
      <c r="S76" s="1578"/>
      <c r="T76" s="1578"/>
      <c r="U76" s="1578"/>
      <c r="V76" s="1578"/>
      <c r="W76" s="1578"/>
      <c r="X76" s="1578"/>
      <c r="Y76" s="1578"/>
      <c r="Z76" s="1578"/>
      <c r="AA76" s="1578"/>
      <c r="AB76" s="1578"/>
      <c r="AC76" s="1578"/>
      <c r="AD76" s="1578"/>
      <c r="AE76" s="1578"/>
      <c r="AF76" s="1578"/>
      <c r="AG76" s="1892"/>
      <c r="AH76" s="311"/>
      <c r="AI76" s="311"/>
      <c r="AJ76" s="311"/>
      <c r="AK76" s="311"/>
      <c r="AL76" s="311"/>
      <c r="AM76" s="311"/>
      <c r="AN76" s="311"/>
      <c r="AO76" s="311"/>
      <c r="AP76" s="311"/>
      <c r="AQ76" s="311"/>
      <c r="AR76" s="311"/>
      <c r="AS76" s="311"/>
      <c r="AT76" s="311"/>
      <c r="AU76" s="311"/>
      <c r="AV76" s="311"/>
      <c r="AW76" s="311"/>
      <c r="AX76" s="311"/>
      <c r="AY76" s="311"/>
      <c r="AZ76" s="622"/>
      <c r="BA76" s="237"/>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303"/>
      <c r="CB76" s="303"/>
      <c r="CC76" s="303"/>
      <c r="CD76" s="303"/>
      <c r="CE76" s="303"/>
      <c r="CF76" s="303"/>
      <c r="CG76" s="303"/>
      <c r="CH76" s="1800"/>
      <c r="CI76" s="1800"/>
      <c r="CJ76" s="1800"/>
      <c r="CK76" s="1800"/>
      <c r="CL76" s="1800"/>
      <c r="CM76" s="1800"/>
      <c r="CN76" s="1800"/>
      <c r="CO76" s="1800"/>
      <c r="CP76" s="1800"/>
      <c r="CQ76" s="1800"/>
      <c r="CR76" s="1800"/>
      <c r="CS76" s="1800"/>
      <c r="CT76" s="1800"/>
      <c r="CU76" s="1800"/>
      <c r="CV76" s="1800"/>
      <c r="CW76" s="1800"/>
      <c r="CX76" s="1800"/>
      <c r="CY76" s="1800"/>
      <c r="CZ76" s="1800"/>
    </row>
    <row r="77" s="135" customFormat="true" ht="15" customHeight="true" x14ac:dyDescent="0.2">
      <c r="A77" s="1523"/>
      <c r="B77" s="1686"/>
      <c r="C77" s="1577"/>
      <c r="D77" s="1578"/>
      <c r="E77" s="1578"/>
      <c r="F77" s="1578"/>
      <c r="G77" s="1579"/>
      <c r="H77" s="1580"/>
      <c r="I77" s="1578"/>
      <c r="J77" s="1578"/>
      <c r="K77" s="1578"/>
      <c r="L77" s="1581"/>
      <c r="M77" s="1582"/>
      <c r="N77" s="1578"/>
      <c r="O77" s="1578"/>
      <c r="P77" s="1578"/>
      <c r="Q77" s="1579"/>
      <c r="R77" s="1580"/>
      <c r="S77" s="1578"/>
      <c r="T77" s="1578"/>
      <c r="U77" s="1578"/>
      <c r="V77" s="1578"/>
      <c r="W77" s="1578"/>
      <c r="X77" s="1578"/>
      <c r="Y77" s="1578"/>
      <c r="Z77" s="1578"/>
      <c r="AA77" s="1578"/>
      <c r="AB77" s="1578"/>
      <c r="AC77" s="1578"/>
      <c r="AD77" s="1578"/>
      <c r="AE77" s="1578"/>
      <c r="AF77" s="1578"/>
      <c r="AG77" s="1892"/>
      <c r="AH77" s="311"/>
      <c r="AI77" s="311"/>
      <c r="AJ77" s="311"/>
      <c r="AK77" s="311"/>
      <c r="AL77" s="311"/>
      <c r="AM77" s="311"/>
      <c r="AN77" s="311"/>
      <c r="AO77" s="311"/>
      <c r="AP77" s="311"/>
      <c r="AQ77" s="311"/>
      <c r="AR77" s="311"/>
      <c r="AS77" s="311"/>
      <c r="AT77" s="311"/>
      <c r="AU77" s="311"/>
      <c r="AV77" s="311"/>
      <c r="AW77" s="311"/>
      <c r="AX77" s="311"/>
      <c r="AY77" s="311"/>
      <c r="AZ77" s="622"/>
      <c r="BA77" s="237"/>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303"/>
      <c r="CB77" s="303"/>
      <c r="CC77" s="303"/>
      <c r="CD77" s="303"/>
      <c r="CE77" s="303"/>
      <c r="CF77" s="303"/>
      <c r="CG77" s="303"/>
      <c r="CH77" s="1800"/>
      <c r="CI77" s="1800"/>
      <c r="CJ77" s="1800"/>
      <c r="CK77" s="1800"/>
      <c r="CL77" s="1800"/>
      <c r="CM77" s="1800"/>
      <c r="CN77" s="1800"/>
      <c r="CO77" s="1800"/>
      <c r="CP77" s="1800"/>
      <c r="CQ77" s="1800"/>
      <c r="CR77" s="1800"/>
      <c r="CS77" s="1800"/>
      <c r="CT77" s="1800"/>
      <c r="CU77" s="1800"/>
      <c r="CV77" s="1800"/>
      <c r="CW77" s="1800"/>
      <c r="CX77" s="1800"/>
      <c r="CY77" s="1800"/>
      <c r="CZ77" s="1800"/>
    </row>
    <row r="78" s="135" customFormat="true" ht="15" customHeight="true" x14ac:dyDescent="0.2">
      <c r="A78" s="1523"/>
      <c r="B78" s="1686"/>
      <c r="C78" s="1577"/>
      <c r="D78" s="1578"/>
      <c r="E78" s="1578"/>
      <c r="F78" s="1578"/>
      <c r="G78" s="1579"/>
      <c r="H78" s="1580"/>
      <c r="I78" s="1578"/>
      <c r="J78" s="1578"/>
      <c r="K78" s="1578"/>
      <c r="L78" s="1581"/>
      <c r="M78" s="1582"/>
      <c r="N78" s="1578"/>
      <c r="O78" s="1578"/>
      <c r="P78" s="1578"/>
      <c r="Q78" s="1579"/>
      <c r="R78" s="1580"/>
      <c r="S78" s="1578"/>
      <c r="T78" s="1578"/>
      <c r="U78" s="1578"/>
      <c r="V78" s="1578"/>
      <c r="W78" s="1578"/>
      <c r="X78" s="1578"/>
      <c r="Y78" s="1578"/>
      <c r="Z78" s="1578"/>
      <c r="AA78" s="1578"/>
      <c r="AB78" s="1578"/>
      <c r="AC78" s="1578"/>
      <c r="AD78" s="1578"/>
      <c r="AE78" s="1578"/>
      <c r="AF78" s="1578"/>
      <c r="AG78" s="1892"/>
      <c r="AH78" s="311"/>
      <c r="AI78" s="311"/>
      <c r="AJ78" s="311"/>
      <c r="AK78" s="311"/>
      <c r="AL78" s="311"/>
      <c r="AM78" s="311"/>
      <c r="AN78" s="311"/>
      <c r="AO78" s="311"/>
      <c r="AP78" s="311"/>
      <c r="AQ78" s="311"/>
      <c r="AR78" s="311"/>
      <c r="AS78" s="311"/>
      <c r="AT78" s="311"/>
      <c r="AU78" s="311"/>
      <c r="AV78" s="311"/>
      <c r="AW78" s="311"/>
      <c r="AX78" s="311"/>
      <c r="AY78" s="311"/>
      <c r="AZ78" s="622"/>
      <c r="BA78" s="237"/>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303"/>
      <c r="CB78" s="303"/>
      <c r="CC78" s="303"/>
      <c r="CD78" s="303"/>
      <c r="CE78" s="303"/>
      <c r="CF78" s="303"/>
      <c r="CG78" s="303"/>
      <c r="CH78" s="1800"/>
      <c r="CI78" s="1800"/>
      <c r="CJ78" s="1800"/>
      <c r="CK78" s="1800"/>
      <c r="CL78" s="1800"/>
      <c r="CM78" s="1800"/>
      <c r="CN78" s="1800"/>
      <c r="CO78" s="1800"/>
      <c r="CP78" s="1800"/>
      <c r="CQ78" s="1800"/>
      <c r="CR78" s="1800"/>
      <c r="CS78" s="1800"/>
      <c r="CT78" s="1800"/>
      <c r="CU78" s="1800"/>
      <c r="CV78" s="1800"/>
      <c r="CW78" s="1800"/>
      <c r="CX78" s="1800"/>
      <c r="CY78" s="1800"/>
      <c r="CZ78" s="1800"/>
    </row>
    <row r="79" s="135" customFormat="true" ht="15" customHeight="true" x14ac:dyDescent="0.2">
      <c r="A79" s="1523"/>
      <c r="B79" s="1686"/>
      <c r="C79" s="1577"/>
      <c r="D79" s="1578"/>
      <c r="E79" s="1578"/>
      <c r="F79" s="1578"/>
      <c r="G79" s="1579"/>
      <c r="H79" s="1580"/>
      <c r="I79" s="1578"/>
      <c r="J79" s="1578"/>
      <c r="K79" s="1578"/>
      <c r="L79" s="1581"/>
      <c r="M79" s="1582"/>
      <c r="N79" s="1578"/>
      <c r="O79" s="1578"/>
      <c r="P79" s="1578"/>
      <c r="Q79" s="1579"/>
      <c r="R79" s="1580"/>
      <c r="S79" s="1578"/>
      <c r="T79" s="1578"/>
      <c r="U79" s="1578"/>
      <c r="V79" s="1578"/>
      <c r="W79" s="1578"/>
      <c r="X79" s="1578"/>
      <c r="Y79" s="1578"/>
      <c r="Z79" s="1578"/>
      <c r="AA79" s="1578"/>
      <c r="AB79" s="1578"/>
      <c r="AC79" s="1578"/>
      <c r="AD79" s="1578"/>
      <c r="AE79" s="1578"/>
      <c r="AF79" s="1578"/>
      <c r="AG79" s="1892"/>
      <c r="AH79" s="311"/>
      <c r="AI79" s="311"/>
      <c r="AJ79" s="311"/>
      <c r="AK79" s="311"/>
      <c r="AL79" s="311"/>
      <c r="AM79" s="311"/>
      <c r="AN79" s="311"/>
      <c r="AO79" s="311"/>
      <c r="AP79" s="311"/>
      <c r="AQ79" s="311"/>
      <c r="AR79" s="311"/>
      <c r="AS79" s="311"/>
      <c r="AT79" s="311"/>
      <c r="AU79" s="311"/>
      <c r="AV79" s="311"/>
      <c r="AW79" s="311"/>
      <c r="AX79" s="311"/>
      <c r="AY79" s="311"/>
      <c r="AZ79" s="622"/>
      <c r="BA79" s="237"/>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303"/>
      <c r="CB79" s="303"/>
      <c r="CC79" s="303"/>
      <c r="CD79" s="303"/>
      <c r="CE79" s="303"/>
      <c r="CF79" s="303"/>
      <c r="CG79" s="303"/>
      <c r="CH79" s="1800"/>
      <c r="CI79" s="1800"/>
      <c r="CJ79" s="1800"/>
      <c r="CK79" s="1800"/>
      <c r="CL79" s="1800"/>
      <c r="CM79" s="1800"/>
      <c r="CN79" s="1800"/>
      <c r="CO79" s="1800"/>
      <c r="CP79" s="1800"/>
      <c r="CQ79" s="1800"/>
      <c r="CR79" s="1800"/>
      <c r="CS79" s="1800"/>
      <c r="CT79" s="1800"/>
      <c r="CU79" s="1800"/>
      <c r="CV79" s="1800"/>
      <c r="CW79" s="1800"/>
      <c r="CX79" s="1800"/>
      <c r="CY79" s="1800"/>
      <c r="CZ79" s="1800"/>
    </row>
    <row r="80" s="135" customFormat="true" ht="15" customHeight="true" x14ac:dyDescent="0.2">
      <c r="A80" s="1523"/>
      <c r="B80" s="1686"/>
      <c r="C80" s="1577"/>
      <c r="D80" s="1578"/>
      <c r="E80" s="1578"/>
      <c r="F80" s="1578"/>
      <c r="G80" s="1579"/>
      <c r="H80" s="1580"/>
      <c r="I80" s="1578"/>
      <c r="J80" s="1578"/>
      <c r="K80" s="1578"/>
      <c r="L80" s="1581"/>
      <c r="M80" s="1582"/>
      <c r="N80" s="1578"/>
      <c r="O80" s="1578"/>
      <c r="P80" s="1578"/>
      <c r="Q80" s="1579"/>
      <c r="R80" s="1580"/>
      <c r="S80" s="1578"/>
      <c r="T80" s="1578"/>
      <c r="U80" s="1578"/>
      <c r="V80" s="1578"/>
      <c r="W80" s="1578"/>
      <c r="X80" s="1578"/>
      <c r="Y80" s="1578"/>
      <c r="Z80" s="1578"/>
      <c r="AA80" s="1578"/>
      <c r="AB80" s="1578"/>
      <c r="AC80" s="1578"/>
      <c r="AD80" s="1578"/>
      <c r="AE80" s="1578"/>
      <c r="AF80" s="1578"/>
      <c r="AG80" s="1892"/>
      <c r="AH80" s="311"/>
      <c r="AI80" s="311"/>
      <c r="AJ80" s="311"/>
      <c r="AK80" s="311"/>
      <c r="AL80" s="311"/>
      <c r="AM80" s="311"/>
      <c r="AN80" s="311"/>
      <c r="AO80" s="311"/>
      <c r="AP80" s="311"/>
      <c r="AQ80" s="311"/>
      <c r="AR80" s="311"/>
      <c r="AS80" s="311"/>
      <c r="AT80" s="311"/>
      <c r="AU80" s="311"/>
      <c r="AV80" s="311"/>
      <c r="AW80" s="311"/>
      <c r="AX80" s="311"/>
      <c r="AY80" s="311"/>
      <c r="AZ80" s="622"/>
      <c r="BA80" s="237"/>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303"/>
      <c r="CB80" s="303"/>
      <c r="CC80" s="303"/>
      <c r="CD80" s="303"/>
      <c r="CE80" s="303"/>
      <c r="CF80" s="303"/>
      <c r="CG80" s="303"/>
      <c r="CH80" s="1800"/>
      <c r="CI80" s="1800"/>
      <c r="CJ80" s="1800"/>
      <c r="CK80" s="1800"/>
      <c r="CL80" s="1800"/>
      <c r="CM80" s="1800"/>
      <c r="CN80" s="1800"/>
      <c r="CO80" s="1800"/>
      <c r="CP80" s="1800"/>
      <c r="CQ80" s="1800"/>
      <c r="CR80" s="1800"/>
      <c r="CS80" s="1800"/>
      <c r="CT80" s="1800"/>
      <c r="CU80" s="1800"/>
      <c r="CV80" s="1800"/>
      <c r="CW80" s="1800"/>
      <c r="CX80" s="1800"/>
      <c r="CY80" s="1800"/>
      <c r="CZ80" s="1800"/>
    </row>
    <row r="81" s="135" customFormat="true" ht="15" customHeight="true" x14ac:dyDescent="0.2">
      <c r="A81" s="1523"/>
      <c r="B81" s="1686"/>
      <c r="C81" s="1577"/>
      <c r="D81" s="1578"/>
      <c r="E81" s="1578"/>
      <c r="F81" s="1578"/>
      <c r="G81" s="1579"/>
      <c r="H81" s="1580"/>
      <c r="I81" s="1578"/>
      <c r="J81" s="1578"/>
      <c r="K81" s="1578"/>
      <c r="L81" s="1581"/>
      <c r="M81" s="1582"/>
      <c r="N81" s="1578"/>
      <c r="O81" s="1578"/>
      <c r="P81" s="1578"/>
      <c r="Q81" s="1579"/>
      <c r="R81" s="1580"/>
      <c r="S81" s="1578"/>
      <c r="T81" s="1578"/>
      <c r="U81" s="1578"/>
      <c r="V81" s="1578"/>
      <c r="W81" s="1578"/>
      <c r="X81" s="1578"/>
      <c r="Y81" s="1578"/>
      <c r="Z81" s="1578"/>
      <c r="AA81" s="1578"/>
      <c r="AB81" s="1578"/>
      <c r="AC81" s="1578"/>
      <c r="AD81" s="1578"/>
      <c r="AE81" s="1578"/>
      <c r="AF81" s="1578"/>
      <c r="AG81" s="1892"/>
      <c r="AH81" s="311"/>
      <c r="AI81" s="311"/>
      <c r="AJ81" s="311"/>
      <c r="AK81" s="311"/>
      <c r="AL81" s="311"/>
      <c r="AM81" s="311"/>
      <c r="AN81" s="311"/>
      <c r="AO81" s="311"/>
      <c r="AP81" s="311"/>
      <c r="AQ81" s="311"/>
      <c r="AR81" s="311"/>
      <c r="AS81" s="311"/>
      <c r="AT81" s="311"/>
      <c r="AU81" s="311"/>
      <c r="AV81" s="311"/>
      <c r="AW81" s="311"/>
      <c r="AX81" s="311"/>
      <c r="AY81" s="311"/>
      <c r="AZ81" s="622"/>
      <c r="BA81" s="237"/>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303"/>
      <c r="CB81" s="303"/>
      <c r="CC81" s="303"/>
      <c r="CD81" s="303"/>
      <c r="CE81" s="303"/>
      <c r="CF81" s="303"/>
      <c r="CG81" s="303"/>
      <c r="CH81" s="1800"/>
      <c r="CI81" s="1800"/>
      <c r="CJ81" s="1800"/>
      <c r="CK81" s="1800"/>
      <c r="CL81" s="1800"/>
      <c r="CM81" s="1800"/>
      <c r="CN81" s="1800"/>
      <c r="CO81" s="1800"/>
      <c r="CP81" s="1800"/>
      <c r="CQ81" s="1800"/>
      <c r="CR81" s="1800"/>
      <c r="CS81" s="1800"/>
      <c r="CT81" s="1800"/>
      <c r="CU81" s="1800"/>
      <c r="CV81" s="1800"/>
      <c r="CW81" s="1800"/>
      <c r="CX81" s="1800"/>
      <c r="CY81" s="1800"/>
      <c r="CZ81" s="1800"/>
    </row>
    <row r="82" s="135" customFormat="true" ht="15" customHeight="true" x14ac:dyDescent="0.2">
      <c r="A82" s="1523"/>
      <c r="B82" s="1686"/>
      <c r="C82" s="1577"/>
      <c r="D82" s="1578"/>
      <c r="E82" s="1578"/>
      <c r="F82" s="1578"/>
      <c r="G82" s="1579"/>
      <c r="H82" s="1580"/>
      <c r="I82" s="1578"/>
      <c r="J82" s="1578"/>
      <c r="K82" s="1578"/>
      <c r="L82" s="1581"/>
      <c r="M82" s="1582"/>
      <c r="N82" s="1578"/>
      <c r="O82" s="1578"/>
      <c r="P82" s="1578"/>
      <c r="Q82" s="1579"/>
      <c r="R82" s="1580"/>
      <c r="S82" s="1578"/>
      <c r="T82" s="1578"/>
      <c r="U82" s="1578"/>
      <c r="V82" s="1578"/>
      <c r="W82" s="1578"/>
      <c r="X82" s="1578"/>
      <c r="Y82" s="1578"/>
      <c r="Z82" s="1578"/>
      <c r="AA82" s="1578"/>
      <c r="AB82" s="1578"/>
      <c r="AC82" s="1578"/>
      <c r="AD82" s="1578"/>
      <c r="AE82" s="1578"/>
      <c r="AF82" s="1578"/>
      <c r="AG82" s="1892"/>
      <c r="AH82" s="311"/>
      <c r="AI82" s="311"/>
      <c r="AJ82" s="311"/>
      <c r="AK82" s="311"/>
      <c r="AL82" s="311"/>
      <c r="AM82" s="311"/>
      <c r="AN82" s="311"/>
      <c r="AO82" s="311"/>
      <c r="AP82" s="311"/>
      <c r="AQ82" s="311"/>
      <c r="AR82" s="311"/>
      <c r="AS82" s="311"/>
      <c r="AT82" s="311"/>
      <c r="AU82" s="311"/>
      <c r="AV82" s="311"/>
      <c r="AW82" s="311"/>
      <c r="AX82" s="311"/>
      <c r="AY82" s="311"/>
      <c r="AZ82" s="622"/>
      <c r="BA82" s="237"/>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303"/>
      <c r="CB82" s="303"/>
      <c r="CC82" s="303"/>
      <c r="CD82" s="303"/>
      <c r="CE82" s="303"/>
      <c r="CF82" s="303"/>
      <c r="CG82" s="303"/>
      <c r="CH82" s="1800"/>
      <c r="CI82" s="1800"/>
      <c r="CJ82" s="1800"/>
      <c r="CK82" s="1800"/>
      <c r="CL82" s="1800"/>
      <c r="CM82" s="1800"/>
      <c r="CN82" s="1800"/>
      <c r="CO82" s="1800"/>
      <c r="CP82" s="1800"/>
      <c r="CQ82" s="1800"/>
      <c r="CR82" s="1800"/>
      <c r="CS82" s="1800"/>
      <c r="CT82" s="1800"/>
      <c r="CU82" s="1800"/>
      <c r="CV82" s="1800"/>
      <c r="CW82" s="1800"/>
      <c r="CX82" s="1800"/>
      <c r="CY82" s="1800"/>
      <c r="CZ82" s="1800"/>
    </row>
    <row r="83" s="135" customFormat="true" ht="15" customHeight="true" x14ac:dyDescent="0.2">
      <c r="A83" s="1523"/>
      <c r="B83" s="1686"/>
      <c r="C83" s="1577"/>
      <c r="D83" s="1578"/>
      <c r="E83" s="1578"/>
      <c r="F83" s="1578"/>
      <c r="G83" s="1579"/>
      <c r="H83" s="1580"/>
      <c r="I83" s="1578"/>
      <c r="J83" s="1578"/>
      <c r="K83" s="1578"/>
      <c r="L83" s="1581"/>
      <c r="M83" s="1582"/>
      <c r="N83" s="1578"/>
      <c r="O83" s="1578"/>
      <c r="P83" s="1578"/>
      <c r="Q83" s="1579"/>
      <c r="R83" s="1580"/>
      <c r="S83" s="1578"/>
      <c r="T83" s="1578"/>
      <c r="U83" s="1578"/>
      <c r="V83" s="1578"/>
      <c r="W83" s="1578"/>
      <c r="X83" s="1578"/>
      <c r="Y83" s="1578"/>
      <c r="Z83" s="1578"/>
      <c r="AA83" s="1578"/>
      <c r="AB83" s="1578"/>
      <c r="AC83" s="1578"/>
      <c r="AD83" s="1578"/>
      <c r="AE83" s="1578"/>
      <c r="AF83" s="1578"/>
      <c r="AG83" s="1892"/>
      <c r="AH83" s="311"/>
      <c r="AI83" s="311"/>
      <c r="AJ83" s="311"/>
      <c r="AK83" s="311"/>
      <c r="AL83" s="311"/>
      <c r="AM83" s="311"/>
      <c r="AN83" s="311"/>
      <c r="AO83" s="311"/>
      <c r="AP83" s="311"/>
      <c r="AQ83" s="311"/>
      <c r="AR83" s="311"/>
      <c r="AS83" s="311"/>
      <c r="AT83" s="311"/>
      <c r="AU83" s="311"/>
      <c r="AV83" s="311"/>
      <c r="AW83" s="311"/>
      <c r="AX83" s="311"/>
      <c r="AY83" s="311"/>
      <c r="AZ83" s="622"/>
      <c r="BA83" s="237"/>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303"/>
      <c r="CB83" s="303"/>
      <c r="CC83" s="303"/>
      <c r="CD83" s="303"/>
      <c r="CE83" s="303"/>
      <c r="CF83" s="303"/>
      <c r="CG83" s="303"/>
      <c r="CH83" s="1800"/>
      <c r="CI83" s="1800"/>
      <c r="CJ83" s="1800"/>
      <c r="CK83" s="1800"/>
      <c r="CL83" s="1800"/>
      <c r="CM83" s="1800"/>
      <c r="CN83" s="1800"/>
      <c r="CO83" s="1800"/>
      <c r="CP83" s="1800"/>
      <c r="CQ83" s="1800"/>
      <c r="CR83" s="1800"/>
      <c r="CS83" s="1800"/>
      <c r="CT83" s="1800"/>
      <c r="CU83" s="1800"/>
      <c r="CV83" s="1800"/>
      <c r="CW83" s="1800"/>
      <c r="CX83" s="1800"/>
      <c r="CY83" s="1800"/>
      <c r="CZ83" s="1800"/>
    </row>
    <row r="84" s="135" customFormat="true" ht="15" customHeight="true" x14ac:dyDescent="0.2">
      <c r="A84" s="1523"/>
      <c r="B84" s="1686"/>
      <c r="C84" s="1577"/>
      <c r="D84" s="1578"/>
      <c r="E84" s="1578"/>
      <c r="F84" s="1578"/>
      <c r="G84" s="1579"/>
      <c r="H84" s="1580"/>
      <c r="I84" s="1578"/>
      <c r="J84" s="1578"/>
      <c r="K84" s="1578"/>
      <c r="L84" s="1581"/>
      <c r="M84" s="1582"/>
      <c r="N84" s="1578"/>
      <c r="O84" s="1578"/>
      <c r="P84" s="1578"/>
      <c r="Q84" s="1579"/>
      <c r="R84" s="1580"/>
      <c r="S84" s="1578"/>
      <c r="T84" s="1578"/>
      <c r="U84" s="1578"/>
      <c r="V84" s="1578"/>
      <c r="W84" s="1578"/>
      <c r="X84" s="1578"/>
      <c r="Y84" s="1578"/>
      <c r="Z84" s="1578"/>
      <c r="AA84" s="1578"/>
      <c r="AB84" s="1578"/>
      <c r="AC84" s="1578"/>
      <c r="AD84" s="1578"/>
      <c r="AE84" s="1578"/>
      <c r="AF84" s="1578"/>
      <c r="AG84" s="1892"/>
      <c r="AH84" s="311"/>
      <c r="AI84" s="311"/>
      <c r="AJ84" s="311"/>
      <c r="AK84" s="311"/>
      <c r="AL84" s="311"/>
      <c r="AM84" s="311"/>
      <c r="AN84" s="311"/>
      <c r="AO84" s="311"/>
      <c r="AP84" s="311"/>
      <c r="AQ84" s="311"/>
      <c r="AR84" s="311"/>
      <c r="AS84" s="311"/>
      <c r="AT84" s="311"/>
      <c r="AU84" s="311"/>
      <c r="AV84" s="311"/>
      <c r="AW84" s="311"/>
      <c r="AX84" s="311"/>
      <c r="AY84" s="311"/>
      <c r="AZ84" s="622"/>
      <c r="BA84" s="237"/>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303"/>
      <c r="CB84" s="303"/>
      <c r="CC84" s="303"/>
      <c r="CD84" s="303"/>
      <c r="CE84" s="303"/>
      <c r="CF84" s="303"/>
      <c r="CG84" s="303"/>
      <c r="CH84" s="1800"/>
      <c r="CI84" s="1800"/>
      <c r="CJ84" s="1800"/>
      <c r="CK84" s="1800"/>
      <c r="CL84" s="1800"/>
      <c r="CM84" s="1800"/>
      <c r="CN84" s="1800"/>
      <c r="CO84" s="1800"/>
      <c r="CP84" s="1800"/>
      <c r="CQ84" s="1800"/>
      <c r="CR84" s="1800"/>
      <c r="CS84" s="1800"/>
      <c r="CT84" s="1800"/>
      <c r="CU84" s="1800"/>
      <c r="CV84" s="1800"/>
      <c r="CW84" s="1800"/>
      <c r="CX84" s="1800"/>
      <c r="CY84" s="1800"/>
      <c r="CZ84" s="1800"/>
    </row>
    <row r="85" s="135" customFormat="true" ht="15" customHeight="true" x14ac:dyDescent="0.2">
      <c r="A85" s="1523"/>
      <c r="B85" s="1686"/>
      <c r="C85" s="1577"/>
      <c r="D85" s="1578"/>
      <c r="E85" s="1578"/>
      <c r="F85" s="1578"/>
      <c r="G85" s="1579"/>
      <c r="H85" s="1580"/>
      <c r="I85" s="1578"/>
      <c r="J85" s="1578"/>
      <c r="K85" s="1578"/>
      <c r="L85" s="1581"/>
      <c r="M85" s="1582"/>
      <c r="N85" s="1578"/>
      <c r="O85" s="1578"/>
      <c r="P85" s="1578"/>
      <c r="Q85" s="1579"/>
      <c r="R85" s="1580"/>
      <c r="S85" s="1578"/>
      <c r="T85" s="1578"/>
      <c r="U85" s="1578"/>
      <c r="V85" s="1578"/>
      <c r="W85" s="1578"/>
      <c r="X85" s="1578"/>
      <c r="Y85" s="1578"/>
      <c r="Z85" s="1578"/>
      <c r="AA85" s="1578"/>
      <c r="AB85" s="1578"/>
      <c r="AC85" s="1578"/>
      <c r="AD85" s="1578"/>
      <c r="AE85" s="1578"/>
      <c r="AF85" s="1578"/>
      <c r="AG85" s="1892"/>
      <c r="AH85" s="311"/>
      <c r="AI85" s="311"/>
      <c r="AJ85" s="311"/>
      <c r="AK85" s="311"/>
      <c r="AL85" s="311"/>
      <c r="AM85" s="311"/>
      <c r="AN85" s="311"/>
      <c r="AO85" s="311"/>
      <c r="AP85" s="311"/>
      <c r="AQ85" s="311"/>
      <c r="AR85" s="311"/>
      <c r="AS85" s="311"/>
      <c r="AT85" s="311"/>
      <c r="AU85" s="311"/>
      <c r="AV85" s="311"/>
      <c r="AW85" s="311"/>
      <c r="AX85" s="311"/>
      <c r="AY85" s="311"/>
      <c r="AZ85" s="622"/>
      <c r="BA85" s="237"/>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303"/>
      <c r="CB85" s="303"/>
      <c r="CC85" s="303"/>
      <c r="CD85" s="303"/>
      <c r="CE85" s="303"/>
      <c r="CF85" s="303"/>
      <c r="CG85" s="303"/>
      <c r="CH85" s="1800"/>
      <c r="CI85" s="1800"/>
      <c r="CJ85" s="1800"/>
      <c r="CK85" s="1800"/>
      <c r="CL85" s="1800"/>
      <c r="CM85" s="1800"/>
      <c r="CN85" s="1800"/>
      <c r="CO85" s="1800"/>
      <c r="CP85" s="1800"/>
      <c r="CQ85" s="1800"/>
      <c r="CR85" s="1800"/>
      <c r="CS85" s="1800"/>
      <c r="CT85" s="1800"/>
      <c r="CU85" s="1800"/>
      <c r="CV85" s="1800"/>
      <c r="CW85" s="1800"/>
      <c r="CX85" s="1800"/>
      <c r="CY85" s="1800"/>
      <c r="CZ85" s="1800"/>
    </row>
    <row r="86" s="135" customFormat="true" ht="15" customHeight="true" x14ac:dyDescent="0.2">
      <c r="A86" s="1523"/>
      <c r="B86" s="1686"/>
      <c r="C86" s="1577"/>
      <c r="D86" s="1578"/>
      <c r="E86" s="1578"/>
      <c r="F86" s="1578"/>
      <c r="G86" s="1579"/>
      <c r="H86" s="1580"/>
      <c r="I86" s="1578"/>
      <c r="J86" s="1578"/>
      <c r="K86" s="1578"/>
      <c r="L86" s="1581"/>
      <c r="M86" s="1582"/>
      <c r="N86" s="1578"/>
      <c r="O86" s="1578"/>
      <c r="P86" s="1578"/>
      <c r="Q86" s="1579"/>
      <c r="R86" s="1580"/>
      <c r="S86" s="1578"/>
      <c r="T86" s="1578"/>
      <c r="U86" s="1578"/>
      <c r="V86" s="1578"/>
      <c r="W86" s="1578"/>
      <c r="X86" s="1578"/>
      <c r="Y86" s="1578"/>
      <c r="Z86" s="1578"/>
      <c r="AA86" s="1578"/>
      <c r="AB86" s="1578"/>
      <c r="AC86" s="1578"/>
      <c r="AD86" s="1578"/>
      <c r="AE86" s="1578"/>
      <c r="AF86" s="1578"/>
      <c r="AG86" s="1892"/>
      <c r="AH86" s="311"/>
      <c r="AI86" s="311"/>
      <c r="AJ86" s="311"/>
      <c r="AK86" s="311"/>
      <c r="AL86" s="311"/>
      <c r="AM86" s="311"/>
      <c r="AN86" s="311"/>
      <c r="AO86" s="311"/>
      <c r="AP86" s="311"/>
      <c r="AQ86" s="311"/>
      <c r="AR86" s="311"/>
      <c r="AS86" s="311"/>
      <c r="AT86" s="311"/>
      <c r="AU86" s="311"/>
      <c r="AV86" s="311"/>
      <c r="AW86" s="311"/>
      <c r="AX86" s="311"/>
      <c r="AY86" s="311"/>
      <c r="AZ86" s="622"/>
      <c r="BA86" s="237"/>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303"/>
      <c r="CB86" s="303"/>
      <c r="CC86" s="303"/>
      <c r="CD86" s="303"/>
      <c r="CE86" s="303"/>
      <c r="CF86" s="303"/>
      <c r="CG86" s="303"/>
      <c r="CH86" s="1800"/>
      <c r="CI86" s="1800"/>
      <c r="CJ86" s="1800"/>
      <c r="CK86" s="1800"/>
      <c r="CL86" s="1800"/>
      <c r="CM86" s="1800"/>
      <c r="CN86" s="1800"/>
      <c r="CO86" s="1800"/>
      <c r="CP86" s="1800"/>
      <c r="CQ86" s="1800"/>
      <c r="CR86" s="1800"/>
      <c r="CS86" s="1800"/>
      <c r="CT86" s="1800"/>
      <c r="CU86" s="1800"/>
      <c r="CV86" s="1800"/>
      <c r="CW86" s="1800"/>
      <c r="CX86" s="1800"/>
      <c r="CY86" s="1800"/>
      <c r="CZ86" s="1800"/>
    </row>
    <row r="87" s="135" customFormat="true" ht="15" customHeight="true" x14ac:dyDescent="0.2">
      <c r="A87" s="1524"/>
      <c r="B87" s="1687"/>
      <c r="C87" s="1583"/>
      <c r="D87" s="1584"/>
      <c r="E87" s="1584"/>
      <c r="F87" s="1584"/>
      <c r="G87" s="1585"/>
      <c r="H87" s="1586"/>
      <c r="I87" s="1584"/>
      <c r="J87" s="1584"/>
      <c r="K87" s="1584"/>
      <c r="L87" s="1587"/>
      <c r="M87" s="1588"/>
      <c r="N87" s="1584"/>
      <c r="O87" s="1584"/>
      <c r="P87" s="1584"/>
      <c r="Q87" s="1585"/>
      <c r="R87" s="1586"/>
      <c r="S87" s="1584"/>
      <c r="T87" s="1584"/>
      <c r="U87" s="1584"/>
      <c r="V87" s="1584"/>
      <c r="W87" s="1584"/>
      <c r="X87" s="1584"/>
      <c r="Y87" s="1584"/>
      <c r="Z87" s="1584"/>
      <c r="AA87" s="1584"/>
      <c r="AB87" s="1584"/>
      <c r="AC87" s="1584"/>
      <c r="AD87" s="1584"/>
      <c r="AE87" s="1584"/>
      <c r="AF87" s="1584"/>
      <c r="AG87" s="1893"/>
      <c r="AH87" s="311"/>
      <c r="AI87" s="311"/>
      <c r="AJ87" s="311"/>
      <c r="AK87" s="311"/>
      <c r="AL87" s="311"/>
      <c r="AM87" s="311"/>
      <c r="AN87" s="311"/>
      <c r="AO87" s="311"/>
      <c r="AP87" s="311"/>
      <c r="AQ87" s="311"/>
      <c r="AR87" s="311"/>
      <c r="AS87" s="311"/>
      <c r="AT87" s="311"/>
      <c r="AU87" s="311"/>
      <c r="AV87" s="311"/>
      <c r="AW87" s="311"/>
      <c r="AX87" s="311"/>
      <c r="AY87" s="311"/>
      <c r="AZ87" s="622"/>
      <c r="BA87" s="237"/>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303"/>
      <c r="CB87" s="303"/>
      <c r="CC87" s="303"/>
      <c r="CD87" s="303"/>
      <c r="CE87" s="303"/>
      <c r="CF87" s="303"/>
      <c r="CG87" s="303"/>
      <c r="CH87" s="1800"/>
      <c r="CI87" s="1800"/>
      <c r="CJ87" s="1800"/>
      <c r="CK87" s="1800"/>
      <c r="CL87" s="1800"/>
      <c r="CM87" s="1800"/>
      <c r="CN87" s="1800"/>
      <c r="CO87" s="1800"/>
      <c r="CP87" s="1800"/>
      <c r="CQ87" s="1800"/>
      <c r="CR87" s="1800"/>
      <c r="CS87" s="1800"/>
      <c r="CT87" s="1800"/>
      <c r="CU87" s="1800"/>
      <c r="CV87" s="1800"/>
      <c r="CW87" s="1800"/>
      <c r="CX87" s="1800"/>
      <c r="CY87" s="1800"/>
      <c r="CZ87" s="1800"/>
    </row>
    <row r="88" s="423" customFormat="true" ht="15" customHeight="true" x14ac:dyDescent="0.2">
      <c r="A88" s="762"/>
      <c r="B88" s="780"/>
      <c r="C88" s="848"/>
      <c r="D88" s="849"/>
      <c r="E88" s="849"/>
      <c r="F88" s="849"/>
      <c r="G88" s="850"/>
      <c r="H88" s="851"/>
      <c r="I88" s="849"/>
      <c r="J88" s="849"/>
      <c r="K88" s="849"/>
      <c r="L88" s="852"/>
      <c r="M88" s="853"/>
      <c r="N88" s="849"/>
      <c r="O88" s="849"/>
      <c r="P88" s="849"/>
      <c r="Q88" s="850"/>
      <c r="R88" s="851"/>
      <c r="S88" s="849"/>
      <c r="T88" s="849"/>
      <c r="U88" s="849"/>
      <c r="V88" s="849"/>
      <c r="W88" s="849"/>
      <c r="X88" s="849"/>
      <c r="Y88" s="849"/>
      <c r="Z88" s="849"/>
      <c r="AA88" s="849"/>
      <c r="AB88" s="854"/>
      <c r="AC88" s="855"/>
      <c r="AD88" s="855"/>
      <c r="AE88" s="855"/>
      <c r="AF88" s="855"/>
      <c r="AG88" s="866"/>
      <c r="AH88" s="602"/>
      <c r="AI88" s="602"/>
      <c r="AJ88" s="602"/>
      <c r="AK88" s="602"/>
      <c r="AL88" s="602"/>
      <c r="AM88" s="602"/>
      <c r="AN88" s="602"/>
      <c r="AO88" s="602"/>
      <c r="AP88" s="602"/>
      <c r="AQ88" s="602"/>
      <c r="AR88" s="602"/>
      <c r="AS88" s="602"/>
      <c r="AT88" s="602"/>
      <c r="AU88" s="602"/>
      <c r="AV88" s="602"/>
      <c r="AW88" s="602"/>
      <c r="AX88" s="602"/>
      <c r="AY88" s="602"/>
      <c r="AZ88" s="216"/>
      <c r="BA88" s="237"/>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303"/>
      <c r="CB88" s="303"/>
      <c r="CC88" s="303"/>
      <c r="CD88" s="303"/>
      <c r="CE88" s="303"/>
      <c r="CF88" s="303"/>
      <c r="CG88" s="303"/>
      <c r="CH88" s="1800"/>
      <c r="CI88" s="1800"/>
      <c r="CJ88" s="1800"/>
      <c r="CK88" s="1800"/>
      <c r="CL88" s="1800"/>
      <c r="CM88" s="1800"/>
      <c r="CN88" s="1800"/>
      <c r="CO88" s="1800"/>
      <c r="CP88" s="1800"/>
      <c r="CQ88" s="1800"/>
      <c r="CR88" s="1800"/>
      <c r="CS88" s="1800"/>
      <c r="CT88" s="1800"/>
      <c r="CU88" s="1800"/>
      <c r="CV88" s="1800"/>
      <c r="CW88" s="1800"/>
      <c r="CX88" s="1800"/>
      <c r="CY88" s="1800"/>
      <c r="CZ88" s="1800"/>
    </row>
    <row r="89" s="423" customFormat="true" ht="15" customHeight="true" x14ac:dyDescent="0.2">
      <c r="A89" s="762"/>
      <c r="B89" s="780"/>
      <c r="C89" s="848"/>
      <c r="D89" s="849"/>
      <c r="E89" s="849"/>
      <c r="F89" s="849"/>
      <c r="G89" s="850"/>
      <c r="H89" s="851"/>
      <c r="I89" s="849"/>
      <c r="J89" s="849"/>
      <c r="K89" s="849"/>
      <c r="L89" s="852"/>
      <c r="M89" s="853"/>
      <c r="N89" s="849"/>
      <c r="O89" s="849"/>
      <c r="P89" s="849"/>
      <c r="Q89" s="850"/>
      <c r="R89" s="851"/>
      <c r="S89" s="849"/>
      <c r="T89" s="849"/>
      <c r="U89" s="849"/>
      <c r="V89" s="849"/>
      <c r="W89" s="849"/>
      <c r="X89" s="849"/>
      <c r="Y89" s="849"/>
      <c r="Z89" s="849"/>
      <c r="AA89" s="849"/>
      <c r="AB89" s="854"/>
      <c r="AC89" s="855"/>
      <c r="AD89" s="855"/>
      <c r="AE89" s="855"/>
      <c r="AF89" s="855"/>
      <c r="AG89" s="866"/>
      <c r="AH89" s="602"/>
      <c r="AI89" s="602"/>
      <c r="AJ89" s="602"/>
      <c r="AK89" s="602"/>
      <c r="AL89" s="602"/>
      <c r="AM89" s="602"/>
      <c r="AN89" s="602"/>
      <c r="AO89" s="602"/>
      <c r="AP89" s="602"/>
      <c r="AQ89" s="602"/>
      <c r="AR89" s="602"/>
      <c r="AS89" s="602"/>
      <c r="AT89" s="602"/>
      <c r="AU89" s="602"/>
      <c r="AV89" s="602"/>
      <c r="AW89" s="602"/>
      <c r="AX89" s="602"/>
      <c r="AY89" s="602"/>
      <c r="AZ89" s="216"/>
      <c r="BA89" s="237"/>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303"/>
      <c r="CB89" s="303"/>
      <c r="CC89" s="303"/>
      <c r="CD89" s="303"/>
      <c r="CE89" s="303"/>
      <c r="CF89" s="303"/>
      <c r="CG89" s="303"/>
      <c r="CH89" s="1800"/>
      <c r="CI89" s="1800"/>
      <c r="CJ89" s="1800"/>
      <c r="CK89" s="1800"/>
      <c r="CL89" s="1800"/>
      <c r="CM89" s="1800"/>
      <c r="CN89" s="1800"/>
      <c r="CO89" s="1800"/>
      <c r="CP89" s="1800"/>
      <c r="CQ89" s="1800"/>
      <c r="CR89" s="1800"/>
      <c r="CS89" s="1800"/>
      <c r="CT89" s="1800"/>
      <c r="CU89" s="1800"/>
      <c r="CV89" s="1800"/>
      <c r="CW89" s="1800"/>
      <c r="CX89" s="1800"/>
      <c r="CY89" s="1800"/>
      <c r="CZ89" s="1800"/>
    </row>
    <row r="90" s="423" customFormat="true" ht="15" customHeight="true" x14ac:dyDescent="0.2">
      <c r="A90" s="763"/>
      <c r="B90" s="781"/>
      <c r="C90" s="857"/>
      <c r="D90" s="858"/>
      <c r="E90" s="858"/>
      <c r="F90" s="858"/>
      <c r="G90" s="859"/>
      <c r="H90" s="860"/>
      <c r="I90" s="858"/>
      <c r="J90" s="858"/>
      <c r="K90" s="858"/>
      <c r="L90" s="861"/>
      <c r="M90" s="862"/>
      <c r="N90" s="858"/>
      <c r="O90" s="858"/>
      <c r="P90" s="858"/>
      <c r="Q90" s="859"/>
      <c r="R90" s="860"/>
      <c r="S90" s="858"/>
      <c r="T90" s="858"/>
      <c r="U90" s="858"/>
      <c r="V90" s="858"/>
      <c r="W90" s="858"/>
      <c r="X90" s="858"/>
      <c r="Y90" s="858"/>
      <c r="Z90" s="858"/>
      <c r="AA90" s="858"/>
      <c r="AB90" s="863"/>
      <c r="AC90" s="855"/>
      <c r="AD90" s="855"/>
      <c r="AE90" s="855"/>
      <c r="AF90" s="855"/>
      <c r="AG90" s="866"/>
      <c r="AH90" s="602"/>
      <c r="AI90" s="602"/>
      <c r="AJ90" s="602"/>
      <c r="AK90" s="602"/>
      <c r="AL90" s="602"/>
      <c r="AM90" s="602"/>
      <c r="AN90" s="602"/>
      <c r="AO90" s="602"/>
      <c r="AP90" s="602"/>
      <c r="AQ90" s="602"/>
      <c r="AR90" s="602"/>
      <c r="AS90" s="602"/>
      <c r="AT90" s="602"/>
      <c r="AU90" s="602"/>
      <c r="AV90" s="602"/>
      <c r="AW90" s="602"/>
      <c r="AX90" s="602"/>
      <c r="AY90" s="602"/>
      <c r="AZ90" s="216"/>
      <c r="BA90" s="237"/>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303"/>
      <c r="CB90" s="303"/>
      <c r="CC90" s="303"/>
      <c r="CD90" s="303"/>
      <c r="CE90" s="303"/>
      <c r="CF90" s="303"/>
      <c r="CG90" s="303"/>
      <c r="CH90" s="1800"/>
      <c r="CI90" s="1800"/>
      <c r="CJ90" s="1800"/>
      <c r="CK90" s="1800"/>
      <c r="CL90" s="1800"/>
      <c r="CM90" s="1800"/>
      <c r="CN90" s="1800"/>
      <c r="CO90" s="1800"/>
      <c r="CP90" s="1800"/>
      <c r="CQ90" s="1800"/>
      <c r="CR90" s="1800"/>
      <c r="CS90" s="1800"/>
      <c r="CT90" s="1800"/>
      <c r="CU90" s="1800"/>
      <c r="CV90" s="1800"/>
      <c r="CW90" s="1800"/>
      <c r="CX90" s="1800"/>
      <c r="CY90" s="1800"/>
      <c r="CZ90" s="1800"/>
    </row>
    <row r="91" s="423" customFormat="true" ht="15" customHeight="true" x14ac:dyDescent="0.2">
      <c r="A91" s="694"/>
      <c r="B91" s="782"/>
      <c r="C91" s="864"/>
      <c r="D91" s="855"/>
      <c r="E91" s="855"/>
      <c r="F91" s="855"/>
      <c r="G91" s="856"/>
      <c r="H91" s="865"/>
      <c r="I91" s="855"/>
      <c r="J91" s="855"/>
      <c r="K91" s="855"/>
      <c r="L91" s="866"/>
      <c r="M91" s="864"/>
      <c r="N91" s="855"/>
      <c r="O91" s="855"/>
      <c r="P91" s="855"/>
      <c r="Q91" s="856"/>
      <c r="R91" s="865"/>
      <c r="S91" s="855"/>
      <c r="T91" s="855"/>
      <c r="U91" s="855"/>
      <c r="V91" s="855"/>
      <c r="W91" s="855"/>
      <c r="X91" s="855"/>
      <c r="Y91" s="855"/>
      <c r="Z91" s="855"/>
      <c r="AA91" s="855"/>
      <c r="AB91" s="855"/>
      <c r="AC91" s="855"/>
      <c r="AD91" s="855"/>
      <c r="AE91" s="855"/>
      <c r="AF91" s="855"/>
      <c r="AG91" s="866"/>
      <c r="AH91" s="602"/>
      <c r="AI91" s="602"/>
      <c r="AJ91" s="602"/>
      <c r="AK91" s="602"/>
      <c r="AL91" s="602"/>
      <c r="AM91" s="602"/>
      <c r="AN91" s="602"/>
      <c r="AO91" s="602"/>
      <c r="AP91" s="602"/>
      <c r="AQ91" s="602"/>
      <c r="AR91" s="602"/>
      <c r="AS91" s="602"/>
      <c r="AT91" s="602"/>
      <c r="AU91" s="602"/>
      <c r="AV91" s="602"/>
      <c r="AW91" s="602"/>
      <c r="AX91" s="602"/>
      <c r="AY91" s="602"/>
      <c r="AZ91" s="216"/>
      <c r="BA91" s="237"/>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303"/>
      <c r="CB91" s="303"/>
      <c r="CC91" s="303"/>
      <c r="CD91" s="303"/>
      <c r="CE91" s="303"/>
      <c r="CF91" s="303"/>
      <c r="CG91" s="303"/>
      <c r="CH91" s="1800"/>
      <c r="CI91" s="1800"/>
      <c r="CJ91" s="1800"/>
      <c r="CK91" s="1800"/>
      <c r="CL91" s="1800"/>
      <c r="CM91" s="1800"/>
      <c r="CN91" s="1800"/>
      <c r="CO91" s="1800"/>
      <c r="CP91" s="1800"/>
      <c r="CQ91" s="1800"/>
      <c r="CR91" s="1800"/>
      <c r="CS91" s="1800"/>
      <c r="CT91" s="1800"/>
      <c r="CU91" s="1800"/>
      <c r="CV91" s="1800"/>
      <c r="CW91" s="1800"/>
      <c r="CX91" s="1800"/>
      <c r="CY91" s="1800"/>
      <c r="CZ91" s="1800"/>
    </row>
    <row r="92" s="423" customFormat="true" ht="15" customHeight="true" x14ac:dyDescent="0.2">
      <c r="A92" s="694"/>
      <c r="B92" s="782"/>
      <c r="C92" s="864"/>
      <c r="D92" s="855"/>
      <c r="E92" s="855"/>
      <c r="F92" s="855"/>
      <c r="G92" s="856"/>
      <c r="H92" s="865"/>
      <c r="I92" s="855"/>
      <c r="J92" s="855"/>
      <c r="K92" s="855"/>
      <c r="L92" s="866"/>
      <c r="M92" s="864"/>
      <c r="N92" s="855"/>
      <c r="O92" s="855"/>
      <c r="P92" s="855"/>
      <c r="Q92" s="856"/>
      <c r="R92" s="865"/>
      <c r="S92" s="855"/>
      <c r="T92" s="855"/>
      <c r="U92" s="855"/>
      <c r="V92" s="855"/>
      <c r="W92" s="855"/>
      <c r="X92" s="855"/>
      <c r="Y92" s="855"/>
      <c r="Z92" s="855"/>
      <c r="AA92" s="855"/>
      <c r="AB92" s="855"/>
      <c r="AC92" s="855"/>
      <c r="AD92" s="855"/>
      <c r="AE92" s="855"/>
      <c r="AF92" s="855"/>
      <c r="AG92" s="866"/>
      <c r="AH92" s="602"/>
      <c r="AI92" s="602"/>
      <c r="AJ92" s="602"/>
      <c r="AK92" s="602"/>
      <c r="AL92" s="602"/>
      <c r="AM92" s="602"/>
      <c r="AN92" s="602"/>
      <c r="AO92" s="602"/>
      <c r="AP92" s="602"/>
      <c r="AQ92" s="602"/>
      <c r="AR92" s="602"/>
      <c r="AS92" s="602"/>
      <c r="AT92" s="602"/>
      <c r="AU92" s="602"/>
      <c r="AV92" s="602"/>
      <c r="AW92" s="602"/>
      <c r="AX92" s="602"/>
      <c r="AY92" s="602"/>
      <c r="AZ92" s="216"/>
      <c r="BA92" s="237"/>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303"/>
      <c r="CB92" s="303"/>
      <c r="CC92" s="303"/>
      <c r="CD92" s="303"/>
      <c r="CE92" s="303"/>
      <c r="CF92" s="303"/>
      <c r="CG92" s="303"/>
      <c r="CH92" s="1800"/>
      <c r="CI92" s="1800"/>
      <c r="CJ92" s="1800"/>
      <c r="CK92" s="1800"/>
      <c r="CL92" s="1800"/>
      <c r="CM92" s="1800"/>
      <c r="CN92" s="1800"/>
      <c r="CO92" s="1800"/>
      <c r="CP92" s="1800"/>
      <c r="CQ92" s="1800"/>
      <c r="CR92" s="1800"/>
      <c r="CS92" s="1800"/>
      <c r="CT92" s="1800"/>
      <c r="CU92" s="1800"/>
      <c r="CV92" s="1800"/>
      <c r="CW92" s="1800"/>
      <c r="CX92" s="1800"/>
      <c r="CY92" s="1800"/>
      <c r="CZ92" s="1800"/>
    </row>
    <row r="93" s="423" customFormat="true" ht="15" customHeight="true" x14ac:dyDescent="0.2">
      <c r="A93" s="764"/>
      <c r="B93" s="783"/>
      <c r="C93" s="696"/>
      <c r="D93" s="697"/>
      <c r="E93" s="697"/>
      <c r="F93" s="697"/>
      <c r="G93" s="746"/>
      <c r="H93" s="736"/>
      <c r="I93" s="697"/>
      <c r="J93" s="697"/>
      <c r="K93" s="697"/>
      <c r="L93" s="713"/>
      <c r="M93" s="696"/>
      <c r="N93" s="697"/>
      <c r="O93" s="697"/>
      <c r="P93" s="697"/>
      <c r="Q93" s="746"/>
      <c r="R93" s="736"/>
      <c r="S93" s="697"/>
      <c r="T93" s="697"/>
      <c r="U93" s="697"/>
      <c r="V93" s="697"/>
      <c r="W93" s="697"/>
      <c r="X93" s="697"/>
      <c r="Y93" s="697"/>
      <c r="Z93" s="697"/>
      <c r="AA93" s="697"/>
      <c r="AB93" s="697"/>
      <c r="AC93" s="855"/>
      <c r="AD93" s="855"/>
      <c r="AE93" s="855"/>
      <c r="AF93" s="855"/>
      <c r="AG93" s="866"/>
      <c r="AH93" s="602"/>
      <c r="AI93" s="602"/>
      <c r="AJ93" s="602"/>
      <c r="AK93" s="602"/>
      <c r="AL93" s="602"/>
      <c r="AM93" s="602"/>
      <c r="AN93" s="602"/>
      <c r="AO93" s="602"/>
      <c r="AP93" s="602"/>
      <c r="AQ93" s="602"/>
      <c r="AR93" s="602"/>
      <c r="AS93" s="602"/>
      <c r="AT93" s="602"/>
      <c r="AU93" s="602"/>
      <c r="AV93" s="602"/>
      <c r="AW93" s="602"/>
      <c r="AX93" s="602"/>
      <c r="AY93" s="602"/>
      <c r="AZ93" s="216"/>
      <c r="BA93" s="237"/>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303"/>
      <c r="CB93" s="303"/>
      <c r="CC93" s="303"/>
      <c r="CD93" s="303"/>
      <c r="CE93" s="303"/>
      <c r="CF93" s="303"/>
      <c r="CG93" s="303"/>
      <c r="CH93" s="1800"/>
      <c r="CI93" s="1800"/>
      <c r="CJ93" s="1800"/>
      <c r="CK93" s="1800"/>
      <c r="CL93" s="1800"/>
      <c r="CM93" s="1800"/>
      <c r="CN93" s="1800"/>
      <c r="CO93" s="1800"/>
      <c r="CP93" s="1800"/>
      <c r="CQ93" s="1800"/>
      <c r="CR93" s="1800"/>
      <c r="CS93" s="1800"/>
      <c r="CT93" s="1800"/>
      <c r="CU93" s="1800"/>
      <c r="CV93" s="1800"/>
      <c r="CW93" s="1800"/>
      <c r="CX93" s="1800"/>
      <c r="CY93" s="1800"/>
      <c r="CZ93" s="1800"/>
    </row>
    <row r="94" s="423" customFormat="true" ht="15" customHeight="true" x14ac:dyDescent="0.2">
      <c r="A94" s="969"/>
      <c r="B94" s="783"/>
      <c r="C94" s="696"/>
      <c r="D94" s="698"/>
      <c r="E94" s="698"/>
      <c r="F94" s="698"/>
      <c r="G94" s="747"/>
      <c r="H94" s="736"/>
      <c r="I94" s="698"/>
      <c r="J94" s="698"/>
      <c r="K94" s="698"/>
      <c r="L94" s="714"/>
      <c r="M94" s="696"/>
      <c r="N94" s="698"/>
      <c r="O94" s="698"/>
      <c r="P94" s="698"/>
      <c r="Q94" s="747"/>
      <c r="R94" s="736"/>
      <c r="S94" s="698"/>
      <c r="T94" s="698"/>
      <c r="U94" s="698"/>
      <c r="V94" s="698"/>
      <c r="W94" s="698"/>
      <c r="X94" s="698"/>
      <c r="Y94" s="698"/>
      <c r="Z94" s="698"/>
      <c r="AA94" s="698"/>
      <c r="AB94" s="698"/>
      <c r="AC94" s="855"/>
      <c r="AD94" s="855"/>
      <c r="AE94" s="855"/>
      <c r="AF94" s="855"/>
      <c r="AG94" s="866"/>
      <c r="AH94" s="602"/>
      <c r="AI94" s="602"/>
      <c r="AJ94" s="602"/>
      <c r="AK94" s="602"/>
      <c r="AL94" s="602"/>
      <c r="AM94" s="602"/>
      <c r="AN94" s="602"/>
      <c r="AO94" s="602"/>
      <c r="AP94" s="602"/>
      <c r="AQ94" s="602"/>
      <c r="AR94" s="602"/>
      <c r="AS94" s="602"/>
      <c r="AT94" s="602"/>
      <c r="AU94" s="602"/>
      <c r="AV94" s="602"/>
      <c r="AW94" s="602"/>
      <c r="AX94" s="602"/>
      <c r="AY94" s="602"/>
      <c r="AZ94" s="216"/>
      <c r="BA94" s="237"/>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303"/>
      <c r="CB94" s="303"/>
      <c r="CC94" s="303"/>
      <c r="CD94" s="303"/>
      <c r="CE94" s="303"/>
      <c r="CF94" s="303"/>
      <c r="CG94" s="303"/>
      <c r="CH94" s="1800"/>
      <c r="CI94" s="1800"/>
      <c r="CJ94" s="1800"/>
      <c r="CK94" s="1800"/>
      <c r="CL94" s="1800"/>
      <c r="CM94" s="1800"/>
      <c r="CN94" s="1800"/>
      <c r="CO94" s="1800"/>
      <c r="CP94" s="1800"/>
      <c r="CQ94" s="1800"/>
      <c r="CR94" s="1800"/>
      <c r="CS94" s="1800"/>
      <c r="CT94" s="1800"/>
      <c r="CU94" s="1800"/>
      <c r="CV94" s="1800"/>
      <c r="CW94" s="1800"/>
      <c r="CX94" s="1800"/>
      <c r="CY94" s="1800"/>
      <c r="CZ94" s="1800"/>
    </row>
    <row r="95" s="423" customFormat="true" ht="15" customHeight="true" x14ac:dyDescent="0.2">
      <c r="A95" s="764"/>
      <c r="B95" s="784"/>
      <c r="C95" s="867"/>
      <c r="D95" s="868"/>
      <c r="E95" s="868"/>
      <c r="F95" s="868"/>
      <c r="G95" s="869"/>
      <c r="H95" s="870"/>
      <c r="I95" s="868"/>
      <c r="J95" s="868"/>
      <c r="K95" s="868"/>
      <c r="L95" s="871"/>
      <c r="M95" s="867"/>
      <c r="N95" s="868"/>
      <c r="O95" s="868"/>
      <c r="P95" s="868"/>
      <c r="Q95" s="869"/>
      <c r="R95" s="870"/>
      <c r="S95" s="868"/>
      <c r="T95" s="868"/>
      <c r="U95" s="868"/>
      <c r="V95" s="868"/>
      <c r="W95" s="868"/>
      <c r="X95" s="868"/>
      <c r="Y95" s="868"/>
      <c r="Z95" s="868"/>
      <c r="AA95" s="868"/>
      <c r="AB95" s="868"/>
      <c r="AC95" s="855"/>
      <c r="AD95" s="855"/>
      <c r="AE95" s="855"/>
      <c r="AF95" s="855"/>
      <c r="AG95" s="866"/>
      <c r="AH95" s="602"/>
      <c r="AI95" s="602"/>
      <c r="AJ95" s="602"/>
      <c r="AK95" s="602"/>
      <c r="AL95" s="602"/>
      <c r="AM95" s="602"/>
      <c r="AN95" s="602"/>
      <c r="AO95" s="602"/>
      <c r="AP95" s="602"/>
      <c r="AQ95" s="602"/>
      <c r="AR95" s="602"/>
      <c r="AS95" s="602"/>
      <c r="AT95" s="602"/>
      <c r="AU95" s="602"/>
      <c r="AV95" s="602"/>
      <c r="AW95" s="602"/>
      <c r="AX95" s="602"/>
      <c r="AY95" s="602"/>
      <c r="AZ95" s="216"/>
      <c r="BA95" s="237"/>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303"/>
      <c r="CB95" s="303"/>
      <c r="CC95" s="303"/>
      <c r="CD95" s="303"/>
      <c r="CE95" s="303"/>
      <c r="CF95" s="303"/>
      <c r="CG95" s="303"/>
      <c r="CH95" s="1800"/>
      <c r="CI95" s="1800"/>
      <c r="CJ95" s="1800"/>
      <c r="CK95" s="1800"/>
      <c r="CL95" s="1800"/>
      <c r="CM95" s="1800"/>
      <c r="CN95" s="1800"/>
      <c r="CO95" s="1800"/>
      <c r="CP95" s="1800"/>
      <c r="CQ95" s="1800"/>
      <c r="CR95" s="1800"/>
      <c r="CS95" s="1800"/>
      <c r="CT95" s="1800"/>
      <c r="CU95" s="1800"/>
      <c r="CV95" s="1800"/>
      <c r="CW95" s="1800"/>
      <c r="CX95" s="1800"/>
      <c r="CY95" s="1800"/>
      <c r="CZ95" s="1800"/>
    </row>
    <row r="96" s="131" customFormat="true" ht="15" customHeight="true" x14ac:dyDescent="0.2">
      <c r="A96" s="969"/>
      <c r="B96" s="784"/>
      <c r="C96" s="867"/>
      <c r="D96" s="868"/>
      <c r="E96" s="868"/>
      <c r="F96" s="868"/>
      <c r="G96" s="869"/>
      <c r="H96" s="870"/>
      <c r="I96" s="868"/>
      <c r="J96" s="868"/>
      <c r="K96" s="868"/>
      <c r="L96" s="871"/>
      <c r="M96" s="867"/>
      <c r="N96" s="868"/>
      <c r="O96" s="868"/>
      <c r="P96" s="868"/>
      <c r="Q96" s="869"/>
      <c r="R96" s="870"/>
      <c r="S96" s="868"/>
      <c r="T96" s="868"/>
      <c r="U96" s="868"/>
      <c r="V96" s="868"/>
      <c r="W96" s="868"/>
      <c r="X96" s="868"/>
      <c r="Y96" s="868"/>
      <c r="Z96" s="868"/>
      <c r="AA96" s="868"/>
      <c r="AB96" s="868"/>
      <c r="AC96" s="855"/>
      <c r="AD96" s="855"/>
      <c r="AE96" s="855"/>
      <c r="AF96" s="855"/>
      <c r="AG96" s="866"/>
      <c r="AH96" s="602"/>
      <c r="AI96" s="602"/>
      <c r="AJ96" s="602"/>
      <c r="AK96" s="602"/>
      <c r="AL96" s="602"/>
      <c r="AM96" s="602"/>
      <c r="AN96" s="602"/>
      <c r="AO96" s="602"/>
      <c r="AP96" s="602"/>
      <c r="AQ96" s="602"/>
      <c r="AR96" s="602"/>
      <c r="AS96" s="602"/>
      <c r="AT96" s="602"/>
      <c r="AU96" s="602"/>
      <c r="AV96" s="602"/>
      <c r="AW96" s="602"/>
      <c r="AX96" s="602"/>
      <c r="AY96" s="602"/>
      <c r="AZ96" s="216"/>
      <c r="BA96" s="237"/>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303"/>
      <c r="CB96" s="303"/>
      <c r="CC96" s="303"/>
      <c r="CD96" s="303"/>
      <c r="CE96" s="303"/>
      <c r="CF96" s="303"/>
      <c r="CG96" s="303"/>
      <c r="CH96" s="1800"/>
      <c r="CI96" s="1800"/>
      <c r="CJ96" s="1800"/>
      <c r="CK96" s="1800"/>
      <c r="CL96" s="1800"/>
      <c r="CM96" s="1800"/>
      <c r="CN96" s="1800"/>
      <c r="CO96" s="1800"/>
      <c r="CP96" s="1800"/>
      <c r="CQ96" s="1800"/>
      <c r="CR96" s="1800"/>
      <c r="CS96" s="1800"/>
      <c r="CT96" s="1800"/>
      <c r="CU96" s="1800"/>
      <c r="CV96" s="1800"/>
      <c r="CW96" s="1800"/>
      <c r="CX96" s="1800"/>
      <c r="CY96" s="1800"/>
      <c r="CZ96" s="1800"/>
    </row>
    <row r="97" s="131" customFormat="true" ht="15" customHeight="true" x14ac:dyDescent="0.2">
      <c r="A97" s="764"/>
      <c r="B97" s="784"/>
      <c r="C97" s="867"/>
      <c r="D97" s="868"/>
      <c r="E97" s="868"/>
      <c r="F97" s="868"/>
      <c r="G97" s="869"/>
      <c r="H97" s="870"/>
      <c r="I97" s="868"/>
      <c r="J97" s="868"/>
      <c r="K97" s="868"/>
      <c r="L97" s="871"/>
      <c r="M97" s="867"/>
      <c r="N97" s="868"/>
      <c r="O97" s="868"/>
      <c r="P97" s="868"/>
      <c r="Q97" s="869"/>
      <c r="R97" s="870"/>
      <c r="S97" s="868"/>
      <c r="T97" s="868"/>
      <c r="U97" s="868"/>
      <c r="V97" s="868"/>
      <c r="W97" s="868"/>
      <c r="X97" s="868"/>
      <c r="Y97" s="868"/>
      <c r="Z97" s="868"/>
      <c r="AA97" s="868"/>
      <c r="AB97" s="868"/>
      <c r="AC97" s="855"/>
      <c r="AD97" s="855"/>
      <c r="AE97" s="855"/>
      <c r="AF97" s="855"/>
      <c r="AG97" s="866"/>
      <c r="AH97" s="602"/>
      <c r="AI97" s="602"/>
      <c r="AJ97" s="602"/>
      <c r="AK97" s="602"/>
      <c r="AL97" s="602"/>
      <c r="AM97" s="602"/>
      <c r="AN97" s="602"/>
      <c r="AO97" s="602"/>
      <c r="AP97" s="602"/>
      <c r="AQ97" s="602"/>
      <c r="AR97" s="602"/>
      <c r="AS97" s="602"/>
      <c r="AT97" s="602"/>
      <c r="AU97" s="602"/>
      <c r="AV97" s="602"/>
      <c r="AW97" s="602"/>
      <c r="AX97" s="602"/>
      <c r="AY97" s="602"/>
      <c r="AZ97" s="216"/>
      <c r="BA97" s="237"/>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303"/>
      <c r="CB97" s="303"/>
      <c r="CC97" s="303"/>
      <c r="CD97" s="303"/>
      <c r="CE97" s="303"/>
      <c r="CF97" s="303"/>
      <c r="CG97" s="303"/>
      <c r="CH97" s="1800"/>
      <c r="CI97" s="1800"/>
      <c r="CJ97" s="1800"/>
      <c r="CK97" s="1800"/>
      <c r="CL97" s="1800"/>
      <c r="CM97" s="1800"/>
      <c r="CN97" s="1800"/>
      <c r="CO97" s="1800"/>
      <c r="CP97" s="1800"/>
      <c r="CQ97" s="1800"/>
      <c r="CR97" s="1800"/>
      <c r="CS97" s="1800"/>
      <c r="CT97" s="1800"/>
      <c r="CU97" s="1800"/>
      <c r="CV97" s="1800"/>
      <c r="CW97" s="1800"/>
      <c r="CX97" s="1800"/>
      <c r="CY97" s="1800"/>
      <c r="CZ97" s="1800"/>
    </row>
    <row r="98" s="131" customFormat="true" ht="15" customHeight="true" x14ac:dyDescent="0.2">
      <c r="A98" s="969"/>
      <c r="B98" s="784"/>
      <c r="C98" s="867"/>
      <c r="D98" s="868"/>
      <c r="E98" s="868"/>
      <c r="F98" s="868"/>
      <c r="G98" s="869"/>
      <c r="H98" s="870"/>
      <c r="I98" s="868"/>
      <c r="J98" s="868"/>
      <c r="K98" s="868"/>
      <c r="L98" s="871"/>
      <c r="M98" s="867"/>
      <c r="N98" s="868"/>
      <c r="O98" s="868"/>
      <c r="P98" s="868"/>
      <c r="Q98" s="869"/>
      <c r="R98" s="870"/>
      <c r="S98" s="868"/>
      <c r="T98" s="868"/>
      <c r="U98" s="868"/>
      <c r="V98" s="868"/>
      <c r="W98" s="868"/>
      <c r="X98" s="868"/>
      <c r="Y98" s="868"/>
      <c r="Z98" s="868"/>
      <c r="AA98" s="868"/>
      <c r="AB98" s="868"/>
      <c r="AC98" s="855"/>
      <c r="AD98" s="855"/>
      <c r="AE98" s="855"/>
      <c r="AF98" s="855"/>
      <c r="AG98" s="866"/>
      <c r="AH98" s="602"/>
      <c r="AI98" s="602"/>
      <c r="AJ98" s="602"/>
      <c r="AK98" s="602"/>
      <c r="AL98" s="602"/>
      <c r="AM98" s="602"/>
      <c r="AN98" s="602"/>
      <c r="AO98" s="602"/>
      <c r="AP98" s="602"/>
      <c r="AQ98" s="602"/>
      <c r="AR98" s="602"/>
      <c r="AS98" s="602"/>
      <c r="AT98" s="602"/>
      <c r="AU98" s="602"/>
      <c r="AV98" s="602"/>
      <c r="AW98" s="602"/>
      <c r="AX98" s="602"/>
      <c r="AY98" s="602"/>
      <c r="AZ98" s="216"/>
      <c r="BA98" s="237"/>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303"/>
      <c r="CB98" s="303"/>
      <c r="CC98" s="303"/>
      <c r="CD98" s="303"/>
      <c r="CE98" s="303"/>
      <c r="CF98" s="303"/>
      <c r="CG98" s="303"/>
      <c r="CH98" s="1800"/>
      <c r="CI98" s="1800"/>
      <c r="CJ98" s="1800"/>
      <c r="CK98" s="1800"/>
      <c r="CL98" s="1800"/>
      <c r="CM98" s="1800"/>
      <c r="CN98" s="1800"/>
      <c r="CO98" s="1800"/>
      <c r="CP98" s="1800"/>
      <c r="CQ98" s="1800"/>
      <c r="CR98" s="1800"/>
      <c r="CS98" s="1800"/>
      <c r="CT98" s="1800"/>
      <c r="CU98" s="1800"/>
      <c r="CV98" s="1800"/>
      <c r="CW98" s="1800"/>
      <c r="CX98" s="1800"/>
      <c r="CY98" s="1800"/>
      <c r="CZ98" s="1800"/>
    </row>
    <row r="99" s="131" customFormat="true" ht="15" customHeight="true" x14ac:dyDescent="0.2">
      <c r="A99" s="969"/>
      <c r="B99" s="784"/>
      <c r="C99" s="867"/>
      <c r="D99" s="868"/>
      <c r="E99" s="868"/>
      <c r="F99" s="868"/>
      <c r="G99" s="869"/>
      <c r="H99" s="870"/>
      <c r="I99" s="868"/>
      <c r="J99" s="868"/>
      <c r="K99" s="868"/>
      <c r="L99" s="871"/>
      <c r="M99" s="867"/>
      <c r="N99" s="868"/>
      <c r="O99" s="868"/>
      <c r="P99" s="868"/>
      <c r="Q99" s="869"/>
      <c r="R99" s="870"/>
      <c r="S99" s="868"/>
      <c r="T99" s="868"/>
      <c r="U99" s="868"/>
      <c r="V99" s="868"/>
      <c r="W99" s="868"/>
      <c r="X99" s="868"/>
      <c r="Y99" s="868"/>
      <c r="Z99" s="868"/>
      <c r="AA99" s="868"/>
      <c r="AB99" s="868"/>
      <c r="AC99" s="855"/>
      <c r="AD99" s="855"/>
      <c r="AE99" s="855"/>
      <c r="AF99" s="855"/>
      <c r="AG99" s="866"/>
      <c r="AH99" s="602"/>
      <c r="AI99" s="602"/>
      <c r="AJ99" s="602"/>
      <c r="AK99" s="602"/>
      <c r="AL99" s="602"/>
      <c r="AM99" s="602"/>
      <c r="AN99" s="602"/>
      <c r="AO99" s="602"/>
      <c r="AP99" s="602"/>
      <c r="AQ99" s="602"/>
      <c r="AR99" s="602"/>
      <c r="AS99" s="602"/>
      <c r="AT99" s="602"/>
      <c r="AU99" s="602"/>
      <c r="AV99" s="602"/>
      <c r="AW99" s="602"/>
      <c r="AX99" s="602"/>
      <c r="AY99" s="602"/>
      <c r="AZ99" s="216"/>
      <c r="BA99" s="237"/>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303"/>
      <c r="CB99" s="303"/>
      <c r="CC99" s="303"/>
      <c r="CD99" s="303"/>
      <c r="CE99" s="303"/>
      <c r="CF99" s="303"/>
      <c r="CG99" s="303"/>
      <c r="CH99" s="1800"/>
      <c r="CI99" s="1800"/>
      <c r="CJ99" s="1800"/>
      <c r="CK99" s="1800"/>
      <c r="CL99" s="1800"/>
      <c r="CM99" s="1800"/>
      <c r="CN99" s="1800"/>
      <c r="CO99" s="1800"/>
      <c r="CP99" s="1800"/>
      <c r="CQ99" s="1800"/>
      <c r="CR99" s="1800"/>
      <c r="CS99" s="1800"/>
      <c r="CT99" s="1800"/>
      <c r="CU99" s="1800"/>
      <c r="CV99" s="1800"/>
      <c r="CW99" s="1800"/>
      <c r="CX99" s="1800"/>
      <c r="CY99" s="1800"/>
      <c r="CZ99" s="1800"/>
    </row>
    <row r="100" s="131" customFormat="true" ht="15" customHeight="true" x14ac:dyDescent="0.2">
      <c r="A100" s="969"/>
      <c r="B100" s="784"/>
      <c r="C100" s="867"/>
      <c r="D100" s="868"/>
      <c r="E100" s="868"/>
      <c r="F100" s="868"/>
      <c r="G100" s="869"/>
      <c r="H100" s="870"/>
      <c r="I100" s="868"/>
      <c r="J100" s="868"/>
      <c r="K100" s="868"/>
      <c r="L100" s="871"/>
      <c r="M100" s="867"/>
      <c r="N100" s="868"/>
      <c r="O100" s="868"/>
      <c r="P100" s="868"/>
      <c r="Q100" s="869"/>
      <c r="R100" s="870"/>
      <c r="S100" s="868"/>
      <c r="T100" s="868"/>
      <c r="U100" s="868"/>
      <c r="V100" s="868"/>
      <c r="W100" s="868"/>
      <c r="X100" s="868"/>
      <c r="Y100" s="868"/>
      <c r="Z100" s="868"/>
      <c r="AA100" s="868"/>
      <c r="AB100" s="868"/>
      <c r="AC100" s="855"/>
      <c r="AD100" s="855"/>
      <c r="AE100" s="855"/>
      <c r="AF100" s="855"/>
      <c r="AG100" s="866"/>
      <c r="AH100" s="602"/>
      <c r="AI100" s="602"/>
      <c r="AJ100" s="602"/>
      <c r="AK100" s="602"/>
      <c r="AL100" s="602"/>
      <c r="AM100" s="602"/>
      <c r="AN100" s="602"/>
      <c r="AO100" s="602"/>
      <c r="AP100" s="602"/>
      <c r="AQ100" s="602"/>
      <c r="AR100" s="602"/>
      <c r="AS100" s="602"/>
      <c r="AT100" s="602"/>
      <c r="AU100" s="602"/>
      <c r="AV100" s="602"/>
      <c r="AW100" s="602"/>
      <c r="AX100" s="602"/>
      <c r="AY100" s="602"/>
      <c r="AZ100" s="216"/>
      <c r="BA100" s="237"/>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303"/>
      <c r="CB100" s="303"/>
      <c r="CC100" s="303"/>
      <c r="CD100" s="303"/>
      <c r="CE100" s="303"/>
      <c r="CF100" s="303"/>
      <c r="CG100" s="303"/>
      <c r="CH100" s="1800"/>
      <c r="CI100" s="1800"/>
      <c r="CJ100" s="1800"/>
      <c r="CK100" s="1800"/>
      <c r="CL100" s="1800"/>
      <c r="CM100" s="1800"/>
      <c r="CN100" s="1800"/>
      <c r="CO100" s="1800"/>
      <c r="CP100" s="1800"/>
      <c r="CQ100" s="1800"/>
      <c r="CR100" s="1800"/>
      <c r="CS100" s="1800"/>
      <c r="CT100" s="1800"/>
      <c r="CU100" s="1800"/>
      <c r="CV100" s="1800"/>
      <c r="CW100" s="1800"/>
      <c r="CX100" s="1800"/>
      <c r="CY100" s="1800"/>
      <c r="CZ100" s="1800"/>
    </row>
    <row r="101" s="131" customFormat="true" ht="15" customHeight="true" x14ac:dyDescent="0.2">
      <c r="A101" s="764"/>
      <c r="B101" s="784"/>
      <c r="C101" s="867"/>
      <c r="D101" s="868"/>
      <c r="E101" s="868"/>
      <c r="F101" s="868"/>
      <c r="G101" s="869"/>
      <c r="H101" s="870"/>
      <c r="I101" s="868"/>
      <c r="J101" s="868"/>
      <c r="K101" s="868"/>
      <c r="L101" s="871"/>
      <c r="M101" s="867"/>
      <c r="N101" s="868"/>
      <c r="O101" s="868"/>
      <c r="P101" s="868"/>
      <c r="Q101" s="869"/>
      <c r="R101" s="870"/>
      <c r="S101" s="868"/>
      <c r="T101" s="868"/>
      <c r="U101" s="868"/>
      <c r="V101" s="868"/>
      <c r="W101" s="868"/>
      <c r="X101" s="868"/>
      <c r="Y101" s="868"/>
      <c r="Z101" s="868"/>
      <c r="AA101" s="868"/>
      <c r="AB101" s="868"/>
      <c r="AC101" s="855"/>
      <c r="AD101" s="855"/>
      <c r="AE101" s="855"/>
      <c r="AF101" s="855"/>
      <c r="AG101" s="866"/>
      <c r="AH101" s="602"/>
      <c r="AI101" s="602"/>
      <c r="AJ101" s="602"/>
      <c r="AK101" s="602"/>
      <c r="AL101" s="602"/>
      <c r="AM101" s="602"/>
      <c r="AN101" s="602"/>
      <c r="AO101" s="602"/>
      <c r="AP101" s="602"/>
      <c r="AQ101" s="602"/>
      <c r="AR101" s="602"/>
      <c r="AS101" s="602"/>
      <c r="AT101" s="602"/>
      <c r="AU101" s="602"/>
      <c r="AV101" s="602"/>
      <c r="AW101" s="602"/>
      <c r="AX101" s="602"/>
      <c r="AY101" s="602"/>
      <c r="AZ101" s="216"/>
      <c r="BA101" s="237"/>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303"/>
      <c r="CB101" s="303"/>
      <c r="CC101" s="303"/>
      <c r="CD101" s="303"/>
      <c r="CE101" s="303"/>
      <c r="CF101" s="303"/>
      <c r="CG101" s="303"/>
      <c r="CH101" s="1800"/>
      <c r="CI101" s="1800"/>
      <c r="CJ101" s="1800"/>
      <c r="CK101" s="1800"/>
      <c r="CL101" s="1800"/>
      <c r="CM101" s="1800"/>
      <c r="CN101" s="1800"/>
      <c r="CO101" s="1800"/>
      <c r="CP101" s="1800"/>
      <c r="CQ101" s="1800"/>
      <c r="CR101" s="1800"/>
      <c r="CS101" s="1800"/>
      <c r="CT101" s="1800"/>
      <c r="CU101" s="1800"/>
      <c r="CV101" s="1800"/>
      <c r="CW101" s="1800"/>
      <c r="CX101" s="1800"/>
      <c r="CY101" s="1800"/>
      <c r="CZ101" s="1800"/>
    </row>
    <row r="102" s="131" customFormat="true" ht="15" customHeight="true" x14ac:dyDescent="0.2">
      <c r="A102" s="969"/>
      <c r="B102" s="784"/>
      <c r="C102" s="867"/>
      <c r="D102" s="868"/>
      <c r="E102" s="868"/>
      <c r="F102" s="868"/>
      <c r="G102" s="869"/>
      <c r="H102" s="870"/>
      <c r="I102" s="868"/>
      <c r="J102" s="868"/>
      <c r="K102" s="868"/>
      <c r="L102" s="871"/>
      <c r="M102" s="867"/>
      <c r="N102" s="868"/>
      <c r="O102" s="868"/>
      <c r="P102" s="868"/>
      <c r="Q102" s="869"/>
      <c r="R102" s="870"/>
      <c r="S102" s="868"/>
      <c r="T102" s="868"/>
      <c r="U102" s="868"/>
      <c r="V102" s="868"/>
      <c r="W102" s="868"/>
      <c r="X102" s="868"/>
      <c r="Y102" s="868"/>
      <c r="Z102" s="868"/>
      <c r="AA102" s="868"/>
      <c r="AB102" s="868"/>
      <c r="AC102" s="855"/>
      <c r="AD102" s="855"/>
      <c r="AE102" s="855"/>
      <c r="AF102" s="855"/>
      <c r="AG102" s="866"/>
      <c r="AH102" s="602"/>
      <c r="AI102" s="602"/>
      <c r="AJ102" s="602"/>
      <c r="AK102" s="602"/>
      <c r="AL102" s="602"/>
      <c r="AM102" s="602"/>
      <c r="AN102" s="602"/>
      <c r="AO102" s="602"/>
      <c r="AP102" s="602"/>
      <c r="AQ102" s="602"/>
      <c r="AR102" s="602"/>
      <c r="AS102" s="602"/>
      <c r="AT102" s="602"/>
      <c r="AU102" s="602"/>
      <c r="AV102" s="602"/>
      <c r="AW102" s="602"/>
      <c r="AX102" s="602"/>
      <c r="AY102" s="602"/>
      <c r="AZ102" s="216"/>
      <c r="BA102" s="237"/>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303"/>
      <c r="CB102" s="303"/>
      <c r="CC102" s="303"/>
      <c r="CD102" s="303"/>
      <c r="CE102" s="303"/>
      <c r="CF102" s="303"/>
      <c r="CG102" s="303"/>
      <c r="CH102" s="1800"/>
      <c r="CI102" s="1800"/>
      <c r="CJ102" s="1800"/>
      <c r="CK102" s="1800"/>
      <c r="CL102" s="1800"/>
      <c r="CM102" s="1800"/>
      <c r="CN102" s="1800"/>
      <c r="CO102" s="1800"/>
      <c r="CP102" s="1800"/>
      <c r="CQ102" s="1800"/>
      <c r="CR102" s="1800"/>
      <c r="CS102" s="1800"/>
      <c r="CT102" s="1800"/>
      <c r="CU102" s="1800"/>
      <c r="CV102" s="1800"/>
      <c r="CW102" s="1800"/>
      <c r="CX102" s="1800"/>
      <c r="CY102" s="1800"/>
      <c r="CZ102" s="1800"/>
    </row>
    <row r="103" s="131" customFormat="true" ht="15" customHeight="true" x14ac:dyDescent="0.2">
      <c r="A103" s="969"/>
      <c r="B103" s="784"/>
      <c r="C103" s="867"/>
      <c r="D103" s="868"/>
      <c r="E103" s="868"/>
      <c r="F103" s="868"/>
      <c r="G103" s="869"/>
      <c r="H103" s="870"/>
      <c r="I103" s="868"/>
      <c r="J103" s="868"/>
      <c r="K103" s="868"/>
      <c r="L103" s="871"/>
      <c r="M103" s="867"/>
      <c r="N103" s="868"/>
      <c r="O103" s="868"/>
      <c r="P103" s="868"/>
      <c r="Q103" s="869"/>
      <c r="R103" s="870"/>
      <c r="S103" s="868"/>
      <c r="T103" s="868"/>
      <c r="U103" s="868"/>
      <c r="V103" s="868"/>
      <c r="W103" s="868"/>
      <c r="X103" s="868"/>
      <c r="Y103" s="868"/>
      <c r="Z103" s="868"/>
      <c r="AA103" s="868"/>
      <c r="AB103" s="868"/>
      <c r="AC103" s="855"/>
      <c r="AD103" s="855"/>
      <c r="AE103" s="855"/>
      <c r="AF103" s="855"/>
      <c r="AG103" s="866"/>
      <c r="AH103" s="602"/>
      <c r="AI103" s="602"/>
      <c r="AJ103" s="602"/>
      <c r="AK103" s="602"/>
      <c r="AL103" s="602"/>
      <c r="AM103" s="602"/>
      <c r="AN103" s="602"/>
      <c r="AO103" s="602"/>
      <c r="AP103" s="602"/>
      <c r="AQ103" s="602"/>
      <c r="AR103" s="602"/>
      <c r="AS103" s="602"/>
      <c r="AT103" s="602"/>
      <c r="AU103" s="602"/>
      <c r="AV103" s="602"/>
      <c r="AW103" s="602"/>
      <c r="AX103" s="602"/>
      <c r="AY103" s="602"/>
      <c r="AZ103" s="216"/>
      <c r="BA103" s="237"/>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303"/>
      <c r="CB103" s="303"/>
      <c r="CC103" s="303"/>
      <c r="CD103" s="303"/>
      <c r="CE103" s="303"/>
      <c r="CF103" s="303"/>
      <c r="CG103" s="303"/>
      <c r="CH103" s="1800"/>
      <c r="CI103" s="1800"/>
      <c r="CJ103" s="1800"/>
      <c r="CK103" s="1800"/>
      <c r="CL103" s="1800"/>
      <c r="CM103" s="1800"/>
      <c r="CN103" s="1800"/>
      <c r="CO103" s="1800"/>
      <c r="CP103" s="1800"/>
      <c r="CQ103" s="1800"/>
      <c r="CR103" s="1800"/>
      <c r="CS103" s="1800"/>
      <c r="CT103" s="1800"/>
      <c r="CU103" s="1800"/>
      <c r="CV103" s="1800"/>
      <c r="CW103" s="1800"/>
      <c r="CX103" s="1800"/>
      <c r="CY103" s="1800"/>
      <c r="CZ103" s="1800"/>
    </row>
    <row r="104" s="131" customFormat="true" ht="15" customHeight="true" x14ac:dyDescent="0.2">
      <c r="A104" s="969"/>
      <c r="B104" s="784"/>
      <c r="C104" s="867"/>
      <c r="D104" s="868"/>
      <c r="E104" s="868"/>
      <c r="F104" s="868"/>
      <c r="G104" s="869"/>
      <c r="H104" s="870"/>
      <c r="I104" s="868"/>
      <c r="J104" s="868"/>
      <c r="K104" s="868"/>
      <c r="L104" s="871"/>
      <c r="M104" s="867"/>
      <c r="N104" s="868"/>
      <c r="O104" s="868"/>
      <c r="P104" s="868"/>
      <c r="Q104" s="869"/>
      <c r="R104" s="870"/>
      <c r="S104" s="868"/>
      <c r="T104" s="868"/>
      <c r="U104" s="868"/>
      <c r="V104" s="868"/>
      <c r="W104" s="868"/>
      <c r="X104" s="868"/>
      <c r="Y104" s="868"/>
      <c r="Z104" s="868"/>
      <c r="AA104" s="868"/>
      <c r="AB104" s="868"/>
      <c r="AC104" s="855"/>
      <c r="AD104" s="855"/>
      <c r="AE104" s="855"/>
      <c r="AF104" s="855"/>
      <c r="AG104" s="866"/>
      <c r="AH104" s="602"/>
      <c r="AI104" s="602"/>
      <c r="AJ104" s="602"/>
      <c r="AK104" s="602"/>
      <c r="AL104" s="602"/>
      <c r="AM104" s="602"/>
      <c r="AN104" s="602"/>
      <c r="AO104" s="602"/>
      <c r="AP104" s="602"/>
      <c r="AQ104" s="602"/>
      <c r="AR104" s="602"/>
      <c r="AS104" s="602"/>
      <c r="AT104" s="602"/>
      <c r="AU104" s="602"/>
      <c r="AV104" s="602"/>
      <c r="AW104" s="602"/>
      <c r="AX104" s="602"/>
      <c r="AY104" s="602"/>
      <c r="AZ104" s="216"/>
      <c r="BA104" s="237"/>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303"/>
      <c r="CB104" s="303"/>
      <c r="CC104" s="303"/>
      <c r="CD104" s="303"/>
      <c r="CE104" s="303"/>
      <c r="CF104" s="303"/>
      <c r="CG104" s="303"/>
      <c r="CH104" s="1800"/>
      <c r="CI104" s="1800"/>
      <c r="CJ104" s="1800"/>
      <c r="CK104" s="1800"/>
      <c r="CL104" s="1800"/>
      <c r="CM104" s="1800"/>
      <c r="CN104" s="1800"/>
      <c r="CO104" s="1800"/>
      <c r="CP104" s="1800"/>
      <c r="CQ104" s="1800"/>
      <c r="CR104" s="1800"/>
      <c r="CS104" s="1800"/>
      <c r="CT104" s="1800"/>
      <c r="CU104" s="1800"/>
      <c r="CV104" s="1800"/>
      <c r="CW104" s="1800"/>
      <c r="CX104" s="1800"/>
      <c r="CY104" s="1800"/>
      <c r="CZ104" s="1800"/>
    </row>
    <row r="105" s="131" customFormat="true" ht="15" customHeight="true" x14ac:dyDescent="0.2">
      <c r="A105" s="778"/>
      <c r="B105" s="785"/>
      <c r="C105" s="872"/>
      <c r="D105" s="873"/>
      <c r="E105" s="873"/>
      <c r="F105" s="873"/>
      <c r="G105" s="874"/>
      <c r="H105" s="875"/>
      <c r="I105" s="873"/>
      <c r="J105" s="873"/>
      <c r="K105" s="873"/>
      <c r="L105" s="876"/>
      <c r="M105" s="872"/>
      <c r="N105" s="873"/>
      <c r="O105" s="873"/>
      <c r="P105" s="873"/>
      <c r="Q105" s="874"/>
      <c r="R105" s="875"/>
      <c r="S105" s="873"/>
      <c r="T105" s="873"/>
      <c r="U105" s="873"/>
      <c r="V105" s="873"/>
      <c r="W105" s="873"/>
      <c r="X105" s="873"/>
      <c r="Y105" s="873"/>
      <c r="Z105" s="873"/>
      <c r="AA105" s="873"/>
      <c r="AB105" s="873"/>
      <c r="AC105" s="877"/>
      <c r="AD105" s="877"/>
      <c r="AE105" s="877"/>
      <c r="AF105" s="877"/>
      <c r="AG105" s="1412"/>
      <c r="AH105" s="602"/>
      <c r="AI105" s="602"/>
      <c r="AJ105" s="602"/>
      <c r="AK105" s="602"/>
      <c r="AL105" s="602"/>
      <c r="AM105" s="602"/>
      <c r="AN105" s="602"/>
      <c r="AO105" s="602"/>
      <c r="AP105" s="602"/>
      <c r="AQ105" s="602"/>
      <c r="AR105" s="602"/>
      <c r="AS105" s="602"/>
      <c r="AT105" s="602"/>
      <c r="AU105" s="602"/>
      <c r="AV105" s="602"/>
      <c r="AW105" s="602"/>
      <c r="AX105" s="602"/>
      <c r="AY105" s="602"/>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332"/>
      <c r="CB105" s="332"/>
      <c r="CC105" s="332"/>
      <c r="CD105" s="332"/>
      <c r="CE105" s="332"/>
      <c r="CF105" s="332"/>
      <c r="CG105" s="332"/>
      <c r="CH105" s="1800"/>
      <c r="CI105" s="1800"/>
      <c r="CJ105" s="1800"/>
      <c r="CK105" s="1800"/>
      <c r="CL105" s="1800"/>
      <c r="CM105" s="1800"/>
      <c r="CN105" s="1800"/>
      <c r="CO105" s="1800"/>
      <c r="CP105" s="1800"/>
      <c r="CQ105" s="1800"/>
      <c r="CR105" s="1800"/>
      <c r="CS105" s="1800"/>
      <c r="CT105" s="1800"/>
      <c r="CU105" s="1800"/>
      <c r="CV105" s="1800"/>
      <c r="CW105" s="1800"/>
      <c r="CX105" s="1800"/>
      <c r="CY105" s="1800"/>
      <c r="CZ105" s="1800"/>
    </row>
    <row r="106" s="131" customFormat="true" ht="250.15" customHeight="true" x14ac:dyDescent="0.2">
      <c r="A106" s="398"/>
      <c r="B106" s="631"/>
      <c r="C106" s="632"/>
      <c r="D106" s="632"/>
      <c r="E106" s="632"/>
      <c r="F106" s="632"/>
      <c r="G106" s="632"/>
      <c r="H106" s="632"/>
      <c r="I106" s="632"/>
      <c r="J106" s="632"/>
      <c r="K106" s="632"/>
      <c r="L106" s="632"/>
      <c r="M106" s="632"/>
      <c r="N106" s="632"/>
      <c r="O106" s="632"/>
      <c r="P106" s="632"/>
      <c r="Q106" s="632"/>
      <c r="R106" s="632"/>
      <c r="S106" s="632"/>
      <c r="T106" s="632"/>
      <c r="U106" s="632"/>
      <c r="V106" s="632"/>
      <c r="W106" s="632"/>
      <c r="X106" s="632"/>
      <c r="Y106" s="632"/>
      <c r="Z106" s="632"/>
      <c r="AA106" s="632"/>
      <c r="AB106" s="632"/>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8"/>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010" t="str">
        <f>A1026</f>
        <v>Kazakhstan</v>
      </c>
      <c r="B108" s="2011"/>
      <c r="C108" s="113"/>
      <c r="D108" s="113"/>
      <c r="E108" s="113"/>
      <c r="F108" s="113"/>
      <c r="G108" s="113"/>
      <c r="H108" s="113"/>
      <c r="I108" s="113"/>
      <c r="J108" s="113"/>
      <c r="K108" s="113"/>
      <c r="L108" s="113"/>
      <c r="M108" s="113"/>
      <c r="N108" s="113"/>
      <c r="O108" s="113"/>
      <c r="P108" s="113"/>
      <c r="Q108" s="113"/>
      <c r="R108" s="113"/>
      <c r="S108" s="113"/>
      <c r="T108" s="113"/>
      <c r="U108" s="113"/>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2015</v>
      </c>
      <c r="B109" s="139"/>
      <c r="C109" s="113"/>
      <c r="D109" s="113"/>
      <c r="E109" s="113"/>
      <c r="F109" s="113"/>
      <c r="G109" s="113"/>
      <c r="H109" s="113"/>
      <c r="I109" s="113"/>
      <c r="J109" s="113"/>
      <c r="K109" s="113"/>
      <c r="L109" s="113"/>
      <c r="M109" s="113"/>
      <c r="N109" s="113"/>
      <c r="O109" s="113"/>
      <c r="P109" s="113"/>
      <c r="Q109" s="113"/>
      <c r="R109" s="113"/>
      <c r="S109" s="113"/>
      <c r="T109" s="113"/>
      <c r="U109" s="113"/>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98</v>
      </c>
      <c r="B112" s="222"/>
      <c r="C112" s="113"/>
      <c r="D112" s="113"/>
      <c r="E112" s="113"/>
      <c r="F112" s="113"/>
      <c r="G112" s="113"/>
      <c r="H112" s="113"/>
      <c r="I112" s="113"/>
      <c r="J112" s="113"/>
      <c r="K112" s="113"/>
      <c r="L112" s="113"/>
      <c r="M112" s="113"/>
      <c r="N112" s="113"/>
      <c r="O112" s="113"/>
      <c r="P112" s="113"/>
      <c r="Q112" s="113"/>
      <c r="R112" s="113"/>
      <c r="S112" s="113"/>
      <c r="T112" s="113"/>
      <c r="U112" s="113"/>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MICS15</v>
      </c>
      <c r="C115" s="113"/>
      <c r="D115" s="113"/>
      <c r="E115" s="113"/>
      <c r="F115" s="113"/>
      <c r="G115" s="113"/>
      <c r="H115" s="113"/>
      <c r="I115" s="113"/>
      <c r="J115" s="113"/>
      <c r="K115" s="113"/>
      <c r="L115" s="113"/>
      <c r="M115" s="113"/>
      <c r="N115" s="113"/>
      <c r="O115" s="113"/>
      <c r="P115" s="113"/>
      <c r="Q115" s="113"/>
      <c r="R115" s="113"/>
      <c r="S115" s="113"/>
      <c r="T115" s="113"/>
      <c r="U115" s="113"/>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25" t="str">
        <f>B1030</f>
        <v/>
      </c>
      <c r="B116" s="626"/>
      <c r="C116" s="113"/>
      <c r="D116" s="113"/>
      <c r="E116" s="113"/>
      <c r="F116" s="113"/>
      <c r="G116" s="113"/>
      <c r="H116" s="113"/>
      <c r="I116" s="113"/>
      <c r="J116" s="113"/>
      <c r="K116" s="113"/>
      <c r="L116" s="113"/>
      <c r="M116" s="113"/>
      <c r="N116" s="113"/>
      <c r="O116" s="113"/>
      <c r="P116" s="113"/>
      <c r="Q116" s="113"/>
      <c r="R116" s="113"/>
      <c r="S116" s="113"/>
      <c r="T116" s="113"/>
      <c r="U116" s="113"/>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25" t="str">
        <f>B1029</f>
        <v/>
      </c>
      <c r="B117" s="627"/>
      <c r="C117" s="113"/>
      <c r="D117" s="113"/>
      <c r="E117" s="113"/>
      <c r="F117" s="113"/>
      <c r="G117" s="113"/>
      <c r="H117" s="113"/>
      <c r="I117" s="113"/>
      <c r="J117" s="113"/>
      <c r="K117" s="113"/>
      <c r="L117" s="113"/>
      <c r="M117" s="113"/>
      <c r="N117" s="113"/>
      <c r="O117" s="113"/>
      <c r="P117" s="113"/>
      <c r="Q117" s="113"/>
      <c r="R117" s="113"/>
      <c r="S117" s="113"/>
      <c r="T117" s="113"/>
      <c r="U117" s="113"/>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28"/>
      <c r="B118" s="626"/>
      <c r="C118" s="113"/>
      <c r="D118" s="113"/>
      <c r="E118" s="113"/>
      <c r="F118" s="113"/>
      <c r="G118" s="113"/>
      <c r="H118" s="113"/>
      <c r="I118" s="113"/>
      <c r="J118" s="113"/>
      <c r="K118" s="113"/>
      <c r="L118" s="113"/>
      <c r="M118" s="113"/>
      <c r="N118" s="113"/>
      <c r="O118" s="113"/>
      <c r="P118" s="113"/>
      <c r="Q118" s="113"/>
      <c r="R118" s="113"/>
      <c r="S118" s="113"/>
      <c r="T118" s="113"/>
      <c r="U118" s="113"/>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29"/>
      <c r="B119" s="630"/>
      <c r="C119" s="113"/>
      <c r="D119" s="113"/>
      <c r="E119" s="113"/>
      <c r="F119" s="113"/>
      <c r="G119" s="113"/>
      <c r="H119" s="113"/>
      <c r="I119" s="113"/>
      <c r="J119" s="113"/>
      <c r="K119" s="113"/>
      <c r="L119" s="113"/>
      <c r="M119" s="113"/>
      <c r="N119" s="113"/>
      <c r="O119" s="113"/>
      <c r="P119" s="113"/>
      <c r="Q119" s="113"/>
      <c r="R119" s="113"/>
      <c r="S119" s="113"/>
      <c r="T119" s="113"/>
      <c r="U119" s="113"/>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99</v>
      </c>
      <c r="B120" s="207"/>
      <c r="C120" s="2078" t="s">
        <v>115</v>
      </c>
      <c r="D120" s="2079"/>
      <c r="E120" s="2079"/>
      <c r="F120" s="2079"/>
      <c r="G120" s="2080"/>
      <c r="H120" s="2310" t="s">
        <v>39</v>
      </c>
      <c r="I120" s="2311"/>
      <c r="J120" s="2311"/>
      <c r="K120" s="2311"/>
      <c r="L120" s="2312"/>
      <c r="M120" s="2304" t="s">
        <v>38</v>
      </c>
      <c r="N120" s="2305"/>
      <c r="O120" s="2305"/>
      <c r="P120" s="2305"/>
      <c r="Q120" s="2306"/>
      <c r="R120" s="1870" t="s">
        <v>138</v>
      </c>
      <c r="S120" s="1879"/>
      <c r="T120" s="1879"/>
      <c r="U120" s="1879"/>
      <c r="V120" s="1879"/>
      <c r="W120" s="1879"/>
      <c r="X120" s="1879"/>
      <c r="Y120" s="1879"/>
      <c r="Z120" s="1879"/>
      <c r="AA120" s="1879"/>
      <c r="AB120" s="1879"/>
      <c r="AC120" s="1879"/>
      <c r="AD120" s="1879"/>
      <c r="AE120" s="1879"/>
      <c r="AF120" s="1879"/>
      <c r="AG120" s="1880"/>
      <c r="AH120" s="311"/>
      <c r="AI120" s="311"/>
      <c r="AJ120" s="311"/>
      <c r="AK120" s="311"/>
      <c r="AL120" s="311"/>
      <c r="AM120" s="311"/>
      <c r="AN120" s="311"/>
      <c r="AO120" s="311"/>
      <c r="AP120" s="311"/>
      <c r="AQ120" s="311"/>
      <c r="AR120" s="311"/>
      <c r="AS120" s="311"/>
      <c r="AT120" s="311"/>
      <c r="AU120" s="311"/>
      <c r="AV120" s="311"/>
      <c r="AW120" s="311"/>
      <c r="AX120" s="311"/>
      <c r="AY120" s="311"/>
      <c r="AZ120" s="622"/>
      <c r="BA120" s="217" t="s">
        <v>129</v>
      </c>
      <c r="BB120" s="116" t="s">
        <v>99</v>
      </c>
      <c r="BC120" s="2124" t="s">
        <v>115</v>
      </c>
      <c r="BD120" s="2125"/>
      <c r="BE120" s="2125"/>
      <c r="BF120" s="2125"/>
      <c r="BG120" s="2126"/>
      <c r="BH120" s="2127" t="s">
        <v>39</v>
      </c>
      <c r="BI120" s="2125"/>
      <c r="BJ120" s="2125"/>
      <c r="BK120" s="2125"/>
      <c r="BL120" s="2126"/>
      <c r="BM120" s="2127" t="s">
        <v>38</v>
      </c>
      <c r="BN120" s="2125"/>
      <c r="BO120" s="2125"/>
      <c r="BP120" s="2125"/>
      <c r="BQ120" s="2128"/>
      <c r="BR120" s="1731" t="s">
        <v>138</v>
      </c>
      <c r="BS120" s="1732"/>
      <c r="BT120" s="1732"/>
      <c r="BU120" s="1732"/>
      <c r="BV120" s="1732"/>
      <c r="BW120" s="1732"/>
      <c r="BX120" s="1732"/>
      <c r="BY120" s="1733"/>
      <c r="BZ120" s="312"/>
      <c r="CA120" s="312"/>
      <c r="CB120" s="312"/>
      <c r="CC120" s="312"/>
      <c r="CD120" s="312"/>
      <c r="CE120" s="312"/>
      <c r="CF120" s="312"/>
      <c r="CG120" s="312"/>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24" x14ac:dyDescent="0.2">
      <c r="A121" s="187" t="s">
        <v>88</v>
      </c>
      <c r="B121" s="245"/>
      <c r="C121" s="278" t="s">
        <v>0</v>
      </c>
      <c r="D121" s="279" t="s">
        <v>1</v>
      </c>
      <c r="E121" s="279" t="s">
        <v>2</v>
      </c>
      <c r="F121" s="279" t="s">
        <v>3</v>
      </c>
      <c r="G121" s="280" t="s">
        <v>4</v>
      </c>
      <c r="H121" s="1506" t="s">
        <v>0</v>
      </c>
      <c r="I121" s="1472" t="s">
        <v>1</v>
      </c>
      <c r="J121" s="1472" t="s">
        <v>2</v>
      </c>
      <c r="K121" s="1472" t="s">
        <v>3</v>
      </c>
      <c r="L121" s="1473" t="s">
        <v>4</v>
      </c>
      <c r="M121" s="1496" t="s">
        <v>0</v>
      </c>
      <c r="N121" s="1472" t="s">
        <v>1</v>
      </c>
      <c r="O121" s="1472" t="s">
        <v>2</v>
      </c>
      <c r="P121" s="1472" t="s">
        <v>3</v>
      </c>
      <c r="Q121" s="1518" t="s">
        <v>4</v>
      </c>
      <c r="R121" s="1506" t="s">
        <v>270</v>
      </c>
      <c r="S121" s="1472" t="s">
        <v>315</v>
      </c>
      <c r="T121" s="1472" t="s">
        <v>316</v>
      </c>
      <c r="U121" s="1472" t="s">
        <v>317</v>
      </c>
      <c r="V121" s="1472" t="s">
        <v>318</v>
      </c>
      <c r="W121" s="1472" t="s">
        <v>274</v>
      </c>
      <c r="X121" s="1472" t="s">
        <v>275</v>
      </c>
      <c r="Y121" s="1472" t="s">
        <v>319</v>
      </c>
      <c r="Z121" s="1472" t="s">
        <v>320</v>
      </c>
      <c r="AA121" s="1472" t="s">
        <v>278</v>
      </c>
      <c r="AB121" s="1472" t="s">
        <v>279</v>
      </c>
      <c r="AC121" s="1472" t="s">
        <v>280</v>
      </c>
      <c r="AD121" s="1472" t="s">
        <v>281</v>
      </c>
      <c r="AE121" s="1472" t="s">
        <v>321</v>
      </c>
      <c r="AF121" s="1472" t="s">
        <v>322</v>
      </c>
      <c r="AG121" s="1474" t="s">
        <v>323</v>
      </c>
      <c r="AH121" s="311"/>
      <c r="AI121" s="311"/>
      <c r="AJ121" s="311"/>
      <c r="AK121" s="311"/>
      <c r="AL121" s="311"/>
      <c r="AM121" s="311"/>
      <c r="AN121" s="311"/>
      <c r="AO121" s="311"/>
      <c r="AP121" s="311"/>
      <c r="AQ121" s="311"/>
      <c r="AR121" s="311"/>
      <c r="AS121" s="311"/>
      <c r="AT121" s="311"/>
      <c r="AU121" s="311"/>
      <c r="AV121" s="311"/>
      <c r="AW121" s="311"/>
      <c r="AX121" s="311"/>
      <c r="AY121" s="311"/>
      <c r="AZ121" s="622"/>
      <c r="BA121" s="198" t="s">
        <v>117</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270</v>
      </c>
      <c r="BS121" s="172" t="s">
        <v>315</v>
      </c>
      <c r="BT121" s="172" t="s">
        <v>316</v>
      </c>
      <c r="BU121" s="172" t="s">
        <v>317</v>
      </c>
      <c r="BV121" s="172" t="s">
        <v>318</v>
      </c>
      <c r="BW121" s="172" t="s">
        <v>274</v>
      </c>
      <c r="BX121" s="172" t="s">
        <v>275</v>
      </c>
      <c r="BY121" s="173" t="s">
        <v>319</v>
      </c>
      <c r="BZ121" s="173" t="s">
        <v>320</v>
      </c>
      <c r="CA121" s="173" t="s">
        <v>278</v>
      </c>
      <c r="CB121" s="173" t="s">
        <v>279</v>
      </c>
      <c r="CC121" s="173" t="s">
        <v>280</v>
      </c>
      <c r="CD121" s="173" t="s">
        <v>281</v>
      </c>
      <c r="CE121" s="173" t="s">
        <v>321</v>
      </c>
      <c r="CF121" s="173" t="s">
        <v>322</v>
      </c>
      <c r="CG121" s="173" t="s">
        <v>323</v>
      </c>
      <c r="CH121" s="1801"/>
      <c r="CI121" s="1801"/>
      <c r="CJ121" s="1801"/>
      <c r="CK121" s="1801"/>
      <c r="CL121" s="1801"/>
      <c r="CM121" s="1801"/>
      <c r="CN121" s="1801"/>
      <c r="CO121" s="1801"/>
      <c r="CP121" s="1801"/>
      <c r="CQ121" s="1801"/>
      <c r="CR121" s="1801"/>
      <c r="CS121" s="1801"/>
      <c r="CT121" s="1801"/>
      <c r="CU121" s="1801"/>
      <c r="CV121" s="1801"/>
      <c r="CW121" s="1801"/>
      <c r="CX121" s="1801"/>
      <c r="CY121" s="1801"/>
      <c r="CZ121" s="1801"/>
    </row>
    <row r="122" s="135" customFormat="true" ht="15" customHeight="true" x14ac:dyDescent="0.2">
      <c r="A122" s="2307" t="s">
        <v>18</v>
      </c>
      <c r="B122" s="1688" t="s">
        <v>14</v>
      </c>
      <c r="C122" s="1589">
        <v>99.85880959538801</v>
      </c>
      <c r="D122" s="1590">
        <v>99.836726352477342</v>
      </c>
      <c r="E122" s="1590">
        <v>99.948059779238477</v>
      </c>
      <c r="F122" s="1590">
        <v>99.956601340727573</v>
      </c>
      <c r="G122" s="1591">
        <v>99.903749578482433</v>
      </c>
      <c r="H122" s="1592">
        <v>99.821564846187115</v>
      </c>
      <c r="I122" s="1590">
        <v>99.990988267988442</v>
      </c>
      <c r="J122" s="1590">
        <v>99.927430290881219</v>
      </c>
      <c r="K122" s="1590">
        <v>100</v>
      </c>
      <c r="L122" s="1593">
        <v>99.819093454212847</v>
      </c>
      <c r="M122" s="1594">
        <v>99.767297452866828</v>
      </c>
      <c r="N122" s="1590">
        <v>99.901142036477225</v>
      </c>
      <c r="O122" s="1590">
        <v>99.950446739693859</v>
      </c>
      <c r="P122" s="1590">
        <v>99.88439948196627</v>
      </c>
      <c r="Q122" s="1591">
        <v>99.937739370067149</v>
      </c>
      <c r="R122" s="1592">
        <v>99.811877298955437</v>
      </c>
      <c r="S122" s="1590">
        <v>99.837129575909813</v>
      </c>
      <c r="T122" s="1590">
        <v>99.810655759215066</v>
      </c>
      <c r="U122" s="1590">
        <v>100</v>
      </c>
      <c r="V122" s="1590">
        <v>100</v>
      </c>
      <c r="W122" s="1590">
        <v>100</v>
      </c>
      <c r="X122" s="1590">
        <v>99.860281270329438</v>
      </c>
      <c r="Y122" s="1590">
        <v>100</v>
      </c>
      <c r="Z122" s="1590">
        <v>100</v>
      </c>
      <c r="AA122" s="1590">
        <v>99.802048603805346</v>
      </c>
      <c r="AB122" s="1590">
        <v>100</v>
      </c>
      <c r="AC122" s="1590">
        <v>98.852066089975423</v>
      </c>
      <c r="AD122" s="1590">
        <v>100</v>
      </c>
      <c r="AE122" s="1590">
        <v>99.920486892915648</v>
      </c>
      <c r="AF122" s="1590">
        <v>100</v>
      </c>
      <c r="AG122" s="1894">
        <v>100</v>
      </c>
      <c r="AH122" s="311"/>
      <c r="AI122" s="311"/>
      <c r="AJ122" s="311"/>
      <c r="AK122" s="311"/>
      <c r="AL122" s="311"/>
      <c r="AM122" s="311"/>
      <c r="AN122" s="311"/>
      <c r="AO122" s="311"/>
      <c r="AP122" s="311"/>
      <c r="AQ122" s="311"/>
      <c r="AR122" s="311"/>
      <c r="AS122" s="311"/>
      <c r="AT122" s="311"/>
      <c r="AU122" s="311"/>
      <c r="AV122" s="311"/>
      <c r="AW122" s="311"/>
      <c r="AX122" s="311"/>
      <c r="AY122" s="311"/>
      <c r="AZ122" s="622"/>
      <c r="BA122" s="2129" t="s">
        <v>18</v>
      </c>
      <c r="BB122" s="155" t="s">
        <v>14</v>
      </c>
      <c r="BC122" s="367">
        <v>11344.323939051837</v>
      </c>
      <c r="BD122" s="371">
        <v>11345.498180387389</v>
      </c>
      <c r="BE122" s="371">
        <v>11351.305269425986</v>
      </c>
      <c r="BF122" s="371">
        <v>11356.859084256879</v>
      </c>
      <c r="BG122" s="375">
        <v>11349.150492798051</v>
      </c>
      <c r="BH122" s="379">
        <v>6033.6503406938818</v>
      </c>
      <c r="BI122" s="371">
        <v>6044.989700912437</v>
      </c>
      <c r="BJ122" s="371">
        <v>6039.5366646427719</v>
      </c>
      <c r="BK122" s="371">
        <v>6043.727104550856</v>
      </c>
      <c r="BL122" s="375">
        <v>6033.1419907317841</v>
      </c>
      <c r="BM122" s="379">
        <v>5297.7572311854528</v>
      </c>
      <c r="BN122" s="371">
        <v>5317.627593454934</v>
      </c>
      <c r="BO122" s="371">
        <v>5315.5035894633711</v>
      </c>
      <c r="BP122" s="371">
        <v>5308.6587077881431</v>
      </c>
      <c r="BQ122" s="375">
        <v>5312.5440424965282</v>
      </c>
      <c r="BR122" s="379">
        <v>2790.7264501499399</v>
      </c>
      <c r="BS122" s="371">
        <v>3573.9654221529263</v>
      </c>
      <c r="BT122" s="371">
        <v>4263.0915942264664</v>
      </c>
      <c r="BU122" s="371">
        <v>4678.8124579064306</v>
      </c>
      <c r="BV122" s="371">
        <v>4047.3683603694076</v>
      </c>
      <c r="BW122" s="371">
        <v>1848.8419762714809</v>
      </c>
      <c r="BX122" s="371">
        <v>4111.4746421566369</v>
      </c>
      <c r="BY122" s="383">
        <v>4629.5797827106599</v>
      </c>
      <c r="BZ122" s="383">
        <v>2902.8269920223838</v>
      </c>
      <c r="CA122" s="383">
        <v>1889.0065688223156</v>
      </c>
      <c r="CB122" s="383">
        <v>1841.4209969178548</v>
      </c>
      <c r="CC122" s="383">
        <v>1701.47721828608</v>
      </c>
      <c r="CD122" s="383">
        <v>2274.1431069087603</v>
      </c>
      <c r="CE122" s="383">
        <v>9956.1369405354326</v>
      </c>
      <c r="CF122" s="383">
        <v>2591.1007090786266</v>
      </c>
      <c r="CG122" s="383">
        <v>3647.1637474047743</v>
      </c>
      <c r="CH122" s="1802"/>
      <c r="CI122" s="1802"/>
      <c r="CJ122" s="1802"/>
      <c r="CK122" s="1802"/>
      <c r="CL122" s="1802"/>
      <c r="CM122" s="1802"/>
      <c r="CN122" s="1802"/>
      <c r="CO122" s="1802"/>
      <c r="CP122" s="1802"/>
      <c r="CQ122" s="1802"/>
      <c r="CR122" s="1802"/>
      <c r="CS122" s="1802"/>
      <c r="CT122" s="1802"/>
      <c r="CU122" s="1802"/>
      <c r="CV122" s="1802"/>
      <c r="CW122" s="1802"/>
      <c r="CX122" s="1802"/>
      <c r="CY122" s="1802"/>
      <c r="CZ122" s="1803"/>
    </row>
    <row r="123" s="135" customFormat="true" ht="15" customHeight="true" x14ac:dyDescent="0.2">
      <c r="A123" s="2308"/>
      <c r="B123" s="1689" t="s">
        <v>52</v>
      </c>
      <c r="C123" s="1595">
        <v>0.14119040461197618</v>
      </c>
      <c r="D123" s="1596">
        <v>0.16327364752263804</v>
      </c>
      <c r="E123" s="1596">
        <v>5.1940220761537828E-2</v>
      </c>
      <c r="F123" s="1596">
        <v>4.3398659272423035E-2</v>
      </c>
      <c r="G123" s="1597">
        <v>9.6250421517586768E-2</v>
      </c>
      <c r="H123" s="1598">
        <v>0.17843515381289513</v>
      </c>
      <c r="I123" s="1596">
        <v>9.0117320115553172E-3</v>
      </c>
      <c r="J123" s="1596">
        <v>7.2569709118772516E-2</v>
      </c>
      <c r="K123" s="1596">
        <v>0</v>
      </c>
      <c r="L123" s="1599">
        <v>0.18090654578715035</v>
      </c>
      <c r="M123" s="1600">
        <v>0.23270254713317254</v>
      </c>
      <c r="N123" s="1596">
        <v>9.8857963522790762E-2</v>
      </c>
      <c r="O123" s="1596">
        <v>4.9553260306136909E-2</v>
      </c>
      <c r="P123" s="1596">
        <v>0.11560051803373331</v>
      </c>
      <c r="Q123" s="1597">
        <v>6.226062993286486E-2</v>
      </c>
      <c r="R123" s="1598">
        <v>0.18812270104455636</v>
      </c>
      <c r="S123" s="1596">
        <v>0.16287042409018324</v>
      </c>
      <c r="T123" s="1596">
        <v>0.18934424078491116</v>
      </c>
      <c r="U123" s="1596">
        <v>0</v>
      </c>
      <c r="V123" s="1596">
        <v>0</v>
      </c>
      <c r="W123" s="1596">
        <v>0</v>
      </c>
      <c r="X123" s="1596">
        <v>0.13971872967055143</v>
      </c>
      <c r="Y123" s="1596">
        <v>0</v>
      </c>
      <c r="Z123" s="1596">
        <v>0</v>
      </c>
      <c r="AA123" s="1596">
        <v>0.19795139619465546</v>
      </c>
      <c r="AB123" s="1596">
        <v>0</v>
      </c>
      <c r="AC123" s="1596">
        <v>1.1479339100245964</v>
      </c>
      <c r="AD123" s="1596">
        <v>0</v>
      </c>
      <c r="AE123" s="1596">
        <v>7.9513107084350956E-2</v>
      </c>
      <c r="AF123" s="1596">
        <v>0</v>
      </c>
      <c r="AG123" s="1895">
        <v>0</v>
      </c>
      <c r="AH123" s="311"/>
      <c r="AI123" s="311"/>
      <c r="AJ123" s="311"/>
      <c r="AK123" s="311"/>
      <c r="AL123" s="311"/>
      <c r="AM123" s="311"/>
      <c r="AN123" s="311"/>
      <c r="AO123" s="311"/>
      <c r="AP123" s="311"/>
      <c r="AQ123" s="311"/>
      <c r="AR123" s="311"/>
      <c r="AS123" s="311"/>
      <c r="AT123" s="311"/>
      <c r="AU123" s="311"/>
      <c r="AV123" s="311"/>
      <c r="AW123" s="311"/>
      <c r="AX123" s="311"/>
      <c r="AY123" s="311"/>
      <c r="AZ123" s="622"/>
      <c r="BA123" s="2130"/>
      <c r="BB123" s="156" t="s">
        <v>52</v>
      </c>
      <c r="BC123" s="368">
        <v>16.039743448714532</v>
      </c>
      <c r="BD123" s="372">
        <v>18.554503323088337</v>
      </c>
      <c r="BE123" s="372">
        <v>5.8989569475171013</v>
      </c>
      <c r="BF123" s="372">
        <v>4.9308645071124921</v>
      </c>
      <c r="BG123" s="376">
        <v>10.934129333556225</v>
      </c>
      <c r="BH123" s="380">
        <v>10.785398207830875</v>
      </c>
      <c r="BI123" s="372">
        <v>0.54480736855238121</v>
      </c>
      <c r="BJ123" s="372">
        <v>4.386057138560111</v>
      </c>
      <c r="BK123" s="372">
        <v>0</v>
      </c>
      <c r="BL123" s="376">
        <v>10.934129333556225</v>
      </c>
      <c r="BM123" s="380">
        <v>12.356770537684978</v>
      </c>
      <c r="BN123" s="372">
        <v>5.2621003518619114</v>
      </c>
      <c r="BO123" s="372">
        <v>2.6353112128940372</v>
      </c>
      <c r="BP123" s="372">
        <v>6.1439393926115233</v>
      </c>
      <c r="BQ123" s="376">
        <v>3.309684016436643</v>
      </c>
      <c r="BR123" s="380">
        <v>5.2598850145481375</v>
      </c>
      <c r="BS123" s="372">
        <v>5.8304286838205925</v>
      </c>
      <c r="BT123" s="372">
        <v>8.0872311194170514</v>
      </c>
      <c r="BU123" s="372">
        <v>0</v>
      </c>
      <c r="BV123" s="372">
        <v>0</v>
      </c>
      <c r="BW123" s="372">
        <v>0</v>
      </c>
      <c r="BX123" s="372">
        <v>5.7525375130852083</v>
      </c>
      <c r="BY123" s="384">
        <v>0</v>
      </c>
      <c r="BZ123" s="384">
        <v>0</v>
      </c>
      <c r="CA123" s="384">
        <v>3.7467315846760605</v>
      </c>
      <c r="CB123" s="384">
        <v>0</v>
      </c>
      <c r="CC123" s="384">
        <v>19.758650205926102</v>
      </c>
      <c r="CD123" s="384">
        <v>0</v>
      </c>
      <c r="CE123" s="384">
        <v>7.9227334385155368</v>
      </c>
      <c r="CF123" s="384">
        <v>0</v>
      </c>
      <c r="CG123" s="384">
        <v>0</v>
      </c>
      <c r="CH123" s="1804"/>
      <c r="CI123" s="1804"/>
      <c r="CJ123" s="1804"/>
      <c r="CK123" s="1804"/>
      <c r="CL123" s="1804"/>
      <c r="CM123" s="1804"/>
      <c r="CN123" s="1804"/>
      <c r="CO123" s="1804"/>
      <c r="CP123" s="1804"/>
      <c r="CQ123" s="1804"/>
      <c r="CR123" s="1804"/>
      <c r="CS123" s="1804"/>
      <c r="CT123" s="1804"/>
      <c r="CU123" s="1804"/>
      <c r="CV123" s="1804"/>
      <c r="CW123" s="1804"/>
      <c r="CX123" s="1804"/>
      <c r="CY123" s="1804"/>
      <c r="CZ123" s="1805"/>
    </row>
    <row r="124" s="135" customFormat="true" ht="15" customHeight="true" x14ac:dyDescent="0.2">
      <c r="A124" s="2308" t="s">
        <v>51</v>
      </c>
      <c r="B124" s="1689" t="s">
        <v>15</v>
      </c>
      <c r="C124" s="1595">
        <v>96.131101125344287</v>
      </c>
      <c r="D124" s="1596">
        <v>97.449171176905438</v>
      </c>
      <c r="E124" s="1596">
        <v>98.522972790486492</v>
      </c>
      <c r="F124" s="1596">
        <v>98.75448708198887</v>
      </c>
      <c r="G124" s="1597">
        <v>98.758600873146548</v>
      </c>
      <c r="H124" s="1598">
        <v>91.311116442248817</v>
      </c>
      <c r="I124" s="1596">
        <v>97.869154300818209</v>
      </c>
      <c r="J124" s="1596">
        <v>98.077703798596232</v>
      </c>
      <c r="K124" s="1596">
        <v>98.155691859303033</v>
      </c>
      <c r="L124" s="1599">
        <v>99.509935266720404</v>
      </c>
      <c r="M124" s="1600">
        <v>97.160705350173643</v>
      </c>
      <c r="N124" s="1596">
        <v>99.469004234563798</v>
      </c>
      <c r="O124" s="1596">
        <v>98.901945364118887</v>
      </c>
      <c r="P124" s="1596">
        <v>99.626508798050679</v>
      </c>
      <c r="Q124" s="1597">
        <v>99.786836593567514</v>
      </c>
      <c r="R124" s="1598">
        <v>99.476659219177805</v>
      </c>
      <c r="S124" s="1596">
        <v>97.308370255988109</v>
      </c>
      <c r="T124" s="1596">
        <v>98.595564842587663</v>
      </c>
      <c r="U124" s="1596">
        <v>99.818699663019544</v>
      </c>
      <c r="V124" s="1596">
        <v>87.720491663306106</v>
      </c>
      <c r="W124" s="1596">
        <v>99.66885687274295</v>
      </c>
      <c r="X124" s="1596">
        <v>99.018364451696925</v>
      </c>
      <c r="Y124" s="1596">
        <v>99.893806157501587</v>
      </c>
      <c r="Z124" s="1596">
        <v>98.804433995094186</v>
      </c>
      <c r="AA124" s="1596">
        <v>98.10223720008247</v>
      </c>
      <c r="AB124" s="1596">
        <v>98.52189564790865</v>
      </c>
      <c r="AC124" s="1596">
        <v>97.279918899446415</v>
      </c>
      <c r="AD124" s="1596">
        <v>99.626263870087854</v>
      </c>
      <c r="AE124" s="1596">
        <v>98.48972142963413</v>
      </c>
      <c r="AF124" s="1596">
        <v>95.433167946305545</v>
      </c>
      <c r="AG124" s="1895">
        <v>99.155181066380393</v>
      </c>
      <c r="AH124" s="311"/>
      <c r="AI124" s="311"/>
      <c r="AJ124" s="311"/>
      <c r="AK124" s="311"/>
      <c r="AL124" s="311"/>
      <c r="AM124" s="311"/>
      <c r="AN124" s="311"/>
      <c r="AO124" s="311"/>
      <c r="AP124" s="311"/>
      <c r="AQ124" s="311"/>
      <c r="AR124" s="311"/>
      <c r="AS124" s="311"/>
      <c r="AT124" s="311"/>
      <c r="AU124" s="311"/>
      <c r="AV124" s="311"/>
      <c r="AW124" s="311"/>
      <c r="AX124" s="311"/>
      <c r="AY124" s="311"/>
      <c r="AZ124" s="622"/>
      <c r="BA124" s="2130" t="s">
        <v>51</v>
      </c>
      <c r="BB124" s="156" t="s">
        <v>15</v>
      </c>
      <c r="BC124" s="368">
        <v>10918.009694023915</v>
      </c>
      <c r="BD124" s="372">
        <v>11074.175152382741</v>
      </c>
      <c r="BE124" s="372">
        <v>11185.183879769518</v>
      </c>
      <c r="BF124" s="372">
        <v>11220.277387234846</v>
      </c>
      <c r="BG124" s="376">
        <v>11209.093974884088</v>
      </c>
      <c r="BH124" s="380">
        <v>5516.5507960824571</v>
      </c>
      <c r="BI124" s="372">
        <v>5913.6636324942428</v>
      </c>
      <c r="BJ124" s="372">
        <v>5927.740624884751</v>
      </c>
      <c r="BK124" s="372">
        <v>5922.3563428203524</v>
      </c>
      <c r="BL124" s="376">
        <v>6014.4562345483264</v>
      </c>
      <c r="BM124" s="380">
        <v>5159.344218972532</v>
      </c>
      <c r="BN124" s="372">
        <v>5294.6253749338412</v>
      </c>
      <c r="BO124" s="372">
        <v>5259.7428299347921</v>
      </c>
      <c r="BP124" s="372">
        <v>5293.7377619952858</v>
      </c>
      <c r="BQ124" s="376">
        <v>5304.5222716285616</v>
      </c>
      <c r="BR124" s="380">
        <v>2781.3537984463564</v>
      </c>
      <c r="BS124" s="372">
        <v>3483.4410009407216</v>
      </c>
      <c r="BT124" s="372">
        <v>4205.1050854226569</v>
      </c>
      <c r="BU124" s="372">
        <v>4670.3297551535625</v>
      </c>
      <c r="BV124" s="372">
        <v>3541.6162999996241</v>
      </c>
      <c r="BW124" s="372">
        <v>1842.7196631332145</v>
      </c>
      <c r="BX124" s="372">
        <v>4076.8110140696881</v>
      </c>
      <c r="BY124" s="384">
        <v>4624.6634540478699</v>
      </c>
      <c r="BZ124" s="384">
        <v>2868.1217793245341</v>
      </c>
      <c r="CA124" s="384">
        <v>1856.8333323776562</v>
      </c>
      <c r="CB124" s="384">
        <v>1814.2028730220882</v>
      </c>
      <c r="CC124" s="384">
        <v>1674.4168569372052</v>
      </c>
      <c r="CD124" s="384">
        <v>2264.4292505610188</v>
      </c>
      <c r="CE124" s="384">
        <v>9813.5746159794526</v>
      </c>
      <c r="CF124" s="384">
        <v>2472.7694913529194</v>
      </c>
      <c r="CG124" s="384">
        <v>3616.3518175265885</v>
      </c>
      <c r="CH124" s="1804"/>
      <c r="CI124" s="1804"/>
      <c r="CJ124" s="1804"/>
      <c r="CK124" s="1804"/>
      <c r="CL124" s="1804"/>
      <c r="CM124" s="1804"/>
      <c r="CN124" s="1804"/>
      <c r="CO124" s="1804"/>
      <c r="CP124" s="1804"/>
      <c r="CQ124" s="1804"/>
      <c r="CR124" s="1804"/>
      <c r="CS124" s="1804"/>
      <c r="CT124" s="1804"/>
      <c r="CU124" s="1804"/>
      <c r="CV124" s="1804"/>
      <c r="CW124" s="1804"/>
      <c r="CX124" s="1804"/>
      <c r="CY124" s="1804"/>
      <c r="CZ124" s="1805"/>
    </row>
    <row r="125" s="135" customFormat="true" ht="15" customHeight="true" x14ac:dyDescent="0.2">
      <c r="A125" s="2308"/>
      <c r="B125" s="1689" t="s">
        <v>16</v>
      </c>
      <c r="C125" s="1595">
        <v>3.7276718339490449</v>
      </c>
      <c r="D125" s="1596">
        <v>2.3875551755719466</v>
      </c>
      <c r="E125" s="1596">
        <v>1.4250671540437159</v>
      </c>
      <c r="F125" s="1596">
        <v>1.2021142587386551</v>
      </c>
      <c r="G125" s="1597">
        <v>1.1450631235004951</v>
      </c>
      <c r="H125" s="1598">
        <v>8.5103613637145443</v>
      </c>
      <c r="I125" s="1596">
        <v>2.1218293195344788</v>
      </c>
      <c r="J125" s="1596">
        <v>1.8497264922850334</v>
      </c>
      <c r="K125" s="1596">
        <v>1.8443081406969593</v>
      </c>
      <c r="L125" s="1599">
        <v>0.30915818749244517</v>
      </c>
      <c r="M125" s="1600">
        <v>2.6065921026932215</v>
      </c>
      <c r="N125" s="1596">
        <v>0.43213780191342349</v>
      </c>
      <c r="O125" s="1596">
        <v>1.0485013755749772</v>
      </c>
      <c r="P125" s="1596">
        <v>0.25786416119430849</v>
      </c>
      <c r="Q125" s="1597">
        <v>0.15090277649961514</v>
      </c>
      <c r="R125" s="1598">
        <v>0.33521807977763718</v>
      </c>
      <c r="S125" s="1596">
        <v>2.5287593199217606</v>
      </c>
      <c r="T125" s="1596">
        <v>1.2148167997175598</v>
      </c>
      <c r="U125" s="1596">
        <v>0.18130033698046652</v>
      </c>
      <c r="V125" s="1596">
        <v>12.279508336693862</v>
      </c>
      <c r="W125" s="1596">
        <v>0.3311431272570548</v>
      </c>
      <c r="X125" s="1596">
        <v>0.84191681863252399</v>
      </c>
      <c r="Y125" s="1596">
        <v>0.10619384249840669</v>
      </c>
      <c r="Z125" s="1596">
        <v>1.1955660049058565</v>
      </c>
      <c r="AA125" s="1596">
        <v>1.6998114037229111</v>
      </c>
      <c r="AB125" s="1596">
        <v>1.4781043520913431</v>
      </c>
      <c r="AC125" s="1596">
        <v>1.5721471905290201</v>
      </c>
      <c r="AD125" s="1596">
        <v>0.37373612991212035</v>
      </c>
      <c r="AE125" s="1596">
        <v>1.4307654632815268</v>
      </c>
      <c r="AF125" s="1596">
        <v>4.5668320536945446</v>
      </c>
      <c r="AG125" s="1895">
        <v>0.84481893361960203</v>
      </c>
      <c r="AH125" s="311"/>
      <c r="AI125" s="311"/>
      <c r="AJ125" s="311"/>
      <c r="AK125" s="311"/>
      <c r="AL125" s="311"/>
      <c r="AM125" s="311"/>
      <c r="AN125" s="311"/>
      <c r="AO125" s="311"/>
      <c r="AP125" s="311"/>
      <c r="AQ125" s="311"/>
      <c r="AR125" s="311"/>
      <c r="AS125" s="311"/>
      <c r="AT125" s="311"/>
      <c r="AU125" s="311"/>
      <c r="AV125" s="311"/>
      <c r="AW125" s="311"/>
      <c r="AX125" s="311"/>
      <c r="AY125" s="311"/>
      <c r="AZ125" s="622"/>
      <c r="BA125" s="2130"/>
      <c r="BB125" s="156" t="s">
        <v>16</v>
      </c>
      <c r="BC125" s="368">
        <v>423.36722187472833</v>
      </c>
      <c r="BD125" s="372">
        <v>271.32302800465226</v>
      </c>
      <c r="BE125" s="372">
        <v>161.78600490359898</v>
      </c>
      <c r="BF125" s="372">
        <v>136.58169702202727</v>
      </c>
      <c r="BG125" s="376">
        <v>129.96458075563271</v>
      </c>
      <c r="BH125" s="380">
        <v>514.15252145823638</v>
      </c>
      <c r="BI125" s="372">
        <v>128.20980186181245</v>
      </c>
      <c r="BJ125" s="372">
        <v>111.79603975802395</v>
      </c>
      <c r="BK125" s="372">
        <v>111.278824572175</v>
      </c>
      <c r="BL125" s="376">
        <v>18.685756183457713</v>
      </c>
      <c r="BM125" s="380">
        <v>138.4130122129223</v>
      </c>
      <c r="BN125" s="372">
        <v>23.002218521092846</v>
      </c>
      <c r="BO125" s="372">
        <v>55.76075952857861</v>
      </c>
      <c r="BP125" s="372">
        <v>13.701827596374228</v>
      </c>
      <c r="BQ125" s="376">
        <v>8.0217708679663211</v>
      </c>
      <c r="BR125" s="380">
        <v>9.3726517035835286</v>
      </c>
      <c r="BS125" s="372">
        <v>90.524421212206732</v>
      </c>
      <c r="BT125" s="372">
        <v>51.8119888100954</v>
      </c>
      <c r="BU125" s="372">
        <v>8.4827027528684074</v>
      </c>
      <c r="BV125" s="372">
        <v>495.77135349559416</v>
      </c>
      <c r="BW125" s="372">
        <v>6.1223131382665166</v>
      </c>
      <c r="BX125" s="372">
        <v>34.663628086948918</v>
      </c>
      <c r="BY125" s="384">
        <v>4.9163286627898373</v>
      </c>
      <c r="BZ125" s="384">
        <v>34.705212697850861</v>
      </c>
      <c r="CA125" s="384">
        <v>32.173236444659807</v>
      </c>
      <c r="CB125" s="384">
        <v>27.21812389576661</v>
      </c>
      <c r="CC125" s="384">
        <v>27.060361348874849</v>
      </c>
      <c r="CD125" s="384">
        <v>8.4947381512574616</v>
      </c>
      <c r="CE125" s="384">
        <v>142.56232455598115</v>
      </c>
      <c r="CF125" s="384">
        <v>118.33121772570934</v>
      </c>
      <c r="CG125" s="384">
        <v>30.81192987818573</v>
      </c>
      <c r="CH125" s="1804"/>
      <c r="CI125" s="1804"/>
      <c r="CJ125" s="1804"/>
      <c r="CK125" s="1804"/>
      <c r="CL125" s="1804"/>
      <c r="CM125" s="1804"/>
      <c r="CN125" s="1804"/>
      <c r="CO125" s="1804"/>
      <c r="CP125" s="1804"/>
      <c r="CQ125" s="1804"/>
      <c r="CR125" s="1804"/>
      <c r="CS125" s="1804"/>
      <c r="CT125" s="1804"/>
      <c r="CU125" s="1804"/>
      <c r="CV125" s="1804"/>
      <c r="CW125" s="1804"/>
      <c r="CX125" s="1804"/>
      <c r="CY125" s="1804"/>
      <c r="CZ125" s="1805"/>
    </row>
    <row r="126" s="135" customFormat="true" ht="15" customHeight="true" x14ac:dyDescent="0.2">
      <c r="A126" s="2308"/>
      <c r="B126" s="1689" t="s">
        <v>22</v>
      </c>
      <c r="C126" s="1595">
        <v>6.0766085353012915E-2</v>
      </c>
      <c r="D126" s="1596">
        <v>0.14008375843780865</v>
      </c>
      <c r="E126" s="1596">
        <v>5.196005546977691E-2</v>
      </c>
      <c r="F126" s="1596">
        <v>4.3398659272423035E-2</v>
      </c>
      <c r="G126" s="1597">
        <v>9.6336003352956959E-2</v>
      </c>
      <c r="H126" s="1598">
        <v>0.17852219403664971</v>
      </c>
      <c r="I126" s="1596">
        <v>9.0163796473129287E-3</v>
      </c>
      <c r="J126" s="1596">
        <v>7.2569709118772516E-2</v>
      </c>
      <c r="K126" s="1596">
        <v>0</v>
      </c>
      <c r="L126" s="1599">
        <v>0.18090654578715035</v>
      </c>
      <c r="M126" s="1600">
        <v>6.061046126396482E-2</v>
      </c>
      <c r="N126" s="1596">
        <v>9.8857963522790762E-2</v>
      </c>
      <c r="O126" s="1596">
        <v>0</v>
      </c>
      <c r="P126" s="1596">
        <v>0.11562704075503601</v>
      </c>
      <c r="Q126" s="1597">
        <v>6.226062993286486E-2</v>
      </c>
      <c r="R126" s="1598">
        <v>1.5495868535853384E-2</v>
      </c>
      <c r="S126" s="1596">
        <v>0.16287042409018324</v>
      </c>
      <c r="T126" s="1596">
        <v>0.18961835769470034</v>
      </c>
      <c r="U126" s="1596">
        <v>0</v>
      </c>
      <c r="V126" s="1596">
        <v>0</v>
      </c>
      <c r="W126" s="1596">
        <v>0</v>
      </c>
      <c r="X126" s="1596">
        <v>0.13971872967055143</v>
      </c>
      <c r="Y126" s="1596">
        <v>0</v>
      </c>
      <c r="Z126" s="1596">
        <v>0</v>
      </c>
      <c r="AA126" s="1596">
        <v>0.19795139619465546</v>
      </c>
      <c r="AB126" s="1596">
        <v>0</v>
      </c>
      <c r="AC126" s="1596">
        <v>0.74433004376262146</v>
      </c>
      <c r="AD126" s="1596">
        <v>0</v>
      </c>
      <c r="AE126" s="1596">
        <v>7.9513107084350956E-2</v>
      </c>
      <c r="AF126" s="1596">
        <v>0</v>
      </c>
      <c r="AG126" s="1895">
        <v>0</v>
      </c>
      <c r="AH126" s="311"/>
      <c r="AI126" s="311"/>
      <c r="AJ126" s="311"/>
      <c r="AK126" s="311"/>
      <c r="AL126" s="311"/>
      <c r="AM126" s="311"/>
      <c r="AN126" s="311"/>
      <c r="AO126" s="311"/>
      <c r="AP126" s="311"/>
      <c r="AQ126" s="311"/>
      <c r="AR126" s="311"/>
      <c r="AS126" s="311"/>
      <c r="AT126" s="311"/>
      <c r="AU126" s="311"/>
      <c r="AV126" s="311"/>
      <c r="AW126" s="311"/>
      <c r="AX126" s="311"/>
      <c r="AY126" s="311"/>
      <c r="AZ126" s="622"/>
      <c r="BA126" s="2130"/>
      <c r="BB126" s="156" t="s">
        <v>22</v>
      </c>
      <c r="BC126" s="368">
        <v>6.9014575011163286</v>
      </c>
      <c r="BD126" s="372">
        <v>15.919192110194299</v>
      </c>
      <c r="BE126" s="372">
        <v>5.8989569475171013</v>
      </c>
      <c r="BF126" s="372">
        <v>4.9308645071124921</v>
      </c>
      <c r="BG126" s="376">
        <v>10.934129333556225</v>
      </c>
      <c r="BH126" s="380">
        <v>10.785398207830875</v>
      </c>
      <c r="BI126" s="372">
        <v>0.54480736855238121</v>
      </c>
      <c r="BJ126" s="372">
        <v>4.386057138560111</v>
      </c>
      <c r="BK126" s="372">
        <v>0</v>
      </c>
      <c r="BL126" s="376">
        <v>10.934129333556225</v>
      </c>
      <c r="BM126" s="380">
        <v>3.2184845900867742</v>
      </c>
      <c r="BN126" s="372">
        <v>5.2621003518619114</v>
      </c>
      <c r="BO126" s="372">
        <v>0</v>
      </c>
      <c r="BP126" s="372">
        <v>6.1439393926115233</v>
      </c>
      <c r="BQ126" s="376">
        <v>3.309684016436643</v>
      </c>
      <c r="BR126" s="380">
        <v>0.43326236677751401</v>
      </c>
      <c r="BS126" s="372">
        <v>5.8304286838205925</v>
      </c>
      <c r="BT126" s="372">
        <v>8.0872311194170514</v>
      </c>
      <c r="BU126" s="372">
        <v>0</v>
      </c>
      <c r="BV126" s="372">
        <v>0</v>
      </c>
      <c r="BW126" s="372">
        <v>0</v>
      </c>
      <c r="BX126" s="372">
        <v>5.7525375130852083</v>
      </c>
      <c r="BY126" s="384">
        <v>0</v>
      </c>
      <c r="BZ126" s="384">
        <v>0</v>
      </c>
      <c r="CA126" s="384">
        <v>3.7467315846760605</v>
      </c>
      <c r="CB126" s="384">
        <v>0</v>
      </c>
      <c r="CC126" s="384">
        <v>12.811675693204483</v>
      </c>
      <c r="CD126" s="384">
        <v>0</v>
      </c>
      <c r="CE126" s="384">
        <v>7.9227334385155368</v>
      </c>
      <c r="CF126" s="384">
        <v>0</v>
      </c>
      <c r="CG126" s="384">
        <v>0</v>
      </c>
      <c r="CH126" s="1804"/>
      <c r="CI126" s="1804"/>
      <c r="CJ126" s="1804"/>
      <c r="CK126" s="1804"/>
      <c r="CL126" s="1804"/>
      <c r="CM126" s="1804"/>
      <c r="CN126" s="1804"/>
      <c r="CO126" s="1804"/>
      <c r="CP126" s="1804"/>
      <c r="CQ126" s="1804"/>
      <c r="CR126" s="1804"/>
      <c r="CS126" s="1804"/>
      <c r="CT126" s="1804"/>
      <c r="CU126" s="1804"/>
      <c r="CV126" s="1804"/>
      <c r="CW126" s="1804"/>
      <c r="CX126" s="1804"/>
      <c r="CY126" s="1804"/>
      <c r="CZ126" s="1805"/>
    </row>
    <row r="127" s="135" customFormat="true" ht="15" customHeight="true" x14ac:dyDescent="0.2">
      <c r="A127" s="2308"/>
      <c r="B127" s="1689" t="s">
        <v>19</v>
      </c>
      <c r="C127" s="1595">
        <v>8.0460955353585856E-2</v>
      </c>
      <c r="D127" s="1596">
        <v>2.3189889084829385E-2</v>
      </c>
      <c r="E127" s="1596">
        <v>0</v>
      </c>
      <c r="F127" s="1596">
        <v>0</v>
      </c>
      <c r="G127" s="1597">
        <v>0</v>
      </c>
      <c r="H127" s="1598">
        <v>0</v>
      </c>
      <c r="I127" s="1596">
        <v>0</v>
      </c>
      <c r="J127" s="1596">
        <v>0</v>
      </c>
      <c r="K127" s="1596">
        <v>0</v>
      </c>
      <c r="L127" s="1599">
        <v>0</v>
      </c>
      <c r="M127" s="1600">
        <v>0.17209208586920777</v>
      </c>
      <c r="N127" s="1596">
        <v>0</v>
      </c>
      <c r="O127" s="1596">
        <v>4.9553260306136909E-2</v>
      </c>
      <c r="P127" s="1596">
        <v>0</v>
      </c>
      <c r="Q127" s="1597">
        <v>0</v>
      </c>
      <c r="R127" s="1598">
        <v>0.17262683250870298</v>
      </c>
      <c r="S127" s="1596">
        <v>0</v>
      </c>
      <c r="T127" s="1596">
        <v>0</v>
      </c>
      <c r="U127" s="1596">
        <v>0</v>
      </c>
      <c r="V127" s="1596">
        <v>0</v>
      </c>
      <c r="W127" s="1596">
        <v>0</v>
      </c>
      <c r="X127" s="1596">
        <v>0</v>
      </c>
      <c r="Y127" s="1596">
        <v>0</v>
      </c>
      <c r="Z127" s="1596">
        <v>0</v>
      </c>
      <c r="AA127" s="1596">
        <v>0</v>
      </c>
      <c r="AB127" s="1596">
        <v>0</v>
      </c>
      <c r="AC127" s="1596">
        <v>0.40360386626197503</v>
      </c>
      <c r="AD127" s="1596">
        <v>0</v>
      </c>
      <c r="AE127" s="1596">
        <v>0</v>
      </c>
      <c r="AF127" s="1596">
        <v>0</v>
      </c>
      <c r="AG127" s="1895">
        <v>0</v>
      </c>
      <c r="AH127" s="311"/>
      <c r="AI127" s="311"/>
      <c r="AJ127" s="311"/>
      <c r="AK127" s="311"/>
      <c r="AL127" s="311"/>
      <c r="AM127" s="311"/>
      <c r="AN127" s="311"/>
      <c r="AO127" s="311"/>
      <c r="AP127" s="311"/>
      <c r="AQ127" s="311"/>
      <c r="AR127" s="311"/>
      <c r="AS127" s="311"/>
      <c r="AT127" s="311"/>
      <c r="AU127" s="311"/>
      <c r="AV127" s="311"/>
      <c r="AW127" s="311"/>
      <c r="AX127" s="311"/>
      <c r="AY127" s="311"/>
      <c r="AZ127" s="622"/>
      <c r="BA127" s="2130"/>
      <c r="BB127" s="156" t="s">
        <v>19</v>
      </c>
      <c r="BC127" s="368">
        <v>9.1382859475982059</v>
      </c>
      <c r="BD127" s="372">
        <v>2.6353112128940372</v>
      </c>
      <c r="BE127" s="372">
        <v>0</v>
      </c>
      <c r="BF127" s="372">
        <v>0</v>
      </c>
      <c r="BG127" s="376">
        <v>0</v>
      </c>
      <c r="BH127" s="380">
        <v>0</v>
      </c>
      <c r="BI127" s="372">
        <v>0</v>
      </c>
      <c r="BJ127" s="372">
        <v>0</v>
      </c>
      <c r="BK127" s="372">
        <v>0</v>
      </c>
      <c r="BL127" s="376">
        <v>0</v>
      </c>
      <c r="BM127" s="380">
        <v>9.1382859475982059</v>
      </c>
      <c r="BN127" s="372">
        <v>0</v>
      </c>
      <c r="BO127" s="372">
        <v>2.6353112128940372</v>
      </c>
      <c r="BP127" s="372">
        <v>0</v>
      </c>
      <c r="BQ127" s="376">
        <v>0</v>
      </c>
      <c r="BR127" s="380">
        <v>4.8266226477706233</v>
      </c>
      <c r="BS127" s="372">
        <v>0</v>
      </c>
      <c r="BT127" s="372">
        <v>0</v>
      </c>
      <c r="BU127" s="372">
        <v>0</v>
      </c>
      <c r="BV127" s="372">
        <v>0</v>
      </c>
      <c r="BW127" s="372">
        <v>0</v>
      </c>
      <c r="BX127" s="372">
        <v>0</v>
      </c>
      <c r="BY127" s="384">
        <v>0</v>
      </c>
      <c r="BZ127" s="384">
        <v>0</v>
      </c>
      <c r="CA127" s="384">
        <v>0</v>
      </c>
      <c r="CB127" s="384">
        <v>0</v>
      </c>
      <c r="CC127" s="384">
        <v>6.9469745127216198</v>
      </c>
      <c r="CD127" s="384">
        <v>0</v>
      </c>
      <c r="CE127" s="384">
        <v>0</v>
      </c>
      <c r="CF127" s="384">
        <v>0</v>
      </c>
      <c r="CG127" s="384">
        <v>0</v>
      </c>
      <c r="CH127" s="1804"/>
      <c r="CI127" s="1804"/>
      <c r="CJ127" s="1804"/>
      <c r="CK127" s="1804"/>
      <c r="CL127" s="1804"/>
      <c r="CM127" s="1804"/>
      <c r="CN127" s="1804"/>
      <c r="CO127" s="1804"/>
      <c r="CP127" s="1804"/>
      <c r="CQ127" s="1804"/>
      <c r="CR127" s="1804"/>
      <c r="CS127" s="1804"/>
      <c r="CT127" s="1804"/>
      <c r="CU127" s="1804"/>
      <c r="CV127" s="1804"/>
      <c r="CW127" s="1804"/>
      <c r="CX127" s="1804"/>
      <c r="CY127" s="1804"/>
      <c r="CZ127" s="1805"/>
    </row>
    <row r="128" s="135" customFormat="true" ht="15" customHeight="true" x14ac:dyDescent="0.2">
      <c r="A128" s="2308" t="s">
        <v>176</v>
      </c>
      <c r="B128" s="1689" t="s">
        <v>50</v>
      </c>
      <c r="C128" s="1595">
        <v>3.7329437599524686</v>
      </c>
      <c r="D128" s="1596">
        <v>2.3914597992151636</v>
      </c>
      <c r="E128" s="1596">
        <v>1.4258080046738368</v>
      </c>
      <c r="F128" s="1596">
        <v>1.2026361867196163</v>
      </c>
      <c r="G128" s="1597">
        <v>1.1461672952644915</v>
      </c>
      <c r="H128" s="1598">
        <v>8.5255814187176195</v>
      </c>
      <c r="I128" s="1596">
        <v>2.1220206489723843</v>
      </c>
      <c r="J128" s="1596">
        <v>1.8510698082604735</v>
      </c>
      <c r="K128" s="1596">
        <v>1.8443081406969593</v>
      </c>
      <c r="L128" s="1599">
        <v>0.30971848851167588</v>
      </c>
      <c r="M128" s="1600">
        <v>2.6126718566518816</v>
      </c>
      <c r="N128" s="1596">
        <v>0.43256542728574182</v>
      </c>
      <c r="O128" s="1596">
        <v>1.049021199780771</v>
      </c>
      <c r="P128" s="1596">
        <v>0.25816266704654872</v>
      </c>
      <c r="Q128" s="1597">
        <v>0.15099678805103409</v>
      </c>
      <c r="R128" s="1598">
        <v>0.33584988966152368</v>
      </c>
      <c r="S128" s="1596">
        <v>2.5328846398764426</v>
      </c>
      <c r="T128" s="1596">
        <v>1.217124691568809</v>
      </c>
      <c r="U128" s="1596">
        <v>0.18130033698046652</v>
      </c>
      <c r="V128" s="1596">
        <v>12.279508336693862</v>
      </c>
      <c r="W128" s="1596">
        <v>0.3311431272570548</v>
      </c>
      <c r="X128" s="1596">
        <v>0.84309477994898752</v>
      </c>
      <c r="Y128" s="1596">
        <v>0.10619384249840669</v>
      </c>
      <c r="Z128" s="1596">
        <v>1.1955660049058565</v>
      </c>
      <c r="AA128" s="1596">
        <v>1.7031828780096792</v>
      </c>
      <c r="AB128" s="1596">
        <v>1.4781043520913431</v>
      </c>
      <c r="AC128" s="1596">
        <v>1.5904039770883973</v>
      </c>
      <c r="AD128" s="1596">
        <v>0.37373612991212035</v>
      </c>
      <c r="AE128" s="1596">
        <v>1.4319040146540438</v>
      </c>
      <c r="AF128" s="1596">
        <v>4.5668320536945446</v>
      </c>
      <c r="AG128" s="1895">
        <v>0.84481893361960203</v>
      </c>
      <c r="AH128" s="311"/>
      <c r="AI128" s="311"/>
      <c r="AJ128" s="311"/>
      <c r="AK128" s="311"/>
      <c r="AL128" s="311"/>
      <c r="AM128" s="311"/>
      <c r="AN128" s="311"/>
      <c r="AO128" s="311"/>
      <c r="AP128" s="311"/>
      <c r="AQ128" s="311"/>
      <c r="AR128" s="311"/>
      <c r="AS128" s="311"/>
      <c r="AT128" s="311"/>
      <c r="AU128" s="311"/>
      <c r="AV128" s="311"/>
      <c r="AW128" s="311"/>
      <c r="AX128" s="311"/>
      <c r="AY128" s="311"/>
      <c r="AZ128" s="622"/>
      <c r="BA128" s="2130" t="s">
        <v>109</v>
      </c>
      <c r="BB128" s="156" t="s">
        <v>50</v>
      </c>
      <c r="BC128" s="1048" t="s">
        <v>36</v>
      </c>
      <c r="BD128" s="1067" t="s">
        <v>36</v>
      </c>
      <c r="BE128" s="1067" t="s">
        <v>36</v>
      </c>
      <c r="BF128" s="1067" t="s">
        <v>36</v>
      </c>
      <c r="BG128" s="1087" t="s">
        <v>36</v>
      </c>
      <c r="BH128" s="1107" t="s">
        <v>36</v>
      </c>
      <c r="BI128" s="1067" t="s">
        <v>36</v>
      </c>
      <c r="BJ128" s="1067" t="s">
        <v>36</v>
      </c>
      <c r="BK128" s="1067" t="s">
        <v>36</v>
      </c>
      <c r="BL128" s="1087" t="s">
        <v>36</v>
      </c>
      <c r="BM128" s="1107" t="s">
        <v>36</v>
      </c>
      <c r="BN128" s="1067" t="s">
        <v>36</v>
      </c>
      <c r="BO128" s="1067" t="s">
        <v>36</v>
      </c>
      <c r="BP128" s="1067" t="s">
        <v>36</v>
      </c>
      <c r="BQ128" s="1087" t="s">
        <v>36</v>
      </c>
      <c r="BR128" s="1107" t="s">
        <v>36</v>
      </c>
      <c r="BS128" s="1067" t="s">
        <v>36</v>
      </c>
      <c r="BT128" s="1067" t="s">
        <v>36</v>
      </c>
      <c r="BU128" s="1067" t="s">
        <v>36</v>
      </c>
      <c r="BV128" s="1067" t="s">
        <v>36</v>
      </c>
      <c r="BW128" s="1067" t="s">
        <v>36</v>
      </c>
      <c r="BX128" s="1067" t="s">
        <v>36</v>
      </c>
      <c r="BY128" s="1125" t="s">
        <v>36</v>
      </c>
      <c r="BZ128" s="1125" t="s">
        <v>36</v>
      </c>
      <c r="CA128" s="1125" t="s">
        <v>36</v>
      </c>
      <c r="CB128" s="1125" t="s">
        <v>36</v>
      </c>
      <c r="CC128" s="1125" t="s">
        <v>36</v>
      </c>
      <c r="CD128" s="1125" t="s">
        <v>36</v>
      </c>
      <c r="CE128" s="1125" t="s">
        <v>36</v>
      </c>
      <c r="CF128" s="1125" t="s">
        <v>36</v>
      </c>
      <c r="CG128" s="1125" t="s">
        <v>36</v>
      </c>
      <c r="CH128" s="1805"/>
      <c r="CI128" s="1805"/>
      <c r="CJ128" s="1805"/>
      <c r="CK128" s="1805"/>
      <c r="CL128" s="1805"/>
      <c r="CM128" s="1805"/>
      <c r="CN128" s="1805"/>
      <c r="CO128" s="1805"/>
      <c r="CP128" s="1805"/>
      <c r="CQ128" s="1805"/>
      <c r="CR128" s="1805"/>
      <c r="CS128" s="1805"/>
      <c r="CT128" s="1805"/>
      <c r="CU128" s="1805"/>
      <c r="CV128" s="1805"/>
      <c r="CW128" s="1805"/>
      <c r="CX128" s="1805"/>
      <c r="CY128" s="1805"/>
      <c r="CZ128" s="1805"/>
    </row>
    <row r="129" s="135" customFormat="true" ht="15" customHeight="true" x14ac:dyDescent="0.2">
      <c r="A129" s="2309"/>
      <c r="B129" s="1690" t="s">
        <v>49</v>
      </c>
      <c r="C129" s="1601">
        <v>96.267056240047481</v>
      </c>
      <c r="D129" s="1602">
        <v>97.608540200784873</v>
      </c>
      <c r="E129" s="1602">
        <v>98.574191995326146</v>
      </c>
      <c r="F129" s="1602">
        <v>98.797363813280342</v>
      </c>
      <c r="G129" s="1603">
        <v>98.853832704735495</v>
      </c>
      <c r="H129" s="1604">
        <v>91.474418581282379</v>
      </c>
      <c r="I129" s="1602">
        <v>97.877979351027605</v>
      </c>
      <c r="J129" s="1602">
        <v>98.148930191739581</v>
      </c>
      <c r="K129" s="1602">
        <v>98.155691859303033</v>
      </c>
      <c r="L129" s="1605">
        <v>99.690281511488323</v>
      </c>
      <c r="M129" s="1606">
        <v>97.387328143348142</v>
      </c>
      <c r="N129" s="1602">
        <v>99.567434572714262</v>
      </c>
      <c r="O129" s="1602">
        <v>98.950978800219218</v>
      </c>
      <c r="P129" s="1602">
        <v>99.741837332953466</v>
      </c>
      <c r="Q129" s="1603">
        <v>99.849003211948968</v>
      </c>
      <c r="R129" s="1604">
        <v>99.664150110338483</v>
      </c>
      <c r="S129" s="1602">
        <v>97.467115360123614</v>
      </c>
      <c r="T129" s="1602">
        <v>98.782875308431102</v>
      </c>
      <c r="U129" s="1602">
        <v>99.818699663019544</v>
      </c>
      <c r="V129" s="1602">
        <v>87.720491663306106</v>
      </c>
      <c r="W129" s="1602">
        <v>99.66885687274295</v>
      </c>
      <c r="X129" s="1602">
        <v>99.156905220051016</v>
      </c>
      <c r="Y129" s="1602">
        <v>99.893806157501587</v>
      </c>
      <c r="Z129" s="1602">
        <v>98.804433995094186</v>
      </c>
      <c r="AA129" s="1602">
        <v>98.296817121990344</v>
      </c>
      <c r="AB129" s="1602">
        <v>98.52189564790865</v>
      </c>
      <c r="AC129" s="1602">
        <v>98.4095960229116</v>
      </c>
      <c r="AD129" s="1602">
        <v>99.626263870087854</v>
      </c>
      <c r="AE129" s="1602">
        <v>98.568095985345977</v>
      </c>
      <c r="AF129" s="1602">
        <v>95.433167946305545</v>
      </c>
      <c r="AG129" s="1896">
        <v>99.155181066380393</v>
      </c>
      <c r="AH129" s="311"/>
      <c r="AI129" s="311"/>
      <c r="AJ129" s="311"/>
      <c r="AK129" s="311"/>
      <c r="AL129" s="311"/>
      <c r="AM129" s="311"/>
      <c r="AN129" s="311"/>
      <c r="AO129" s="311"/>
      <c r="AP129" s="311"/>
      <c r="AQ129" s="311"/>
      <c r="AR129" s="311"/>
      <c r="AS129" s="311"/>
      <c r="AT129" s="311"/>
      <c r="AU129" s="311"/>
      <c r="AV129" s="311"/>
      <c r="AW129" s="311"/>
      <c r="AX129" s="311"/>
      <c r="AY129" s="311"/>
      <c r="AZ129" s="622"/>
      <c r="BA129" s="2131"/>
      <c r="BB129" s="157" t="s">
        <v>49</v>
      </c>
      <c r="BC129" s="1049" t="s">
        <v>36</v>
      </c>
      <c r="BD129" s="1068" t="s">
        <v>36</v>
      </c>
      <c r="BE129" s="1068" t="s">
        <v>36</v>
      </c>
      <c r="BF129" s="1068" t="s">
        <v>36</v>
      </c>
      <c r="BG129" s="1088" t="s">
        <v>36</v>
      </c>
      <c r="BH129" s="1108" t="s">
        <v>36</v>
      </c>
      <c r="BI129" s="1068" t="s">
        <v>36</v>
      </c>
      <c r="BJ129" s="1068" t="s">
        <v>36</v>
      </c>
      <c r="BK129" s="1068" t="s">
        <v>36</v>
      </c>
      <c r="BL129" s="1088" t="s">
        <v>36</v>
      </c>
      <c r="BM129" s="1108" t="s">
        <v>36</v>
      </c>
      <c r="BN129" s="1068" t="s">
        <v>36</v>
      </c>
      <c r="BO129" s="1068" t="s">
        <v>36</v>
      </c>
      <c r="BP129" s="1068" t="s">
        <v>36</v>
      </c>
      <c r="BQ129" s="1088" t="s">
        <v>36</v>
      </c>
      <c r="BR129" s="1108" t="s">
        <v>36</v>
      </c>
      <c r="BS129" s="1068" t="s">
        <v>36</v>
      </c>
      <c r="BT129" s="1068" t="s">
        <v>36</v>
      </c>
      <c r="BU129" s="1068" t="s">
        <v>36</v>
      </c>
      <c r="BV129" s="1068" t="s">
        <v>36</v>
      </c>
      <c r="BW129" s="1068" t="s">
        <v>36</v>
      </c>
      <c r="BX129" s="1068" t="s">
        <v>36</v>
      </c>
      <c r="BY129" s="1126" t="s">
        <v>36</v>
      </c>
      <c r="BZ129" s="1126" t="s">
        <v>36</v>
      </c>
      <c r="CA129" s="1126" t="s">
        <v>36</v>
      </c>
      <c r="CB129" s="1126" t="s">
        <v>36</v>
      </c>
      <c r="CC129" s="1126" t="s">
        <v>36</v>
      </c>
      <c r="CD129" s="1126" t="s">
        <v>36</v>
      </c>
      <c r="CE129" s="1126" t="s">
        <v>36</v>
      </c>
      <c r="CF129" s="1126" t="s">
        <v>36</v>
      </c>
      <c r="CG129" s="1126" t="s">
        <v>36</v>
      </c>
      <c r="CH129" s="1806"/>
      <c r="CI129" s="1806"/>
      <c r="CJ129" s="1806"/>
      <c r="CK129" s="1806"/>
      <c r="CL129" s="1806"/>
      <c r="CM129" s="1806"/>
      <c r="CN129" s="1806"/>
      <c r="CO129" s="1806"/>
      <c r="CP129" s="1806"/>
      <c r="CQ129" s="1806"/>
      <c r="CR129" s="1806"/>
      <c r="CS129" s="1806"/>
      <c r="CT129" s="1806"/>
      <c r="CU129" s="1806"/>
      <c r="CV129" s="1806"/>
      <c r="CW129" s="1806"/>
      <c r="CX129" s="1806"/>
      <c r="CY129" s="1806"/>
      <c r="CZ129" s="1806"/>
    </row>
    <row r="130" s="131" customFormat="true" ht="15" hidden="true" customHeight="true" x14ac:dyDescent="0.2">
      <c r="A130" s="2075" t="s">
        <v>48</v>
      </c>
      <c r="B130" s="248" t="s">
        <v>43</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602"/>
      <c r="AI130" s="602"/>
      <c r="AJ130" s="602"/>
      <c r="AK130" s="602"/>
      <c r="AL130" s="602"/>
      <c r="AM130" s="602"/>
      <c r="AN130" s="602"/>
      <c r="AO130" s="602"/>
      <c r="AP130" s="602"/>
      <c r="AQ130" s="602"/>
      <c r="AR130" s="602"/>
      <c r="AS130" s="602"/>
      <c r="AT130" s="602"/>
      <c r="AU130" s="602"/>
      <c r="AV130" s="602"/>
      <c r="AW130" s="602"/>
      <c r="AX130" s="602"/>
      <c r="AY130" s="602"/>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076"/>
      <c r="B131" s="240" t="s">
        <v>47</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602"/>
      <c r="AI131" s="602"/>
      <c r="AJ131" s="602"/>
      <c r="AK131" s="602"/>
      <c r="AL131" s="602"/>
      <c r="AM131" s="602"/>
      <c r="AN131" s="602"/>
      <c r="AO131" s="602"/>
      <c r="AP131" s="602"/>
      <c r="AQ131" s="602"/>
      <c r="AR131" s="602"/>
      <c r="AS131" s="602"/>
      <c r="AT131" s="602"/>
      <c r="AU131" s="602"/>
      <c r="AV131" s="602"/>
      <c r="AW131" s="602"/>
      <c r="AX131" s="602"/>
      <c r="AY131" s="602"/>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077"/>
      <c r="B132" s="241" t="s">
        <v>47</v>
      </c>
      <c r="C132" s="263"/>
      <c r="D132" s="264"/>
      <c r="E132" s="264"/>
      <c r="F132" s="264"/>
      <c r="G132" s="265"/>
      <c r="H132" s="266"/>
      <c r="I132" s="264"/>
      <c r="J132" s="264"/>
      <c r="K132" s="264"/>
      <c r="L132" s="267"/>
      <c r="M132" s="263"/>
      <c r="N132" s="264"/>
      <c r="O132" s="264"/>
      <c r="P132" s="264"/>
      <c r="Q132" s="265"/>
      <c r="R132" s="1718"/>
      <c r="S132" s="1719"/>
      <c r="T132" s="1719"/>
      <c r="U132" s="1719"/>
      <c r="V132" s="1719"/>
      <c r="W132" s="1719"/>
      <c r="X132" s="1719"/>
      <c r="Y132" s="1719"/>
      <c r="Z132" s="1719"/>
      <c r="AA132" s="1719"/>
      <c r="AB132" s="1720"/>
      <c r="AC132" s="1720"/>
      <c r="AD132" s="1720"/>
      <c r="AE132" s="1720"/>
      <c r="AF132" s="1720"/>
      <c r="AG132" s="1720"/>
      <c r="AH132" s="602"/>
      <c r="AI132" s="602"/>
      <c r="AJ132" s="602"/>
      <c r="AK132" s="602"/>
      <c r="AL132" s="602"/>
      <c r="AM132" s="602"/>
      <c r="AN132" s="602"/>
      <c r="AO132" s="602"/>
      <c r="AP132" s="602"/>
      <c r="AQ132" s="602"/>
      <c r="AR132" s="602"/>
      <c r="AS132" s="602"/>
      <c r="AT132" s="602"/>
      <c r="AU132" s="602"/>
      <c r="AV132" s="602"/>
      <c r="AW132" s="602"/>
      <c r="AX132" s="602"/>
      <c r="AY132" s="602"/>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015" t="s">
        <v>115</v>
      </c>
      <c r="D133" s="2016"/>
      <c r="E133" s="2016"/>
      <c r="F133" s="2016"/>
      <c r="G133" s="2017"/>
      <c r="H133" s="2268" t="s">
        <v>39</v>
      </c>
      <c r="I133" s="2269"/>
      <c r="J133" s="2269"/>
      <c r="K133" s="2269"/>
      <c r="L133" s="2270"/>
      <c r="M133" s="2271" t="s">
        <v>38</v>
      </c>
      <c r="N133" s="2269"/>
      <c r="O133" s="2269"/>
      <c r="P133" s="2269"/>
      <c r="Q133" s="2270"/>
      <c r="R133" s="1871" t="s">
        <v>138</v>
      </c>
      <c r="S133" s="1881"/>
      <c r="T133" s="1881"/>
      <c r="U133" s="1881"/>
      <c r="V133" s="1881"/>
      <c r="W133" s="1881"/>
      <c r="X133" s="1881"/>
      <c r="Y133" s="1881"/>
      <c r="Z133" s="1881"/>
      <c r="AA133" s="1881"/>
      <c r="AB133" s="1881"/>
      <c r="AC133" s="1881"/>
      <c r="AD133" s="1881"/>
      <c r="AE133" s="1881"/>
      <c r="AF133" s="1881"/>
      <c r="AG133" s="1882"/>
      <c r="AH133" s="311"/>
      <c r="AI133" s="311"/>
      <c r="AJ133" s="311"/>
      <c r="AK133" s="311"/>
      <c r="AL133" s="311"/>
      <c r="AM133" s="311"/>
      <c r="AN133" s="311"/>
      <c r="AO133" s="311"/>
      <c r="AP133" s="311"/>
      <c r="AQ133" s="311"/>
      <c r="AR133" s="311"/>
      <c r="AS133" s="311"/>
      <c r="AT133" s="311"/>
      <c r="AU133" s="311"/>
      <c r="AV133" s="311"/>
      <c r="AW133" s="311"/>
      <c r="AX133" s="311"/>
      <c r="AY133" s="311"/>
      <c r="AZ133" s="622"/>
      <c r="BA133" s="217" t="s">
        <v>129</v>
      </c>
      <c r="BB133" s="116" t="s">
        <v>99</v>
      </c>
      <c r="BC133" s="2132" t="s">
        <v>115</v>
      </c>
      <c r="BD133" s="2133"/>
      <c r="BE133" s="2133"/>
      <c r="BF133" s="2133"/>
      <c r="BG133" s="2134"/>
      <c r="BH133" s="2135" t="s">
        <v>39</v>
      </c>
      <c r="BI133" s="2133"/>
      <c r="BJ133" s="2133"/>
      <c r="BK133" s="2133"/>
      <c r="BL133" s="2134"/>
      <c r="BM133" s="2135" t="s">
        <v>38</v>
      </c>
      <c r="BN133" s="2133"/>
      <c r="BO133" s="2133"/>
      <c r="BP133" s="2133"/>
      <c r="BQ133" s="2136"/>
      <c r="BR133" s="1734" t="s">
        <v>138</v>
      </c>
      <c r="BS133" s="1735"/>
      <c r="BT133" s="1735"/>
      <c r="BU133" s="1735"/>
      <c r="BV133" s="1735"/>
      <c r="BW133" s="1735"/>
      <c r="BX133" s="1735"/>
      <c r="BY133" s="1736"/>
      <c r="BZ133" s="312"/>
      <c r="CA133" s="312"/>
      <c r="CB133" s="312"/>
      <c r="CC133" s="312"/>
      <c r="CD133" s="312"/>
      <c r="CE133" s="312"/>
      <c r="CF133" s="312"/>
      <c r="CG133" s="312"/>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24" x14ac:dyDescent="0.2">
      <c r="A134" s="189" t="s">
        <v>70</v>
      </c>
      <c r="B134" s="246"/>
      <c r="C134" s="281" t="s">
        <v>0</v>
      </c>
      <c r="D134" s="282" t="s">
        <v>1</v>
      </c>
      <c r="E134" s="282" t="s">
        <v>2</v>
      </c>
      <c r="F134" s="282" t="s">
        <v>3</v>
      </c>
      <c r="G134" s="283" t="s">
        <v>4</v>
      </c>
      <c r="H134" s="1507" t="s">
        <v>0</v>
      </c>
      <c r="I134" s="1475" t="s">
        <v>1</v>
      </c>
      <c r="J134" s="1475" t="s">
        <v>2</v>
      </c>
      <c r="K134" s="1475" t="s">
        <v>3</v>
      </c>
      <c r="L134" s="1476" t="s">
        <v>4</v>
      </c>
      <c r="M134" s="1497" t="s">
        <v>0</v>
      </c>
      <c r="N134" s="1475" t="s">
        <v>1</v>
      </c>
      <c r="O134" s="1475" t="s">
        <v>2</v>
      </c>
      <c r="P134" s="1475" t="s">
        <v>3</v>
      </c>
      <c r="Q134" s="1519" t="s">
        <v>4</v>
      </c>
      <c r="R134" s="1507" t="s">
        <v>270</v>
      </c>
      <c r="S134" s="1475" t="s">
        <v>315</v>
      </c>
      <c r="T134" s="1475" t="s">
        <v>316</v>
      </c>
      <c r="U134" s="1475" t="s">
        <v>317</v>
      </c>
      <c r="V134" s="1475" t="s">
        <v>318</v>
      </c>
      <c r="W134" s="1475" t="s">
        <v>274</v>
      </c>
      <c r="X134" s="1475" t="s">
        <v>275</v>
      </c>
      <c r="Y134" s="1475" t="s">
        <v>319</v>
      </c>
      <c r="Z134" s="1475" t="s">
        <v>320</v>
      </c>
      <c r="AA134" s="1475" t="s">
        <v>278</v>
      </c>
      <c r="AB134" s="1475" t="s">
        <v>279</v>
      </c>
      <c r="AC134" s="1475" t="s">
        <v>280</v>
      </c>
      <c r="AD134" s="1475" t="s">
        <v>281</v>
      </c>
      <c r="AE134" s="1475" t="s">
        <v>321</v>
      </c>
      <c r="AF134" s="1475" t="s">
        <v>322</v>
      </c>
      <c r="AG134" s="1477" t="s">
        <v>323</v>
      </c>
      <c r="AH134" s="311"/>
      <c r="AI134" s="311"/>
      <c r="AJ134" s="311"/>
      <c r="AK134" s="311"/>
      <c r="AL134" s="311"/>
      <c r="AM134" s="311"/>
      <c r="AN134" s="311"/>
      <c r="AO134" s="311"/>
      <c r="AP134" s="311"/>
      <c r="AQ134" s="311"/>
      <c r="AR134" s="311"/>
      <c r="AS134" s="311"/>
      <c r="AT134" s="311"/>
      <c r="AU134" s="311"/>
      <c r="AV134" s="311"/>
      <c r="AW134" s="311"/>
      <c r="AX134" s="311"/>
      <c r="AY134" s="311"/>
      <c r="AZ134" s="622"/>
      <c r="BA134" s="200" t="s">
        <v>117</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270</v>
      </c>
      <c r="BS134" s="174" t="s">
        <v>315</v>
      </c>
      <c r="BT134" s="174" t="s">
        <v>316</v>
      </c>
      <c r="BU134" s="174" t="s">
        <v>317</v>
      </c>
      <c r="BV134" s="174" t="s">
        <v>318</v>
      </c>
      <c r="BW134" s="174" t="s">
        <v>274</v>
      </c>
      <c r="BX134" s="174" t="s">
        <v>275</v>
      </c>
      <c r="BY134" s="175" t="s">
        <v>319</v>
      </c>
      <c r="BZ134" s="175" t="s">
        <v>320</v>
      </c>
      <c r="CA134" s="175" t="s">
        <v>278</v>
      </c>
      <c r="CB134" s="175" t="s">
        <v>279</v>
      </c>
      <c r="CC134" s="175" t="s">
        <v>280</v>
      </c>
      <c r="CD134" s="175" t="s">
        <v>281</v>
      </c>
      <c r="CE134" s="175" t="s">
        <v>321</v>
      </c>
      <c r="CF134" s="175" t="s">
        <v>322</v>
      </c>
      <c r="CG134" s="175" t="s">
        <v>323</v>
      </c>
      <c r="CH134" s="1807"/>
      <c r="CI134" s="1807"/>
      <c r="CJ134" s="1807"/>
      <c r="CK134" s="1807"/>
      <c r="CL134" s="1807"/>
      <c r="CM134" s="1807"/>
      <c r="CN134" s="1807"/>
      <c r="CO134" s="1807"/>
      <c r="CP134" s="1807"/>
      <c r="CQ134" s="1807"/>
      <c r="CR134" s="1807"/>
      <c r="CS134" s="1807"/>
      <c r="CT134" s="1807"/>
      <c r="CU134" s="1807"/>
      <c r="CV134" s="1807"/>
      <c r="CW134" s="1807"/>
      <c r="CX134" s="1807"/>
      <c r="CY134" s="1807"/>
      <c r="CZ134" s="1807"/>
    </row>
    <row r="135" s="135" customFormat="true" ht="15" customHeight="true" x14ac:dyDescent="0.2">
      <c r="A135" s="2272" t="s">
        <v>46</v>
      </c>
      <c r="B135" s="1691" t="s">
        <v>45</v>
      </c>
      <c r="C135" s="1607">
        <v>8.2975366179724261</v>
      </c>
      <c r="D135" s="1608">
        <v>11.717654933620745</v>
      </c>
      <c r="E135" s="1608">
        <v>27.656540612221768</v>
      </c>
      <c r="F135" s="1608">
        <v>60.140735765222132</v>
      </c>
      <c r="G135" s="1609">
        <v>83.697792206323513</v>
      </c>
      <c r="H135" s="1610">
        <v>44.972981017070424</v>
      </c>
      <c r="I135" s="1608">
        <v>59.769873474408698</v>
      </c>
      <c r="J135" s="1608">
        <v>68.567417579365525</v>
      </c>
      <c r="K135" s="1608">
        <v>81.019725755935625</v>
      </c>
      <c r="L135" s="1611">
        <v>86.885744184162817</v>
      </c>
      <c r="M135" s="1612">
        <v>2.2403933384097798</v>
      </c>
      <c r="N135" s="1608">
        <v>2.5062144087200946</v>
      </c>
      <c r="O135" s="1608">
        <v>3.9018890790050555</v>
      </c>
      <c r="P135" s="1608">
        <v>6.9428472303297895</v>
      </c>
      <c r="Q135" s="1609">
        <v>5.7109000680583115</v>
      </c>
      <c r="R135" s="1610">
        <v>24.929872048390457</v>
      </c>
      <c r="S135" s="1608">
        <v>31.162004793274772</v>
      </c>
      <c r="T135" s="1608">
        <v>68.027979970932023</v>
      </c>
      <c r="U135" s="1608">
        <v>19.128656552016999</v>
      </c>
      <c r="V135" s="1608">
        <v>92.061101428270518</v>
      </c>
      <c r="W135" s="1608">
        <v>37.097105737063579</v>
      </c>
      <c r="X135" s="1608">
        <v>44.951535653535068</v>
      </c>
      <c r="Y135" s="1608">
        <v>68.810710164204721</v>
      </c>
      <c r="Z135" s="1608">
        <v>47.651849421536845</v>
      </c>
      <c r="AA135" s="1608">
        <v>12.254748392413214</v>
      </c>
      <c r="AB135" s="1608">
        <v>41.284924084269747</v>
      </c>
      <c r="AC135" s="1608">
        <v>29.729139730373277</v>
      </c>
      <c r="AD135" s="1608">
        <v>65.937878925753196</v>
      </c>
      <c r="AE135" s="1608">
        <v>10.405639796254368</v>
      </c>
      <c r="AF135" s="1608">
        <v>24.12577951318093</v>
      </c>
      <c r="AG135" s="1897">
        <v>17.721986371795797</v>
      </c>
      <c r="AH135" s="311"/>
      <c r="AI135" s="311"/>
      <c r="AJ135" s="311"/>
      <c r="AK135" s="311"/>
      <c r="AL135" s="311"/>
      <c r="AM135" s="311"/>
      <c r="AN135" s="311"/>
      <c r="AO135" s="311"/>
      <c r="AP135" s="311"/>
      <c r="AQ135" s="311"/>
      <c r="AR135" s="311"/>
      <c r="AS135" s="311"/>
      <c r="AT135" s="311"/>
      <c r="AU135" s="311"/>
      <c r="AV135" s="311"/>
      <c r="AW135" s="311"/>
      <c r="AX135" s="311"/>
      <c r="AY135" s="311"/>
      <c r="AZ135" s="622"/>
      <c r="BA135" s="2137" t="s">
        <v>46</v>
      </c>
      <c r="BB135" s="158" t="s">
        <v>45</v>
      </c>
      <c r="BC135" s="1050" t="s">
        <v>36</v>
      </c>
      <c r="BD135" s="1069" t="s">
        <v>36</v>
      </c>
      <c r="BE135" s="1069" t="s">
        <v>36</v>
      </c>
      <c r="BF135" s="1069" t="s">
        <v>36</v>
      </c>
      <c r="BG135" s="1089" t="s">
        <v>36</v>
      </c>
      <c r="BH135" s="1109" t="s">
        <v>36</v>
      </c>
      <c r="BI135" s="1069" t="s">
        <v>36</v>
      </c>
      <c r="BJ135" s="1069" t="s">
        <v>36</v>
      </c>
      <c r="BK135" s="1069" t="s">
        <v>36</v>
      </c>
      <c r="BL135" s="1089" t="s">
        <v>36</v>
      </c>
      <c r="BM135" s="1109" t="s">
        <v>36</v>
      </c>
      <c r="BN135" s="1069" t="s">
        <v>36</v>
      </c>
      <c r="BO135" s="1069" t="s">
        <v>36</v>
      </c>
      <c r="BP135" s="1069" t="s">
        <v>36</v>
      </c>
      <c r="BQ135" s="1089" t="s">
        <v>36</v>
      </c>
      <c r="BR135" s="1109" t="s">
        <v>36</v>
      </c>
      <c r="BS135" s="1069" t="s">
        <v>36</v>
      </c>
      <c r="BT135" s="1069" t="s">
        <v>36</v>
      </c>
      <c r="BU135" s="1069" t="s">
        <v>36</v>
      </c>
      <c r="BV135" s="1069" t="s">
        <v>36</v>
      </c>
      <c r="BW135" s="1069" t="s">
        <v>36</v>
      </c>
      <c r="BX135" s="1069" t="s">
        <v>36</v>
      </c>
      <c r="BY135" s="1127" t="s">
        <v>36</v>
      </c>
      <c r="BZ135" s="1127" t="s">
        <v>36</v>
      </c>
      <c r="CA135" s="1127" t="s">
        <v>36</v>
      </c>
      <c r="CB135" s="1127" t="s">
        <v>36</v>
      </c>
      <c r="CC135" s="1127" t="s">
        <v>36</v>
      </c>
      <c r="CD135" s="1127" t="s">
        <v>36</v>
      </c>
      <c r="CE135" s="1127" t="s">
        <v>36</v>
      </c>
      <c r="CF135" s="1127" t="s">
        <v>36</v>
      </c>
      <c r="CG135" s="1127" t="s">
        <v>36</v>
      </c>
      <c r="CH135" s="1808"/>
      <c r="CI135" s="1808"/>
      <c r="CJ135" s="1808"/>
      <c r="CK135" s="1808"/>
      <c r="CL135" s="1808"/>
      <c r="CM135" s="1808"/>
      <c r="CN135" s="1808"/>
      <c r="CO135" s="1808"/>
      <c r="CP135" s="1808"/>
      <c r="CQ135" s="1808"/>
      <c r="CR135" s="1808"/>
      <c r="CS135" s="1808"/>
      <c r="CT135" s="1808"/>
      <c r="CU135" s="1808"/>
      <c r="CV135" s="1808"/>
      <c r="CW135" s="1808"/>
      <c r="CX135" s="1808"/>
      <c r="CY135" s="1808"/>
      <c r="CZ135" s="1808"/>
    </row>
    <row r="136" s="135" customFormat="true" ht="15" customHeight="true" x14ac:dyDescent="0.2">
      <c r="A136" s="2266"/>
      <c r="B136" s="1692" t="s">
        <v>44</v>
      </c>
      <c r="C136" s="1613">
        <v>2.3554041676453283</v>
      </c>
      <c r="D136" s="1614">
        <v>5.1429358553762281</v>
      </c>
      <c r="E136" s="1614">
        <v>14.285171358644879</v>
      </c>
      <c r="F136" s="1614">
        <v>14.69211003925569</v>
      </c>
      <c r="G136" s="1615">
        <v>9.0299793183872801</v>
      </c>
      <c r="H136" s="1616">
        <v>3.5455244701802666</v>
      </c>
      <c r="I136" s="1614">
        <v>10.577008857530066</v>
      </c>
      <c r="J136" s="1614">
        <v>13.29455898235371</v>
      </c>
      <c r="K136" s="1614">
        <v>9.2397777475624281</v>
      </c>
      <c r="L136" s="1617">
        <v>8.8100300478945055</v>
      </c>
      <c r="M136" s="1618">
        <v>1.96865867740297</v>
      </c>
      <c r="N136" s="1614">
        <v>3.0169180295994447</v>
      </c>
      <c r="O136" s="1614">
        <v>4.7135419845070405</v>
      </c>
      <c r="P136" s="1614">
        <v>13.138695031614386</v>
      </c>
      <c r="Q136" s="1615">
        <v>22.710602406367371</v>
      </c>
      <c r="R136" s="1616">
        <v>20.989349579289627</v>
      </c>
      <c r="S136" s="1614">
        <v>4.7186501330349984</v>
      </c>
      <c r="T136" s="1614">
        <v>13.464137956438691</v>
      </c>
      <c r="U136" s="1614">
        <v>17.749389583829029</v>
      </c>
      <c r="V136" s="1614">
        <v>2.0831305581212729</v>
      </c>
      <c r="W136" s="1614">
        <v>10.081042702027892</v>
      </c>
      <c r="X136" s="1614">
        <v>4.5677551612218288</v>
      </c>
      <c r="Y136" s="1614">
        <v>7.8555237022303546</v>
      </c>
      <c r="Z136" s="1614">
        <v>16.324789751999727</v>
      </c>
      <c r="AA136" s="1614">
        <v>3.9944789485783039</v>
      </c>
      <c r="AB136" s="1614">
        <v>0.92008891072150112</v>
      </c>
      <c r="AC136" s="1614">
        <v>7.9014660300059036</v>
      </c>
      <c r="AD136" s="1614">
        <v>3.3608958552008898</v>
      </c>
      <c r="AE136" s="1614">
        <v>7.1604252739757266</v>
      </c>
      <c r="AF136" s="1614">
        <v>11.012615804054319</v>
      </c>
      <c r="AG136" s="1898">
        <v>11.189289547172207</v>
      </c>
      <c r="AH136" s="311"/>
      <c r="AI136" s="311"/>
      <c r="AJ136" s="311"/>
      <c r="AK136" s="311"/>
      <c r="AL136" s="311"/>
      <c r="AM136" s="311"/>
      <c r="AN136" s="311"/>
      <c r="AO136" s="311"/>
      <c r="AP136" s="311"/>
      <c r="AQ136" s="311"/>
      <c r="AR136" s="311"/>
      <c r="AS136" s="311"/>
      <c r="AT136" s="311"/>
      <c r="AU136" s="311"/>
      <c r="AV136" s="311"/>
      <c r="AW136" s="311"/>
      <c r="AX136" s="311"/>
      <c r="AY136" s="311"/>
      <c r="AZ136" s="622"/>
      <c r="BA136" s="2103"/>
      <c r="BB136" s="159" t="s">
        <v>44</v>
      </c>
      <c r="BC136" s="1051" t="s">
        <v>36</v>
      </c>
      <c r="BD136" s="1070" t="s">
        <v>36</v>
      </c>
      <c r="BE136" s="1070" t="s">
        <v>36</v>
      </c>
      <c r="BF136" s="1070" t="s">
        <v>36</v>
      </c>
      <c r="BG136" s="1090" t="s">
        <v>36</v>
      </c>
      <c r="BH136" s="1110" t="s">
        <v>36</v>
      </c>
      <c r="BI136" s="1070" t="s">
        <v>36</v>
      </c>
      <c r="BJ136" s="1070" t="s">
        <v>36</v>
      </c>
      <c r="BK136" s="1070" t="s">
        <v>36</v>
      </c>
      <c r="BL136" s="1090" t="s">
        <v>36</v>
      </c>
      <c r="BM136" s="1110" t="s">
        <v>36</v>
      </c>
      <c r="BN136" s="1070" t="s">
        <v>36</v>
      </c>
      <c r="BO136" s="1070" t="s">
        <v>36</v>
      </c>
      <c r="BP136" s="1070" t="s">
        <v>36</v>
      </c>
      <c r="BQ136" s="1090" t="s">
        <v>36</v>
      </c>
      <c r="BR136" s="1110" t="s">
        <v>36</v>
      </c>
      <c r="BS136" s="1070" t="s">
        <v>36</v>
      </c>
      <c r="BT136" s="1070" t="s">
        <v>36</v>
      </c>
      <c r="BU136" s="1070" t="s">
        <v>36</v>
      </c>
      <c r="BV136" s="1070" t="s">
        <v>36</v>
      </c>
      <c r="BW136" s="1070" t="s">
        <v>36</v>
      </c>
      <c r="BX136" s="1070" t="s">
        <v>36</v>
      </c>
      <c r="BY136" s="1128" t="s">
        <v>36</v>
      </c>
      <c r="BZ136" s="1128" t="s">
        <v>36</v>
      </c>
      <c r="CA136" s="1128" t="s">
        <v>36</v>
      </c>
      <c r="CB136" s="1128" t="s">
        <v>36</v>
      </c>
      <c r="CC136" s="1128" t="s">
        <v>36</v>
      </c>
      <c r="CD136" s="1128" t="s">
        <v>36</v>
      </c>
      <c r="CE136" s="1128" t="s">
        <v>36</v>
      </c>
      <c r="CF136" s="1128" t="s">
        <v>36</v>
      </c>
      <c r="CG136" s="1128" t="s">
        <v>36</v>
      </c>
      <c r="CH136" s="1809"/>
      <c r="CI136" s="1809"/>
      <c r="CJ136" s="1809"/>
      <c r="CK136" s="1809"/>
      <c r="CL136" s="1809"/>
      <c r="CM136" s="1809"/>
      <c r="CN136" s="1809"/>
      <c r="CO136" s="1809"/>
      <c r="CP136" s="1809"/>
      <c r="CQ136" s="1809"/>
      <c r="CR136" s="1809"/>
      <c r="CS136" s="1809"/>
      <c r="CT136" s="1809"/>
      <c r="CU136" s="1809"/>
      <c r="CV136" s="1809"/>
      <c r="CW136" s="1809"/>
      <c r="CX136" s="1809"/>
      <c r="CY136" s="1809"/>
      <c r="CZ136" s="1809"/>
    </row>
    <row r="137" s="135" customFormat="true" ht="15" customHeight="true" x14ac:dyDescent="0.2">
      <c r="A137" s="2266"/>
      <c r="B137" s="1692" t="s">
        <v>43</v>
      </c>
      <c r="C137" s="1613">
        <v>89.205868809770351</v>
      </c>
      <c r="D137" s="1614">
        <v>82.976135563480341</v>
      </c>
      <c r="E137" s="1614">
        <v>58.006347808371949</v>
      </c>
      <c r="F137" s="1614">
        <v>25.123755536250009</v>
      </c>
      <c r="G137" s="1615">
        <v>7.1759780537717655</v>
      </c>
      <c r="H137" s="1616">
        <v>51.303059358936324</v>
      </c>
      <c r="I137" s="1614">
        <v>29.64410593604951</v>
      </c>
      <c r="J137" s="1614">
        <v>18.065453729161902</v>
      </c>
      <c r="K137" s="1614">
        <v>9.740496496501887</v>
      </c>
      <c r="L137" s="1617">
        <v>4.1233192221555157</v>
      </c>
      <c r="M137" s="1618">
        <v>95.558245437053998</v>
      </c>
      <c r="N137" s="1614">
        <v>94.37800959815759</v>
      </c>
      <c r="O137" s="1614">
        <v>91.335015676181726</v>
      </c>
      <c r="P137" s="1614">
        <v>79.802857220022133</v>
      </c>
      <c r="Q137" s="1615">
        <v>71.516236895641455</v>
      </c>
      <c r="R137" s="1616">
        <v>53.892655671274937</v>
      </c>
      <c r="S137" s="1614">
        <v>63.956474649600068</v>
      </c>
      <c r="T137" s="1614">
        <v>18.318537831844342</v>
      </c>
      <c r="U137" s="1614">
        <v>63.121953864154058</v>
      </c>
      <c r="V137" s="1614">
        <v>5.8557680136082055</v>
      </c>
      <c r="W137" s="1614">
        <v>52.821851560908627</v>
      </c>
      <c r="X137" s="1614">
        <v>50.340990455572452</v>
      </c>
      <c r="Y137" s="1614">
        <v>23.333766133565074</v>
      </c>
      <c r="Z137" s="1614">
        <v>36.02336082646341</v>
      </c>
      <c r="AA137" s="1614">
        <v>83.552821262813822</v>
      </c>
      <c r="AB137" s="1614">
        <v>57.79498700500875</v>
      </c>
      <c r="AC137" s="1614">
        <v>61.221460329596269</v>
      </c>
      <c r="AD137" s="1614">
        <v>30.701225219045824</v>
      </c>
      <c r="AE137" s="1614">
        <v>82.354421822685524</v>
      </c>
      <c r="AF137" s="1614">
        <v>64.861604682764579</v>
      </c>
      <c r="AG137" s="1898">
        <v>71.088724081032026</v>
      </c>
      <c r="AH137" s="311"/>
      <c r="AI137" s="311"/>
      <c r="AJ137" s="311"/>
      <c r="AK137" s="311"/>
      <c r="AL137" s="311"/>
      <c r="AM137" s="311"/>
      <c r="AN137" s="311"/>
      <c r="AO137" s="311"/>
      <c r="AP137" s="311"/>
      <c r="AQ137" s="311"/>
      <c r="AR137" s="311"/>
      <c r="AS137" s="311"/>
      <c r="AT137" s="311"/>
      <c r="AU137" s="311"/>
      <c r="AV137" s="311"/>
      <c r="AW137" s="311"/>
      <c r="AX137" s="311"/>
      <c r="AY137" s="311"/>
      <c r="AZ137" s="622"/>
      <c r="BA137" s="2103"/>
      <c r="BB137" s="159" t="s">
        <v>43</v>
      </c>
      <c r="BC137" s="1051" t="s">
        <v>36</v>
      </c>
      <c r="BD137" s="1070" t="s">
        <v>36</v>
      </c>
      <c r="BE137" s="1070" t="s">
        <v>36</v>
      </c>
      <c r="BF137" s="1070" t="s">
        <v>36</v>
      </c>
      <c r="BG137" s="1090" t="s">
        <v>36</v>
      </c>
      <c r="BH137" s="1110" t="s">
        <v>36</v>
      </c>
      <c r="BI137" s="1070" t="s">
        <v>36</v>
      </c>
      <c r="BJ137" s="1070" t="s">
        <v>36</v>
      </c>
      <c r="BK137" s="1070" t="s">
        <v>36</v>
      </c>
      <c r="BL137" s="1090" t="s">
        <v>36</v>
      </c>
      <c r="BM137" s="1110" t="s">
        <v>36</v>
      </c>
      <c r="BN137" s="1070" t="s">
        <v>36</v>
      </c>
      <c r="BO137" s="1070" t="s">
        <v>36</v>
      </c>
      <c r="BP137" s="1070" t="s">
        <v>36</v>
      </c>
      <c r="BQ137" s="1090" t="s">
        <v>36</v>
      </c>
      <c r="BR137" s="1110" t="s">
        <v>36</v>
      </c>
      <c r="BS137" s="1070" t="s">
        <v>36</v>
      </c>
      <c r="BT137" s="1070" t="s">
        <v>36</v>
      </c>
      <c r="BU137" s="1070" t="s">
        <v>36</v>
      </c>
      <c r="BV137" s="1070" t="s">
        <v>36</v>
      </c>
      <c r="BW137" s="1070" t="s">
        <v>36</v>
      </c>
      <c r="BX137" s="1070" t="s">
        <v>36</v>
      </c>
      <c r="BY137" s="1128" t="s">
        <v>36</v>
      </c>
      <c r="BZ137" s="1128" t="s">
        <v>36</v>
      </c>
      <c r="CA137" s="1128" t="s">
        <v>36</v>
      </c>
      <c r="CB137" s="1128" t="s">
        <v>36</v>
      </c>
      <c r="CC137" s="1128" t="s">
        <v>36</v>
      </c>
      <c r="CD137" s="1128" t="s">
        <v>36</v>
      </c>
      <c r="CE137" s="1128" t="s">
        <v>36</v>
      </c>
      <c r="CF137" s="1128" t="s">
        <v>36</v>
      </c>
      <c r="CG137" s="1128" t="s">
        <v>36</v>
      </c>
      <c r="CH137" s="1809"/>
      <c r="CI137" s="1809"/>
      <c r="CJ137" s="1809"/>
      <c r="CK137" s="1809"/>
      <c r="CL137" s="1809"/>
      <c r="CM137" s="1809"/>
      <c r="CN137" s="1809"/>
      <c r="CO137" s="1809"/>
      <c r="CP137" s="1809"/>
      <c r="CQ137" s="1809"/>
      <c r="CR137" s="1809"/>
      <c r="CS137" s="1809"/>
      <c r="CT137" s="1809"/>
      <c r="CU137" s="1809"/>
      <c r="CV137" s="1809"/>
      <c r="CW137" s="1809"/>
      <c r="CX137" s="1809"/>
      <c r="CY137" s="1809"/>
      <c r="CZ137" s="1809"/>
    </row>
    <row r="138" s="135" customFormat="true" ht="15" customHeight="true" x14ac:dyDescent="0.2">
      <c r="A138" s="2266"/>
      <c r="B138" s="1692" t="s">
        <v>42</v>
      </c>
      <c r="C138" s="1613">
        <v>6.075032185586892E-2</v>
      </c>
      <c r="D138" s="1614">
        <v>0.14008375843780865</v>
      </c>
      <c r="E138" s="1614">
        <v>5.1940220761537828E-2</v>
      </c>
      <c r="F138" s="1614">
        <v>4.3398659272423035E-2</v>
      </c>
      <c r="G138" s="1615">
        <v>9.6250421517586768E-2</v>
      </c>
      <c r="H138" s="1616">
        <v>0.17843515381289513</v>
      </c>
      <c r="I138" s="1614">
        <v>9.0117320115553172E-3</v>
      </c>
      <c r="J138" s="1614">
        <v>7.2569709118772516E-2</v>
      </c>
      <c r="K138" s="1614">
        <v>0</v>
      </c>
      <c r="L138" s="1617">
        <v>0.18090654578715035</v>
      </c>
      <c r="M138" s="1618">
        <v>6.061046126396482E-2</v>
      </c>
      <c r="N138" s="1614">
        <v>9.8857963522790762E-2</v>
      </c>
      <c r="O138" s="1614">
        <v>0</v>
      </c>
      <c r="P138" s="1614">
        <v>0.11560051803373331</v>
      </c>
      <c r="Q138" s="1615">
        <v>6.226062993286486E-2</v>
      </c>
      <c r="R138" s="1616">
        <v>1.5495868535853384E-2</v>
      </c>
      <c r="S138" s="1614">
        <v>0.16287042409018324</v>
      </c>
      <c r="T138" s="1614">
        <v>0.18934424078491116</v>
      </c>
      <c r="U138" s="1614">
        <v>0</v>
      </c>
      <c r="V138" s="1614">
        <v>0</v>
      </c>
      <c r="W138" s="1614">
        <v>0</v>
      </c>
      <c r="X138" s="1614">
        <v>0.13971872967055143</v>
      </c>
      <c r="Y138" s="1614">
        <v>0</v>
      </c>
      <c r="Z138" s="1614">
        <v>0</v>
      </c>
      <c r="AA138" s="1614">
        <v>0.19795139619465546</v>
      </c>
      <c r="AB138" s="1614">
        <v>0</v>
      </c>
      <c r="AC138" s="1614">
        <v>0.74433004376262146</v>
      </c>
      <c r="AD138" s="1614">
        <v>0</v>
      </c>
      <c r="AE138" s="1614">
        <v>7.9513107084350956E-2</v>
      </c>
      <c r="AF138" s="1614">
        <v>0</v>
      </c>
      <c r="AG138" s="1898">
        <v>0</v>
      </c>
      <c r="AH138" s="311"/>
      <c r="AI138" s="311"/>
      <c r="AJ138" s="311"/>
      <c r="AK138" s="311"/>
      <c r="AL138" s="311"/>
      <c r="AM138" s="311"/>
      <c r="AN138" s="311"/>
      <c r="AO138" s="311"/>
      <c r="AP138" s="311"/>
      <c r="AQ138" s="311"/>
      <c r="AR138" s="311"/>
      <c r="AS138" s="311"/>
      <c r="AT138" s="311"/>
      <c r="AU138" s="311"/>
      <c r="AV138" s="311"/>
      <c r="AW138" s="311"/>
      <c r="AX138" s="311"/>
      <c r="AY138" s="311"/>
      <c r="AZ138" s="622"/>
      <c r="BA138" s="2103"/>
      <c r="BB138" s="159" t="s">
        <v>42</v>
      </c>
      <c r="BC138" s="1051" t="s">
        <v>36</v>
      </c>
      <c r="BD138" s="1070" t="s">
        <v>36</v>
      </c>
      <c r="BE138" s="1070" t="s">
        <v>36</v>
      </c>
      <c r="BF138" s="1070" t="s">
        <v>36</v>
      </c>
      <c r="BG138" s="1090" t="s">
        <v>36</v>
      </c>
      <c r="BH138" s="1110" t="s">
        <v>36</v>
      </c>
      <c r="BI138" s="1070" t="s">
        <v>36</v>
      </c>
      <c r="BJ138" s="1070" t="s">
        <v>36</v>
      </c>
      <c r="BK138" s="1070" t="s">
        <v>36</v>
      </c>
      <c r="BL138" s="1090" t="s">
        <v>36</v>
      </c>
      <c r="BM138" s="1110" t="s">
        <v>36</v>
      </c>
      <c r="BN138" s="1070" t="s">
        <v>36</v>
      </c>
      <c r="BO138" s="1070" t="s">
        <v>36</v>
      </c>
      <c r="BP138" s="1070" t="s">
        <v>36</v>
      </c>
      <c r="BQ138" s="1090" t="s">
        <v>36</v>
      </c>
      <c r="BR138" s="1110" t="s">
        <v>36</v>
      </c>
      <c r="BS138" s="1070" t="s">
        <v>36</v>
      </c>
      <c r="BT138" s="1070" t="s">
        <v>36</v>
      </c>
      <c r="BU138" s="1070" t="s">
        <v>36</v>
      </c>
      <c r="BV138" s="1070" t="s">
        <v>36</v>
      </c>
      <c r="BW138" s="1070" t="s">
        <v>36</v>
      </c>
      <c r="BX138" s="1070" t="s">
        <v>36</v>
      </c>
      <c r="BY138" s="1128" t="s">
        <v>36</v>
      </c>
      <c r="BZ138" s="1128" t="s">
        <v>36</v>
      </c>
      <c r="CA138" s="1128" t="s">
        <v>36</v>
      </c>
      <c r="CB138" s="1128" t="s">
        <v>36</v>
      </c>
      <c r="CC138" s="1128" t="s">
        <v>36</v>
      </c>
      <c r="CD138" s="1128" t="s">
        <v>36</v>
      </c>
      <c r="CE138" s="1128" t="s">
        <v>36</v>
      </c>
      <c r="CF138" s="1128" t="s">
        <v>36</v>
      </c>
      <c r="CG138" s="1128" t="s">
        <v>36</v>
      </c>
      <c r="CH138" s="1809"/>
      <c r="CI138" s="1809"/>
      <c r="CJ138" s="1809"/>
      <c r="CK138" s="1809"/>
      <c r="CL138" s="1809"/>
      <c r="CM138" s="1809"/>
      <c r="CN138" s="1809"/>
      <c r="CO138" s="1809"/>
      <c r="CP138" s="1809"/>
      <c r="CQ138" s="1809"/>
      <c r="CR138" s="1809"/>
      <c r="CS138" s="1809"/>
      <c r="CT138" s="1809"/>
      <c r="CU138" s="1809"/>
      <c r="CV138" s="1809"/>
      <c r="CW138" s="1809"/>
      <c r="CX138" s="1809"/>
      <c r="CY138" s="1809"/>
      <c r="CZ138" s="1809"/>
    </row>
    <row r="139" s="135" customFormat="true" ht="15" customHeight="true" x14ac:dyDescent="0.2">
      <c r="A139" s="2266"/>
      <c r="B139" s="1692" t="s">
        <v>19</v>
      </c>
      <c r="C139" s="1613">
        <v>8.0440082756107312E-2</v>
      </c>
      <c r="D139" s="1614">
        <v>2.3189889084829385E-2</v>
      </c>
      <c r="E139" s="1614">
        <v>0</v>
      </c>
      <c r="F139" s="1614">
        <v>0</v>
      </c>
      <c r="G139" s="1615">
        <v>0</v>
      </c>
      <c r="H139" s="1616">
        <v>0</v>
      </c>
      <c r="I139" s="1614">
        <v>0</v>
      </c>
      <c r="J139" s="1614">
        <v>0</v>
      </c>
      <c r="K139" s="1614">
        <v>0</v>
      </c>
      <c r="L139" s="1617">
        <v>0</v>
      </c>
      <c r="M139" s="1618">
        <v>0.17209208586920777</v>
      </c>
      <c r="N139" s="1614">
        <v>0</v>
      </c>
      <c r="O139" s="1614">
        <v>4.9553260306136909E-2</v>
      </c>
      <c r="P139" s="1614">
        <v>0</v>
      </c>
      <c r="Q139" s="1615">
        <v>0</v>
      </c>
      <c r="R139" s="1616">
        <v>0.17262683250870298</v>
      </c>
      <c r="S139" s="1614">
        <v>0</v>
      </c>
      <c r="T139" s="1614">
        <v>0</v>
      </c>
      <c r="U139" s="1614">
        <v>0</v>
      </c>
      <c r="V139" s="1614">
        <v>0</v>
      </c>
      <c r="W139" s="1614">
        <v>0</v>
      </c>
      <c r="X139" s="1614">
        <v>0</v>
      </c>
      <c r="Y139" s="1614">
        <v>0</v>
      </c>
      <c r="Z139" s="1614">
        <v>0</v>
      </c>
      <c r="AA139" s="1614">
        <v>0</v>
      </c>
      <c r="AB139" s="1614">
        <v>0</v>
      </c>
      <c r="AC139" s="1614">
        <v>0.40360386626197503</v>
      </c>
      <c r="AD139" s="1614">
        <v>0</v>
      </c>
      <c r="AE139" s="1614">
        <v>0</v>
      </c>
      <c r="AF139" s="1614">
        <v>0</v>
      </c>
      <c r="AG139" s="1898">
        <v>0</v>
      </c>
      <c r="AH139" s="311"/>
      <c r="AI139" s="311"/>
      <c r="AJ139" s="311"/>
      <c r="AK139" s="311"/>
      <c r="AL139" s="311"/>
      <c r="AM139" s="311"/>
      <c r="AN139" s="311"/>
      <c r="AO139" s="311"/>
      <c r="AP139" s="311"/>
      <c r="AQ139" s="311"/>
      <c r="AR139" s="311"/>
      <c r="AS139" s="311"/>
      <c r="AT139" s="311"/>
      <c r="AU139" s="311"/>
      <c r="AV139" s="311"/>
      <c r="AW139" s="311"/>
      <c r="AX139" s="311"/>
      <c r="AY139" s="311"/>
      <c r="AZ139" s="622"/>
      <c r="BA139" s="2103"/>
      <c r="BB139" s="159" t="s">
        <v>19</v>
      </c>
      <c r="BC139" s="1051" t="s">
        <v>36</v>
      </c>
      <c r="BD139" s="1070" t="s">
        <v>36</v>
      </c>
      <c r="BE139" s="1070" t="s">
        <v>36</v>
      </c>
      <c r="BF139" s="1070" t="s">
        <v>36</v>
      </c>
      <c r="BG139" s="1090" t="s">
        <v>36</v>
      </c>
      <c r="BH139" s="1110" t="s">
        <v>36</v>
      </c>
      <c r="BI139" s="1070" t="s">
        <v>36</v>
      </c>
      <c r="BJ139" s="1070" t="s">
        <v>36</v>
      </c>
      <c r="BK139" s="1070" t="s">
        <v>36</v>
      </c>
      <c r="BL139" s="1090" t="s">
        <v>36</v>
      </c>
      <c r="BM139" s="1110" t="s">
        <v>36</v>
      </c>
      <c r="BN139" s="1070" t="s">
        <v>36</v>
      </c>
      <c r="BO139" s="1070" t="s">
        <v>36</v>
      </c>
      <c r="BP139" s="1070" t="s">
        <v>36</v>
      </c>
      <c r="BQ139" s="1090" t="s">
        <v>36</v>
      </c>
      <c r="BR139" s="1110" t="s">
        <v>36</v>
      </c>
      <c r="BS139" s="1070" t="s">
        <v>36</v>
      </c>
      <c r="BT139" s="1070" t="s">
        <v>36</v>
      </c>
      <c r="BU139" s="1070" t="s">
        <v>36</v>
      </c>
      <c r="BV139" s="1070" t="s">
        <v>36</v>
      </c>
      <c r="BW139" s="1070" t="s">
        <v>36</v>
      </c>
      <c r="BX139" s="1070" t="s">
        <v>36</v>
      </c>
      <c r="BY139" s="1128" t="s">
        <v>36</v>
      </c>
      <c r="BZ139" s="1128" t="s">
        <v>36</v>
      </c>
      <c r="CA139" s="1128" t="s">
        <v>36</v>
      </c>
      <c r="CB139" s="1128" t="s">
        <v>36</v>
      </c>
      <c r="CC139" s="1128" t="s">
        <v>36</v>
      </c>
      <c r="CD139" s="1128" t="s">
        <v>36</v>
      </c>
      <c r="CE139" s="1128" t="s">
        <v>36</v>
      </c>
      <c r="CF139" s="1128" t="s">
        <v>36</v>
      </c>
      <c r="CG139" s="1128" t="s">
        <v>36</v>
      </c>
      <c r="CH139" s="1809"/>
      <c r="CI139" s="1809"/>
      <c r="CJ139" s="1809"/>
      <c r="CK139" s="1809"/>
      <c r="CL139" s="1809"/>
      <c r="CM139" s="1809"/>
      <c r="CN139" s="1809"/>
      <c r="CO139" s="1809"/>
      <c r="CP139" s="1809"/>
      <c r="CQ139" s="1809"/>
      <c r="CR139" s="1809"/>
      <c r="CS139" s="1809"/>
      <c r="CT139" s="1809"/>
      <c r="CU139" s="1809"/>
      <c r="CV139" s="1809"/>
      <c r="CW139" s="1809"/>
      <c r="CX139" s="1809"/>
      <c r="CY139" s="1809"/>
      <c r="CZ139" s="1809"/>
    </row>
    <row r="140" s="130" customFormat="true" ht="15" customHeight="true" x14ac:dyDescent="0.2">
      <c r="A140" s="2068" t="s">
        <v>107</v>
      </c>
      <c r="B140" s="252" t="s">
        <v>65</v>
      </c>
      <c r="C140" s="1005" t="s">
        <v>36</v>
      </c>
      <c r="D140" s="1012" t="s">
        <v>36</v>
      </c>
      <c r="E140" s="1012" t="s">
        <v>36</v>
      </c>
      <c r="F140" s="1012" t="s">
        <v>36</v>
      </c>
      <c r="G140" s="1019" t="s">
        <v>36</v>
      </c>
      <c r="H140" s="1026" t="s">
        <v>36</v>
      </c>
      <c r="I140" s="1012" t="s">
        <v>36</v>
      </c>
      <c r="J140" s="1012" t="s">
        <v>36</v>
      </c>
      <c r="K140" s="1012" t="s">
        <v>36</v>
      </c>
      <c r="L140" s="1033" t="s">
        <v>36</v>
      </c>
      <c r="M140" s="1039" t="s">
        <v>36</v>
      </c>
      <c r="N140" s="1012" t="s">
        <v>36</v>
      </c>
      <c r="O140" s="1012" t="s">
        <v>36</v>
      </c>
      <c r="P140" s="1012" t="s">
        <v>36</v>
      </c>
      <c r="Q140" s="1019" t="s">
        <v>36</v>
      </c>
      <c r="R140" s="1026" t="s">
        <v>36</v>
      </c>
      <c r="S140" s="1012" t="s">
        <v>36</v>
      </c>
      <c r="T140" s="1012" t="s">
        <v>36</v>
      </c>
      <c r="U140" s="1012" t="s">
        <v>36</v>
      </c>
      <c r="V140" s="1012" t="s">
        <v>36</v>
      </c>
      <c r="W140" s="1012" t="s">
        <v>36</v>
      </c>
      <c r="X140" s="1012" t="s">
        <v>36</v>
      </c>
      <c r="Y140" s="1041" t="s">
        <v>36</v>
      </c>
      <c r="Z140" s="1041" t="s">
        <v>36</v>
      </c>
      <c r="AA140" s="1041" t="s">
        <v>36</v>
      </c>
      <c r="AB140" s="1041" t="s">
        <v>36</v>
      </c>
      <c r="AC140" s="1041" t="s">
        <v>36</v>
      </c>
      <c r="AD140" s="1041" t="s">
        <v>36</v>
      </c>
      <c r="AE140" s="1041" t="s">
        <v>36</v>
      </c>
      <c r="AF140" s="1041" t="s">
        <v>36</v>
      </c>
      <c r="AG140" s="1774" t="s">
        <v>36</v>
      </c>
      <c r="AH140" s="1787"/>
      <c r="AI140" s="1787"/>
      <c r="AJ140" s="1787"/>
      <c r="AK140" s="1787"/>
      <c r="AL140" s="1787"/>
      <c r="AM140" s="1787"/>
      <c r="AN140" s="1787"/>
      <c r="AO140" s="1787"/>
      <c r="AP140" s="1787"/>
      <c r="AQ140" s="1787"/>
      <c r="AR140" s="1787"/>
      <c r="AS140" s="1787"/>
      <c r="AT140" s="1787"/>
      <c r="AU140" s="1787"/>
      <c r="AV140" s="1787"/>
      <c r="AW140" s="1787"/>
      <c r="AX140" s="1787"/>
      <c r="AY140" s="1787"/>
      <c r="AZ140" s="215"/>
      <c r="BA140" s="2103" t="s">
        <v>107</v>
      </c>
      <c r="BB140" s="159" t="s">
        <v>65</v>
      </c>
      <c r="BC140" s="1051" t="s">
        <v>36</v>
      </c>
      <c r="BD140" s="1070" t="s">
        <v>36</v>
      </c>
      <c r="BE140" s="1070" t="s">
        <v>36</v>
      </c>
      <c r="BF140" s="1070" t="s">
        <v>36</v>
      </c>
      <c r="BG140" s="1090" t="s">
        <v>36</v>
      </c>
      <c r="BH140" s="1110" t="s">
        <v>36</v>
      </c>
      <c r="BI140" s="1070" t="s">
        <v>36</v>
      </c>
      <c r="BJ140" s="1070" t="s">
        <v>36</v>
      </c>
      <c r="BK140" s="1070" t="s">
        <v>36</v>
      </c>
      <c r="BL140" s="1090" t="s">
        <v>36</v>
      </c>
      <c r="BM140" s="1110" t="s">
        <v>36</v>
      </c>
      <c r="BN140" s="1070" t="s">
        <v>36</v>
      </c>
      <c r="BO140" s="1070" t="s">
        <v>36</v>
      </c>
      <c r="BP140" s="1070" t="s">
        <v>36</v>
      </c>
      <c r="BQ140" s="1090" t="s">
        <v>36</v>
      </c>
      <c r="BR140" s="1110" t="s">
        <v>36</v>
      </c>
      <c r="BS140" s="1070" t="s">
        <v>36</v>
      </c>
      <c r="BT140" s="1070" t="s">
        <v>36</v>
      </c>
      <c r="BU140" s="1070" t="s">
        <v>36</v>
      </c>
      <c r="BV140" s="1070" t="s">
        <v>36</v>
      </c>
      <c r="BW140" s="1070" t="s">
        <v>36</v>
      </c>
      <c r="BX140" s="1070" t="s">
        <v>36</v>
      </c>
      <c r="BY140" s="1128" t="s">
        <v>36</v>
      </c>
      <c r="BZ140" s="1128" t="s">
        <v>36</v>
      </c>
      <c r="CA140" s="1128" t="s">
        <v>36</v>
      </c>
      <c r="CB140" s="1128" t="s">
        <v>36</v>
      </c>
      <c r="CC140" s="1128" t="s">
        <v>36</v>
      </c>
      <c r="CD140" s="1128" t="s">
        <v>36</v>
      </c>
      <c r="CE140" s="1128" t="s">
        <v>36</v>
      </c>
      <c r="CF140" s="1128" t="s">
        <v>36</v>
      </c>
      <c r="CG140" s="1128" t="s">
        <v>36</v>
      </c>
      <c r="CH140" s="1809"/>
      <c r="CI140" s="1809"/>
      <c r="CJ140" s="1809"/>
      <c r="CK140" s="1809"/>
      <c r="CL140" s="1809"/>
      <c r="CM140" s="1809"/>
      <c r="CN140" s="1809"/>
      <c r="CO140" s="1809"/>
      <c r="CP140" s="1809"/>
      <c r="CQ140" s="1809"/>
      <c r="CR140" s="1809"/>
      <c r="CS140" s="1809"/>
      <c r="CT140" s="1809"/>
      <c r="CU140" s="1809"/>
      <c r="CV140" s="1809"/>
      <c r="CW140" s="1809"/>
      <c r="CX140" s="1809"/>
      <c r="CY140" s="1809"/>
      <c r="CZ140" s="1809"/>
    </row>
    <row r="141" s="130" customFormat="true" ht="15" customHeight="true" x14ac:dyDescent="0.2">
      <c r="A141" s="2068"/>
      <c r="B141" s="252" t="s">
        <v>66</v>
      </c>
      <c r="C141" s="1005" t="s">
        <v>36</v>
      </c>
      <c r="D141" s="1012" t="s">
        <v>36</v>
      </c>
      <c r="E141" s="1012" t="s">
        <v>36</v>
      </c>
      <c r="F141" s="1012" t="s">
        <v>36</v>
      </c>
      <c r="G141" s="1019" t="s">
        <v>36</v>
      </c>
      <c r="H141" s="1026" t="s">
        <v>36</v>
      </c>
      <c r="I141" s="1012" t="s">
        <v>36</v>
      </c>
      <c r="J141" s="1012" t="s">
        <v>36</v>
      </c>
      <c r="K141" s="1012" t="s">
        <v>36</v>
      </c>
      <c r="L141" s="1033" t="s">
        <v>36</v>
      </c>
      <c r="M141" s="1039" t="s">
        <v>36</v>
      </c>
      <c r="N141" s="1012" t="s">
        <v>36</v>
      </c>
      <c r="O141" s="1012" t="s">
        <v>36</v>
      </c>
      <c r="P141" s="1012" t="s">
        <v>36</v>
      </c>
      <c r="Q141" s="1019" t="s">
        <v>36</v>
      </c>
      <c r="R141" s="1026" t="s">
        <v>36</v>
      </c>
      <c r="S141" s="1012" t="s">
        <v>36</v>
      </c>
      <c r="T141" s="1012" t="s">
        <v>36</v>
      </c>
      <c r="U141" s="1012" t="s">
        <v>36</v>
      </c>
      <c r="V141" s="1012" t="s">
        <v>36</v>
      </c>
      <c r="W141" s="1012" t="s">
        <v>36</v>
      </c>
      <c r="X141" s="1012" t="s">
        <v>36</v>
      </c>
      <c r="Y141" s="1041" t="s">
        <v>36</v>
      </c>
      <c r="Z141" s="1041" t="s">
        <v>36</v>
      </c>
      <c r="AA141" s="1041" t="s">
        <v>36</v>
      </c>
      <c r="AB141" s="1041" t="s">
        <v>36</v>
      </c>
      <c r="AC141" s="1041" t="s">
        <v>36</v>
      </c>
      <c r="AD141" s="1041" t="s">
        <v>36</v>
      </c>
      <c r="AE141" s="1041" t="s">
        <v>36</v>
      </c>
      <c r="AF141" s="1041" t="s">
        <v>36</v>
      </c>
      <c r="AG141" s="1774" t="s">
        <v>36</v>
      </c>
      <c r="AH141" s="1787"/>
      <c r="AI141" s="1787"/>
      <c r="AJ141" s="1787"/>
      <c r="AK141" s="1787"/>
      <c r="AL141" s="1787"/>
      <c r="AM141" s="1787"/>
      <c r="AN141" s="1787"/>
      <c r="AO141" s="1787"/>
      <c r="AP141" s="1787"/>
      <c r="AQ141" s="1787"/>
      <c r="AR141" s="1787"/>
      <c r="AS141" s="1787"/>
      <c r="AT141" s="1787"/>
      <c r="AU141" s="1787"/>
      <c r="AV141" s="1787"/>
      <c r="AW141" s="1787"/>
      <c r="AX141" s="1787"/>
      <c r="AY141" s="1787"/>
      <c r="AZ141" s="215"/>
      <c r="BA141" s="2103"/>
      <c r="BB141" s="159" t="s">
        <v>66</v>
      </c>
      <c r="BC141" s="1051" t="s">
        <v>36</v>
      </c>
      <c r="BD141" s="1070" t="s">
        <v>36</v>
      </c>
      <c r="BE141" s="1070" t="s">
        <v>36</v>
      </c>
      <c r="BF141" s="1070" t="s">
        <v>36</v>
      </c>
      <c r="BG141" s="1090" t="s">
        <v>36</v>
      </c>
      <c r="BH141" s="1110" t="s">
        <v>36</v>
      </c>
      <c r="BI141" s="1070" t="s">
        <v>36</v>
      </c>
      <c r="BJ141" s="1070" t="s">
        <v>36</v>
      </c>
      <c r="BK141" s="1070" t="s">
        <v>36</v>
      </c>
      <c r="BL141" s="1090" t="s">
        <v>36</v>
      </c>
      <c r="BM141" s="1110" t="s">
        <v>36</v>
      </c>
      <c r="BN141" s="1070" t="s">
        <v>36</v>
      </c>
      <c r="BO141" s="1070" t="s">
        <v>36</v>
      </c>
      <c r="BP141" s="1070" t="s">
        <v>36</v>
      </c>
      <c r="BQ141" s="1090" t="s">
        <v>36</v>
      </c>
      <c r="BR141" s="1110" t="s">
        <v>36</v>
      </c>
      <c r="BS141" s="1070" t="s">
        <v>36</v>
      </c>
      <c r="BT141" s="1070" t="s">
        <v>36</v>
      </c>
      <c r="BU141" s="1070" t="s">
        <v>36</v>
      </c>
      <c r="BV141" s="1070" t="s">
        <v>36</v>
      </c>
      <c r="BW141" s="1070" t="s">
        <v>36</v>
      </c>
      <c r="BX141" s="1070" t="s">
        <v>36</v>
      </c>
      <c r="BY141" s="1128" t="s">
        <v>36</v>
      </c>
      <c r="BZ141" s="1128" t="s">
        <v>36</v>
      </c>
      <c r="CA141" s="1128" t="s">
        <v>36</v>
      </c>
      <c r="CB141" s="1128" t="s">
        <v>36</v>
      </c>
      <c r="CC141" s="1128" t="s">
        <v>36</v>
      </c>
      <c r="CD141" s="1128" t="s">
        <v>36</v>
      </c>
      <c r="CE141" s="1128" t="s">
        <v>36</v>
      </c>
      <c r="CF141" s="1128" t="s">
        <v>36</v>
      </c>
      <c r="CG141" s="1128" t="s">
        <v>36</v>
      </c>
      <c r="CH141" s="1809"/>
      <c r="CI141" s="1809"/>
      <c r="CJ141" s="1809"/>
      <c r="CK141" s="1809"/>
      <c r="CL141" s="1809"/>
      <c r="CM141" s="1809"/>
      <c r="CN141" s="1809"/>
      <c r="CO141" s="1809"/>
      <c r="CP141" s="1809"/>
      <c r="CQ141" s="1809"/>
      <c r="CR141" s="1809"/>
      <c r="CS141" s="1809"/>
      <c r="CT141" s="1809"/>
      <c r="CU141" s="1809"/>
      <c r="CV141" s="1809"/>
      <c r="CW141" s="1809"/>
      <c r="CX141" s="1809"/>
      <c r="CY141" s="1809"/>
      <c r="CZ141" s="1809"/>
    </row>
    <row r="142" s="130" customFormat="true" ht="15" customHeight="true" x14ac:dyDescent="0.2">
      <c r="A142" s="2068"/>
      <c r="B142" s="252" t="s">
        <v>67</v>
      </c>
      <c r="C142" s="1005" t="s">
        <v>36</v>
      </c>
      <c r="D142" s="1012" t="s">
        <v>36</v>
      </c>
      <c r="E142" s="1012" t="s">
        <v>36</v>
      </c>
      <c r="F142" s="1012" t="s">
        <v>36</v>
      </c>
      <c r="G142" s="1019" t="s">
        <v>36</v>
      </c>
      <c r="H142" s="1026" t="s">
        <v>36</v>
      </c>
      <c r="I142" s="1012" t="s">
        <v>36</v>
      </c>
      <c r="J142" s="1012" t="s">
        <v>36</v>
      </c>
      <c r="K142" s="1012" t="s">
        <v>36</v>
      </c>
      <c r="L142" s="1033" t="s">
        <v>36</v>
      </c>
      <c r="M142" s="1039" t="s">
        <v>36</v>
      </c>
      <c r="N142" s="1012" t="s">
        <v>36</v>
      </c>
      <c r="O142" s="1012" t="s">
        <v>36</v>
      </c>
      <c r="P142" s="1012" t="s">
        <v>36</v>
      </c>
      <c r="Q142" s="1019" t="s">
        <v>36</v>
      </c>
      <c r="R142" s="1026" t="s">
        <v>36</v>
      </c>
      <c r="S142" s="1012" t="s">
        <v>36</v>
      </c>
      <c r="T142" s="1012" t="s">
        <v>36</v>
      </c>
      <c r="U142" s="1012" t="s">
        <v>36</v>
      </c>
      <c r="V142" s="1012" t="s">
        <v>36</v>
      </c>
      <c r="W142" s="1012" t="s">
        <v>36</v>
      </c>
      <c r="X142" s="1012" t="s">
        <v>36</v>
      </c>
      <c r="Y142" s="1041" t="s">
        <v>36</v>
      </c>
      <c r="Z142" s="1041" t="s">
        <v>36</v>
      </c>
      <c r="AA142" s="1041" t="s">
        <v>36</v>
      </c>
      <c r="AB142" s="1041" t="s">
        <v>36</v>
      </c>
      <c r="AC142" s="1041" t="s">
        <v>36</v>
      </c>
      <c r="AD142" s="1041" t="s">
        <v>36</v>
      </c>
      <c r="AE142" s="1041" t="s">
        <v>36</v>
      </c>
      <c r="AF142" s="1041" t="s">
        <v>36</v>
      </c>
      <c r="AG142" s="1774" t="s">
        <v>36</v>
      </c>
      <c r="AH142" s="1787"/>
      <c r="AI142" s="1787"/>
      <c r="AJ142" s="1787"/>
      <c r="AK142" s="1787"/>
      <c r="AL142" s="1787"/>
      <c r="AM142" s="1787"/>
      <c r="AN142" s="1787"/>
      <c r="AO142" s="1787"/>
      <c r="AP142" s="1787"/>
      <c r="AQ142" s="1787"/>
      <c r="AR142" s="1787"/>
      <c r="AS142" s="1787"/>
      <c r="AT142" s="1787"/>
      <c r="AU142" s="1787"/>
      <c r="AV142" s="1787"/>
      <c r="AW142" s="1787"/>
      <c r="AX142" s="1787"/>
      <c r="AY142" s="1787"/>
      <c r="AZ142" s="215"/>
      <c r="BA142" s="2103"/>
      <c r="BB142" s="159" t="s">
        <v>67</v>
      </c>
      <c r="BC142" s="1051" t="s">
        <v>36</v>
      </c>
      <c r="BD142" s="1070" t="s">
        <v>36</v>
      </c>
      <c r="BE142" s="1070" t="s">
        <v>36</v>
      </c>
      <c r="BF142" s="1070" t="s">
        <v>36</v>
      </c>
      <c r="BG142" s="1090" t="s">
        <v>36</v>
      </c>
      <c r="BH142" s="1110" t="s">
        <v>36</v>
      </c>
      <c r="BI142" s="1070" t="s">
        <v>36</v>
      </c>
      <c r="BJ142" s="1070" t="s">
        <v>36</v>
      </c>
      <c r="BK142" s="1070" t="s">
        <v>36</v>
      </c>
      <c r="BL142" s="1090" t="s">
        <v>36</v>
      </c>
      <c r="BM142" s="1110" t="s">
        <v>36</v>
      </c>
      <c r="BN142" s="1070" t="s">
        <v>36</v>
      </c>
      <c r="BO142" s="1070" t="s">
        <v>36</v>
      </c>
      <c r="BP142" s="1070" t="s">
        <v>36</v>
      </c>
      <c r="BQ142" s="1090" t="s">
        <v>36</v>
      </c>
      <c r="BR142" s="1110" t="s">
        <v>36</v>
      </c>
      <c r="BS142" s="1070" t="s">
        <v>36</v>
      </c>
      <c r="BT142" s="1070" t="s">
        <v>36</v>
      </c>
      <c r="BU142" s="1070" t="s">
        <v>36</v>
      </c>
      <c r="BV142" s="1070" t="s">
        <v>36</v>
      </c>
      <c r="BW142" s="1070" t="s">
        <v>36</v>
      </c>
      <c r="BX142" s="1070" t="s">
        <v>36</v>
      </c>
      <c r="BY142" s="1128" t="s">
        <v>36</v>
      </c>
      <c r="BZ142" s="1128" t="s">
        <v>36</v>
      </c>
      <c r="CA142" s="1128" t="s">
        <v>36</v>
      </c>
      <c r="CB142" s="1128" t="s">
        <v>36</v>
      </c>
      <c r="CC142" s="1128" t="s">
        <v>36</v>
      </c>
      <c r="CD142" s="1128" t="s">
        <v>36</v>
      </c>
      <c r="CE142" s="1128" t="s">
        <v>36</v>
      </c>
      <c r="CF142" s="1128" t="s">
        <v>36</v>
      </c>
      <c r="CG142" s="1128" t="s">
        <v>36</v>
      </c>
      <c r="CH142" s="1809"/>
      <c r="CI142" s="1809"/>
      <c r="CJ142" s="1809"/>
      <c r="CK142" s="1809"/>
      <c r="CL142" s="1809"/>
      <c r="CM142" s="1809"/>
      <c r="CN142" s="1809"/>
      <c r="CO142" s="1809"/>
      <c r="CP142" s="1809"/>
      <c r="CQ142" s="1809"/>
      <c r="CR142" s="1809"/>
      <c r="CS142" s="1809"/>
      <c r="CT142" s="1809"/>
      <c r="CU142" s="1809"/>
      <c r="CV142" s="1809"/>
      <c r="CW142" s="1809"/>
      <c r="CX142" s="1809"/>
      <c r="CY142" s="1809"/>
      <c r="CZ142" s="1809"/>
    </row>
    <row r="143" s="130" customFormat="true" ht="15" customHeight="true" x14ac:dyDescent="0.2">
      <c r="A143" s="2068"/>
      <c r="B143" s="252" t="s">
        <v>68</v>
      </c>
      <c r="C143" s="1005" t="s">
        <v>36</v>
      </c>
      <c r="D143" s="1012" t="s">
        <v>36</v>
      </c>
      <c r="E143" s="1012" t="s">
        <v>36</v>
      </c>
      <c r="F143" s="1012" t="s">
        <v>36</v>
      </c>
      <c r="G143" s="1019" t="s">
        <v>36</v>
      </c>
      <c r="H143" s="1026" t="s">
        <v>36</v>
      </c>
      <c r="I143" s="1012" t="s">
        <v>36</v>
      </c>
      <c r="J143" s="1012" t="s">
        <v>36</v>
      </c>
      <c r="K143" s="1012" t="s">
        <v>36</v>
      </c>
      <c r="L143" s="1033" t="s">
        <v>36</v>
      </c>
      <c r="M143" s="1039" t="s">
        <v>36</v>
      </c>
      <c r="N143" s="1012" t="s">
        <v>36</v>
      </c>
      <c r="O143" s="1012" t="s">
        <v>36</v>
      </c>
      <c r="P143" s="1012" t="s">
        <v>36</v>
      </c>
      <c r="Q143" s="1019" t="s">
        <v>36</v>
      </c>
      <c r="R143" s="1026" t="s">
        <v>36</v>
      </c>
      <c r="S143" s="1012" t="s">
        <v>36</v>
      </c>
      <c r="T143" s="1012" t="s">
        <v>36</v>
      </c>
      <c r="U143" s="1012" t="s">
        <v>36</v>
      </c>
      <c r="V143" s="1012" t="s">
        <v>36</v>
      </c>
      <c r="W143" s="1012" t="s">
        <v>36</v>
      </c>
      <c r="X143" s="1012" t="s">
        <v>36</v>
      </c>
      <c r="Y143" s="1041" t="s">
        <v>36</v>
      </c>
      <c r="Z143" s="1041" t="s">
        <v>36</v>
      </c>
      <c r="AA143" s="1041" t="s">
        <v>36</v>
      </c>
      <c r="AB143" s="1041" t="s">
        <v>36</v>
      </c>
      <c r="AC143" s="1041" t="s">
        <v>36</v>
      </c>
      <c r="AD143" s="1041" t="s">
        <v>36</v>
      </c>
      <c r="AE143" s="1041" t="s">
        <v>36</v>
      </c>
      <c r="AF143" s="1041" t="s">
        <v>36</v>
      </c>
      <c r="AG143" s="1774" t="s">
        <v>36</v>
      </c>
      <c r="AH143" s="1787"/>
      <c r="AI143" s="1787"/>
      <c r="AJ143" s="1787"/>
      <c r="AK143" s="1787"/>
      <c r="AL143" s="1787"/>
      <c r="AM143" s="1787"/>
      <c r="AN143" s="1787"/>
      <c r="AO143" s="1787"/>
      <c r="AP143" s="1787"/>
      <c r="AQ143" s="1787"/>
      <c r="AR143" s="1787"/>
      <c r="AS143" s="1787"/>
      <c r="AT143" s="1787"/>
      <c r="AU143" s="1787"/>
      <c r="AV143" s="1787"/>
      <c r="AW143" s="1787"/>
      <c r="AX143" s="1787"/>
      <c r="AY143" s="1787"/>
      <c r="AZ143" s="215"/>
      <c r="BA143" s="2103"/>
      <c r="BB143" s="159" t="s">
        <v>68</v>
      </c>
      <c r="BC143" s="1051" t="s">
        <v>36</v>
      </c>
      <c r="BD143" s="1070" t="s">
        <v>36</v>
      </c>
      <c r="BE143" s="1070" t="s">
        <v>36</v>
      </c>
      <c r="BF143" s="1070" t="s">
        <v>36</v>
      </c>
      <c r="BG143" s="1090" t="s">
        <v>36</v>
      </c>
      <c r="BH143" s="1110" t="s">
        <v>36</v>
      </c>
      <c r="BI143" s="1070" t="s">
        <v>36</v>
      </c>
      <c r="BJ143" s="1070" t="s">
        <v>36</v>
      </c>
      <c r="BK143" s="1070" t="s">
        <v>36</v>
      </c>
      <c r="BL143" s="1090" t="s">
        <v>36</v>
      </c>
      <c r="BM143" s="1110" t="s">
        <v>36</v>
      </c>
      <c r="BN143" s="1070" t="s">
        <v>36</v>
      </c>
      <c r="BO143" s="1070" t="s">
        <v>36</v>
      </c>
      <c r="BP143" s="1070" t="s">
        <v>36</v>
      </c>
      <c r="BQ143" s="1090" t="s">
        <v>36</v>
      </c>
      <c r="BR143" s="1110" t="s">
        <v>36</v>
      </c>
      <c r="BS143" s="1070" t="s">
        <v>36</v>
      </c>
      <c r="BT143" s="1070" t="s">
        <v>36</v>
      </c>
      <c r="BU143" s="1070" t="s">
        <v>36</v>
      </c>
      <c r="BV143" s="1070" t="s">
        <v>36</v>
      </c>
      <c r="BW143" s="1070" t="s">
        <v>36</v>
      </c>
      <c r="BX143" s="1070" t="s">
        <v>36</v>
      </c>
      <c r="BY143" s="1128" t="s">
        <v>36</v>
      </c>
      <c r="BZ143" s="1128" t="s">
        <v>36</v>
      </c>
      <c r="CA143" s="1128" t="s">
        <v>36</v>
      </c>
      <c r="CB143" s="1128" t="s">
        <v>36</v>
      </c>
      <c r="CC143" s="1128" t="s">
        <v>36</v>
      </c>
      <c r="CD143" s="1128" t="s">
        <v>36</v>
      </c>
      <c r="CE143" s="1128" t="s">
        <v>36</v>
      </c>
      <c r="CF143" s="1128" t="s">
        <v>36</v>
      </c>
      <c r="CG143" s="1128" t="s">
        <v>36</v>
      </c>
      <c r="CH143" s="1809"/>
      <c r="CI143" s="1809"/>
      <c r="CJ143" s="1809"/>
      <c r="CK143" s="1809"/>
      <c r="CL143" s="1809"/>
      <c r="CM143" s="1809"/>
      <c r="CN143" s="1809"/>
      <c r="CO143" s="1809"/>
      <c r="CP143" s="1809"/>
      <c r="CQ143" s="1809"/>
      <c r="CR143" s="1809"/>
      <c r="CS143" s="1809"/>
      <c r="CT143" s="1809"/>
      <c r="CU143" s="1809"/>
      <c r="CV143" s="1809"/>
      <c r="CW143" s="1809"/>
      <c r="CX143" s="1809"/>
      <c r="CY143" s="1809"/>
      <c r="CZ143" s="1809"/>
    </row>
    <row r="144" s="130" customFormat="true" ht="15" customHeight="true" x14ac:dyDescent="0.2">
      <c r="A144" s="2068" t="s">
        <v>108</v>
      </c>
      <c r="B144" s="252" t="s">
        <v>65</v>
      </c>
      <c r="C144" s="1005" t="s">
        <v>36</v>
      </c>
      <c r="D144" s="1012" t="s">
        <v>36</v>
      </c>
      <c r="E144" s="1012" t="s">
        <v>36</v>
      </c>
      <c r="F144" s="1012" t="s">
        <v>36</v>
      </c>
      <c r="G144" s="1019" t="s">
        <v>36</v>
      </c>
      <c r="H144" s="1026" t="s">
        <v>36</v>
      </c>
      <c r="I144" s="1012" t="s">
        <v>36</v>
      </c>
      <c r="J144" s="1012" t="s">
        <v>36</v>
      </c>
      <c r="K144" s="1012" t="s">
        <v>36</v>
      </c>
      <c r="L144" s="1033" t="s">
        <v>36</v>
      </c>
      <c r="M144" s="1039" t="s">
        <v>36</v>
      </c>
      <c r="N144" s="1012" t="s">
        <v>36</v>
      </c>
      <c r="O144" s="1012" t="s">
        <v>36</v>
      </c>
      <c r="P144" s="1012" t="s">
        <v>36</v>
      </c>
      <c r="Q144" s="1019" t="s">
        <v>36</v>
      </c>
      <c r="R144" s="1026" t="s">
        <v>36</v>
      </c>
      <c r="S144" s="1012" t="s">
        <v>36</v>
      </c>
      <c r="T144" s="1012" t="s">
        <v>36</v>
      </c>
      <c r="U144" s="1012" t="s">
        <v>36</v>
      </c>
      <c r="V144" s="1012" t="s">
        <v>36</v>
      </c>
      <c r="W144" s="1012" t="s">
        <v>36</v>
      </c>
      <c r="X144" s="1012" t="s">
        <v>36</v>
      </c>
      <c r="Y144" s="1041" t="s">
        <v>36</v>
      </c>
      <c r="Z144" s="1041" t="s">
        <v>36</v>
      </c>
      <c r="AA144" s="1041" t="s">
        <v>36</v>
      </c>
      <c r="AB144" s="1041" t="s">
        <v>36</v>
      </c>
      <c r="AC144" s="1041" t="s">
        <v>36</v>
      </c>
      <c r="AD144" s="1041" t="s">
        <v>36</v>
      </c>
      <c r="AE144" s="1041" t="s">
        <v>36</v>
      </c>
      <c r="AF144" s="1041" t="s">
        <v>36</v>
      </c>
      <c r="AG144" s="1774" t="s">
        <v>36</v>
      </c>
      <c r="AH144" s="1787"/>
      <c r="AI144" s="1787"/>
      <c r="AJ144" s="1787"/>
      <c r="AK144" s="1787"/>
      <c r="AL144" s="1787"/>
      <c r="AM144" s="1787"/>
      <c r="AN144" s="1787"/>
      <c r="AO144" s="1787"/>
      <c r="AP144" s="1787"/>
      <c r="AQ144" s="1787"/>
      <c r="AR144" s="1787"/>
      <c r="AS144" s="1787"/>
      <c r="AT144" s="1787"/>
      <c r="AU144" s="1787"/>
      <c r="AV144" s="1787"/>
      <c r="AW144" s="1787"/>
      <c r="AX144" s="1787"/>
      <c r="AY144" s="1787"/>
      <c r="AZ144" s="215"/>
      <c r="BA144" s="2103" t="s">
        <v>108</v>
      </c>
      <c r="BB144" s="159" t="s">
        <v>65</v>
      </c>
      <c r="BC144" s="1051" t="s">
        <v>36</v>
      </c>
      <c r="BD144" s="1070" t="s">
        <v>36</v>
      </c>
      <c r="BE144" s="1070" t="s">
        <v>36</v>
      </c>
      <c r="BF144" s="1070" t="s">
        <v>36</v>
      </c>
      <c r="BG144" s="1090" t="s">
        <v>36</v>
      </c>
      <c r="BH144" s="1110" t="s">
        <v>36</v>
      </c>
      <c r="BI144" s="1070" t="s">
        <v>36</v>
      </c>
      <c r="BJ144" s="1070" t="s">
        <v>36</v>
      </c>
      <c r="BK144" s="1070" t="s">
        <v>36</v>
      </c>
      <c r="BL144" s="1090" t="s">
        <v>36</v>
      </c>
      <c r="BM144" s="1110" t="s">
        <v>36</v>
      </c>
      <c r="BN144" s="1070" t="s">
        <v>36</v>
      </c>
      <c r="BO144" s="1070" t="s">
        <v>36</v>
      </c>
      <c r="BP144" s="1070" t="s">
        <v>36</v>
      </c>
      <c r="BQ144" s="1090" t="s">
        <v>36</v>
      </c>
      <c r="BR144" s="1110" t="s">
        <v>36</v>
      </c>
      <c r="BS144" s="1070" t="s">
        <v>36</v>
      </c>
      <c r="BT144" s="1070" t="s">
        <v>36</v>
      </c>
      <c r="BU144" s="1070" t="s">
        <v>36</v>
      </c>
      <c r="BV144" s="1070" t="s">
        <v>36</v>
      </c>
      <c r="BW144" s="1070" t="s">
        <v>36</v>
      </c>
      <c r="BX144" s="1070" t="s">
        <v>36</v>
      </c>
      <c r="BY144" s="1128" t="s">
        <v>36</v>
      </c>
      <c r="BZ144" s="1128" t="s">
        <v>36</v>
      </c>
      <c r="CA144" s="1128" t="s">
        <v>36</v>
      </c>
      <c r="CB144" s="1128" t="s">
        <v>36</v>
      </c>
      <c r="CC144" s="1128" t="s">
        <v>36</v>
      </c>
      <c r="CD144" s="1128" t="s">
        <v>36</v>
      </c>
      <c r="CE144" s="1128" t="s">
        <v>36</v>
      </c>
      <c r="CF144" s="1128" t="s">
        <v>36</v>
      </c>
      <c r="CG144" s="1128" t="s">
        <v>36</v>
      </c>
      <c r="CH144" s="1809"/>
      <c r="CI144" s="1809"/>
      <c r="CJ144" s="1809"/>
      <c r="CK144" s="1809"/>
      <c r="CL144" s="1809"/>
      <c r="CM144" s="1809"/>
      <c r="CN144" s="1809"/>
      <c r="CO144" s="1809"/>
      <c r="CP144" s="1809"/>
      <c r="CQ144" s="1809"/>
      <c r="CR144" s="1809"/>
      <c r="CS144" s="1809"/>
      <c r="CT144" s="1809"/>
      <c r="CU144" s="1809"/>
      <c r="CV144" s="1809"/>
      <c r="CW144" s="1809"/>
      <c r="CX144" s="1809"/>
      <c r="CY144" s="1809"/>
      <c r="CZ144" s="1809"/>
    </row>
    <row r="145" s="130" customFormat="true" ht="15" customHeight="true" x14ac:dyDescent="0.2">
      <c r="A145" s="2068"/>
      <c r="B145" s="252" t="s">
        <v>66</v>
      </c>
      <c r="C145" s="1005" t="s">
        <v>36</v>
      </c>
      <c r="D145" s="1012" t="s">
        <v>36</v>
      </c>
      <c r="E145" s="1012" t="s">
        <v>36</v>
      </c>
      <c r="F145" s="1012" t="s">
        <v>36</v>
      </c>
      <c r="G145" s="1019" t="s">
        <v>36</v>
      </c>
      <c r="H145" s="1026" t="s">
        <v>36</v>
      </c>
      <c r="I145" s="1012" t="s">
        <v>36</v>
      </c>
      <c r="J145" s="1012" t="s">
        <v>36</v>
      </c>
      <c r="K145" s="1012" t="s">
        <v>36</v>
      </c>
      <c r="L145" s="1033" t="s">
        <v>36</v>
      </c>
      <c r="M145" s="1039" t="s">
        <v>36</v>
      </c>
      <c r="N145" s="1012" t="s">
        <v>36</v>
      </c>
      <c r="O145" s="1012" t="s">
        <v>36</v>
      </c>
      <c r="P145" s="1012" t="s">
        <v>36</v>
      </c>
      <c r="Q145" s="1019" t="s">
        <v>36</v>
      </c>
      <c r="R145" s="1026" t="s">
        <v>36</v>
      </c>
      <c r="S145" s="1012" t="s">
        <v>36</v>
      </c>
      <c r="T145" s="1012" t="s">
        <v>36</v>
      </c>
      <c r="U145" s="1012" t="s">
        <v>36</v>
      </c>
      <c r="V145" s="1012" t="s">
        <v>36</v>
      </c>
      <c r="W145" s="1012" t="s">
        <v>36</v>
      </c>
      <c r="X145" s="1012" t="s">
        <v>36</v>
      </c>
      <c r="Y145" s="1041" t="s">
        <v>36</v>
      </c>
      <c r="Z145" s="1041" t="s">
        <v>36</v>
      </c>
      <c r="AA145" s="1041" t="s">
        <v>36</v>
      </c>
      <c r="AB145" s="1041" t="s">
        <v>36</v>
      </c>
      <c r="AC145" s="1041" t="s">
        <v>36</v>
      </c>
      <c r="AD145" s="1041" t="s">
        <v>36</v>
      </c>
      <c r="AE145" s="1041" t="s">
        <v>36</v>
      </c>
      <c r="AF145" s="1041" t="s">
        <v>36</v>
      </c>
      <c r="AG145" s="1774" t="s">
        <v>36</v>
      </c>
      <c r="AH145" s="1787"/>
      <c r="AI145" s="1787"/>
      <c r="AJ145" s="1787"/>
      <c r="AK145" s="1787"/>
      <c r="AL145" s="1787"/>
      <c r="AM145" s="1787"/>
      <c r="AN145" s="1787"/>
      <c r="AO145" s="1787"/>
      <c r="AP145" s="1787"/>
      <c r="AQ145" s="1787"/>
      <c r="AR145" s="1787"/>
      <c r="AS145" s="1787"/>
      <c r="AT145" s="1787"/>
      <c r="AU145" s="1787"/>
      <c r="AV145" s="1787"/>
      <c r="AW145" s="1787"/>
      <c r="AX145" s="1787"/>
      <c r="AY145" s="1787"/>
      <c r="AZ145" s="215"/>
      <c r="BA145" s="2103"/>
      <c r="BB145" s="159" t="s">
        <v>66</v>
      </c>
      <c r="BC145" s="1051" t="s">
        <v>36</v>
      </c>
      <c r="BD145" s="1070" t="s">
        <v>36</v>
      </c>
      <c r="BE145" s="1070" t="s">
        <v>36</v>
      </c>
      <c r="BF145" s="1070" t="s">
        <v>36</v>
      </c>
      <c r="BG145" s="1090" t="s">
        <v>36</v>
      </c>
      <c r="BH145" s="1110" t="s">
        <v>36</v>
      </c>
      <c r="BI145" s="1070" t="s">
        <v>36</v>
      </c>
      <c r="BJ145" s="1070" t="s">
        <v>36</v>
      </c>
      <c r="BK145" s="1070" t="s">
        <v>36</v>
      </c>
      <c r="BL145" s="1090" t="s">
        <v>36</v>
      </c>
      <c r="BM145" s="1110" t="s">
        <v>36</v>
      </c>
      <c r="BN145" s="1070" t="s">
        <v>36</v>
      </c>
      <c r="BO145" s="1070" t="s">
        <v>36</v>
      </c>
      <c r="BP145" s="1070" t="s">
        <v>36</v>
      </c>
      <c r="BQ145" s="1090" t="s">
        <v>36</v>
      </c>
      <c r="BR145" s="1110" t="s">
        <v>36</v>
      </c>
      <c r="BS145" s="1070" t="s">
        <v>36</v>
      </c>
      <c r="BT145" s="1070" t="s">
        <v>36</v>
      </c>
      <c r="BU145" s="1070" t="s">
        <v>36</v>
      </c>
      <c r="BV145" s="1070" t="s">
        <v>36</v>
      </c>
      <c r="BW145" s="1070" t="s">
        <v>36</v>
      </c>
      <c r="BX145" s="1070" t="s">
        <v>36</v>
      </c>
      <c r="BY145" s="1128" t="s">
        <v>36</v>
      </c>
      <c r="BZ145" s="1128" t="s">
        <v>36</v>
      </c>
      <c r="CA145" s="1128" t="s">
        <v>36</v>
      </c>
      <c r="CB145" s="1128" t="s">
        <v>36</v>
      </c>
      <c r="CC145" s="1128" t="s">
        <v>36</v>
      </c>
      <c r="CD145" s="1128" t="s">
        <v>36</v>
      </c>
      <c r="CE145" s="1128" t="s">
        <v>36</v>
      </c>
      <c r="CF145" s="1128" t="s">
        <v>36</v>
      </c>
      <c r="CG145" s="1128" t="s">
        <v>36</v>
      </c>
      <c r="CH145" s="1809"/>
      <c r="CI145" s="1809"/>
      <c r="CJ145" s="1809"/>
      <c r="CK145" s="1809"/>
      <c r="CL145" s="1809"/>
      <c r="CM145" s="1809"/>
      <c r="CN145" s="1809"/>
      <c r="CO145" s="1809"/>
      <c r="CP145" s="1809"/>
      <c r="CQ145" s="1809"/>
      <c r="CR145" s="1809"/>
      <c r="CS145" s="1809"/>
      <c r="CT145" s="1809"/>
      <c r="CU145" s="1809"/>
      <c r="CV145" s="1809"/>
      <c r="CW145" s="1809"/>
      <c r="CX145" s="1809"/>
      <c r="CY145" s="1809"/>
      <c r="CZ145" s="1809"/>
    </row>
    <row r="146" s="130" customFormat="true" ht="15" customHeight="true" x14ac:dyDescent="0.2">
      <c r="A146" s="2068"/>
      <c r="B146" s="252" t="s">
        <v>67</v>
      </c>
      <c r="C146" s="1005" t="s">
        <v>36</v>
      </c>
      <c r="D146" s="1012" t="s">
        <v>36</v>
      </c>
      <c r="E146" s="1012" t="s">
        <v>36</v>
      </c>
      <c r="F146" s="1012" t="s">
        <v>36</v>
      </c>
      <c r="G146" s="1019" t="s">
        <v>36</v>
      </c>
      <c r="H146" s="1026" t="s">
        <v>36</v>
      </c>
      <c r="I146" s="1012" t="s">
        <v>36</v>
      </c>
      <c r="J146" s="1012" t="s">
        <v>36</v>
      </c>
      <c r="K146" s="1012" t="s">
        <v>36</v>
      </c>
      <c r="L146" s="1033" t="s">
        <v>36</v>
      </c>
      <c r="M146" s="1039" t="s">
        <v>36</v>
      </c>
      <c r="N146" s="1012" t="s">
        <v>36</v>
      </c>
      <c r="O146" s="1012" t="s">
        <v>36</v>
      </c>
      <c r="P146" s="1012" t="s">
        <v>36</v>
      </c>
      <c r="Q146" s="1019" t="s">
        <v>36</v>
      </c>
      <c r="R146" s="1026" t="s">
        <v>36</v>
      </c>
      <c r="S146" s="1012" t="s">
        <v>36</v>
      </c>
      <c r="T146" s="1012" t="s">
        <v>36</v>
      </c>
      <c r="U146" s="1012" t="s">
        <v>36</v>
      </c>
      <c r="V146" s="1012" t="s">
        <v>36</v>
      </c>
      <c r="W146" s="1012" t="s">
        <v>36</v>
      </c>
      <c r="X146" s="1012" t="s">
        <v>36</v>
      </c>
      <c r="Y146" s="1041" t="s">
        <v>36</v>
      </c>
      <c r="Z146" s="1041" t="s">
        <v>36</v>
      </c>
      <c r="AA146" s="1041" t="s">
        <v>36</v>
      </c>
      <c r="AB146" s="1041" t="s">
        <v>36</v>
      </c>
      <c r="AC146" s="1041" t="s">
        <v>36</v>
      </c>
      <c r="AD146" s="1041" t="s">
        <v>36</v>
      </c>
      <c r="AE146" s="1041" t="s">
        <v>36</v>
      </c>
      <c r="AF146" s="1041" t="s">
        <v>36</v>
      </c>
      <c r="AG146" s="1774" t="s">
        <v>36</v>
      </c>
      <c r="AH146" s="1787"/>
      <c r="AI146" s="1787"/>
      <c r="AJ146" s="1787"/>
      <c r="AK146" s="1787"/>
      <c r="AL146" s="1787"/>
      <c r="AM146" s="1787"/>
      <c r="AN146" s="1787"/>
      <c r="AO146" s="1787"/>
      <c r="AP146" s="1787"/>
      <c r="AQ146" s="1787"/>
      <c r="AR146" s="1787"/>
      <c r="AS146" s="1787"/>
      <c r="AT146" s="1787"/>
      <c r="AU146" s="1787"/>
      <c r="AV146" s="1787"/>
      <c r="AW146" s="1787"/>
      <c r="AX146" s="1787"/>
      <c r="AY146" s="1787"/>
      <c r="AZ146" s="215"/>
      <c r="BA146" s="2103"/>
      <c r="BB146" s="159" t="s">
        <v>67</v>
      </c>
      <c r="BC146" s="1051" t="s">
        <v>36</v>
      </c>
      <c r="BD146" s="1070" t="s">
        <v>36</v>
      </c>
      <c r="BE146" s="1070" t="s">
        <v>36</v>
      </c>
      <c r="BF146" s="1070" t="s">
        <v>36</v>
      </c>
      <c r="BG146" s="1090" t="s">
        <v>36</v>
      </c>
      <c r="BH146" s="1110" t="s">
        <v>36</v>
      </c>
      <c r="BI146" s="1070" t="s">
        <v>36</v>
      </c>
      <c r="BJ146" s="1070" t="s">
        <v>36</v>
      </c>
      <c r="BK146" s="1070" t="s">
        <v>36</v>
      </c>
      <c r="BL146" s="1090" t="s">
        <v>36</v>
      </c>
      <c r="BM146" s="1110" t="s">
        <v>36</v>
      </c>
      <c r="BN146" s="1070" t="s">
        <v>36</v>
      </c>
      <c r="BO146" s="1070" t="s">
        <v>36</v>
      </c>
      <c r="BP146" s="1070" t="s">
        <v>36</v>
      </c>
      <c r="BQ146" s="1090" t="s">
        <v>36</v>
      </c>
      <c r="BR146" s="1110" t="s">
        <v>36</v>
      </c>
      <c r="BS146" s="1070" t="s">
        <v>36</v>
      </c>
      <c r="BT146" s="1070" t="s">
        <v>36</v>
      </c>
      <c r="BU146" s="1070" t="s">
        <v>36</v>
      </c>
      <c r="BV146" s="1070" t="s">
        <v>36</v>
      </c>
      <c r="BW146" s="1070" t="s">
        <v>36</v>
      </c>
      <c r="BX146" s="1070" t="s">
        <v>36</v>
      </c>
      <c r="BY146" s="1128" t="s">
        <v>36</v>
      </c>
      <c r="BZ146" s="1128" t="s">
        <v>36</v>
      </c>
      <c r="CA146" s="1128" t="s">
        <v>36</v>
      </c>
      <c r="CB146" s="1128" t="s">
        <v>36</v>
      </c>
      <c r="CC146" s="1128" t="s">
        <v>36</v>
      </c>
      <c r="CD146" s="1128" t="s">
        <v>36</v>
      </c>
      <c r="CE146" s="1128" t="s">
        <v>36</v>
      </c>
      <c r="CF146" s="1128" t="s">
        <v>36</v>
      </c>
      <c r="CG146" s="1128" t="s">
        <v>36</v>
      </c>
      <c r="CH146" s="1809"/>
      <c r="CI146" s="1809"/>
      <c r="CJ146" s="1809"/>
      <c r="CK146" s="1809"/>
      <c r="CL146" s="1809"/>
      <c r="CM146" s="1809"/>
      <c r="CN146" s="1809"/>
      <c r="CO146" s="1809"/>
      <c r="CP146" s="1809"/>
      <c r="CQ146" s="1809"/>
      <c r="CR146" s="1809"/>
      <c r="CS146" s="1809"/>
      <c r="CT146" s="1809"/>
      <c r="CU146" s="1809"/>
      <c r="CV146" s="1809"/>
      <c r="CW146" s="1809"/>
      <c r="CX146" s="1809"/>
      <c r="CY146" s="1809"/>
      <c r="CZ146" s="1809"/>
    </row>
    <row r="147" s="130" customFormat="true" ht="15" customHeight="true" x14ac:dyDescent="0.2">
      <c r="A147" s="2068"/>
      <c r="B147" s="252" t="s">
        <v>68</v>
      </c>
      <c r="C147" s="1005" t="s">
        <v>36</v>
      </c>
      <c r="D147" s="1012" t="s">
        <v>36</v>
      </c>
      <c r="E147" s="1012" t="s">
        <v>36</v>
      </c>
      <c r="F147" s="1012" t="s">
        <v>36</v>
      </c>
      <c r="G147" s="1019" t="s">
        <v>36</v>
      </c>
      <c r="H147" s="1026" t="s">
        <v>36</v>
      </c>
      <c r="I147" s="1012" t="s">
        <v>36</v>
      </c>
      <c r="J147" s="1012" t="s">
        <v>36</v>
      </c>
      <c r="K147" s="1012" t="s">
        <v>36</v>
      </c>
      <c r="L147" s="1033" t="s">
        <v>36</v>
      </c>
      <c r="M147" s="1039" t="s">
        <v>36</v>
      </c>
      <c r="N147" s="1012" t="s">
        <v>36</v>
      </c>
      <c r="O147" s="1012" t="s">
        <v>36</v>
      </c>
      <c r="P147" s="1012" t="s">
        <v>36</v>
      </c>
      <c r="Q147" s="1019" t="s">
        <v>36</v>
      </c>
      <c r="R147" s="1026" t="s">
        <v>36</v>
      </c>
      <c r="S147" s="1012" t="s">
        <v>36</v>
      </c>
      <c r="T147" s="1012" t="s">
        <v>36</v>
      </c>
      <c r="U147" s="1012" t="s">
        <v>36</v>
      </c>
      <c r="V147" s="1012" t="s">
        <v>36</v>
      </c>
      <c r="W147" s="1012" t="s">
        <v>36</v>
      </c>
      <c r="X147" s="1012" t="s">
        <v>36</v>
      </c>
      <c r="Y147" s="1041" t="s">
        <v>36</v>
      </c>
      <c r="Z147" s="1041" t="s">
        <v>36</v>
      </c>
      <c r="AA147" s="1041" t="s">
        <v>36</v>
      </c>
      <c r="AB147" s="1041" t="s">
        <v>36</v>
      </c>
      <c r="AC147" s="1041" t="s">
        <v>36</v>
      </c>
      <c r="AD147" s="1041" t="s">
        <v>36</v>
      </c>
      <c r="AE147" s="1041" t="s">
        <v>36</v>
      </c>
      <c r="AF147" s="1041" t="s">
        <v>36</v>
      </c>
      <c r="AG147" s="1774" t="s">
        <v>36</v>
      </c>
      <c r="AH147" s="1787"/>
      <c r="AI147" s="1787"/>
      <c r="AJ147" s="1787"/>
      <c r="AK147" s="1787"/>
      <c r="AL147" s="1787"/>
      <c r="AM147" s="1787"/>
      <c r="AN147" s="1787"/>
      <c r="AO147" s="1787"/>
      <c r="AP147" s="1787"/>
      <c r="AQ147" s="1787"/>
      <c r="AR147" s="1787"/>
      <c r="AS147" s="1787"/>
      <c r="AT147" s="1787"/>
      <c r="AU147" s="1787"/>
      <c r="AV147" s="1787"/>
      <c r="AW147" s="1787"/>
      <c r="AX147" s="1787"/>
      <c r="AY147" s="1787"/>
      <c r="AZ147" s="215"/>
      <c r="BA147" s="2103"/>
      <c r="BB147" s="159" t="s">
        <v>68</v>
      </c>
      <c r="BC147" s="1051" t="s">
        <v>36</v>
      </c>
      <c r="BD147" s="1070" t="s">
        <v>36</v>
      </c>
      <c r="BE147" s="1070" t="s">
        <v>36</v>
      </c>
      <c r="BF147" s="1070" t="s">
        <v>36</v>
      </c>
      <c r="BG147" s="1090" t="s">
        <v>36</v>
      </c>
      <c r="BH147" s="1110" t="s">
        <v>36</v>
      </c>
      <c r="BI147" s="1070" t="s">
        <v>36</v>
      </c>
      <c r="BJ147" s="1070" t="s">
        <v>36</v>
      </c>
      <c r="BK147" s="1070" t="s">
        <v>36</v>
      </c>
      <c r="BL147" s="1090" t="s">
        <v>36</v>
      </c>
      <c r="BM147" s="1110" t="s">
        <v>36</v>
      </c>
      <c r="BN147" s="1070" t="s">
        <v>36</v>
      </c>
      <c r="BO147" s="1070" t="s">
        <v>36</v>
      </c>
      <c r="BP147" s="1070" t="s">
        <v>36</v>
      </c>
      <c r="BQ147" s="1090" t="s">
        <v>36</v>
      </c>
      <c r="BR147" s="1110" t="s">
        <v>36</v>
      </c>
      <c r="BS147" s="1070" t="s">
        <v>36</v>
      </c>
      <c r="BT147" s="1070" t="s">
        <v>36</v>
      </c>
      <c r="BU147" s="1070" t="s">
        <v>36</v>
      </c>
      <c r="BV147" s="1070" t="s">
        <v>36</v>
      </c>
      <c r="BW147" s="1070" t="s">
        <v>36</v>
      </c>
      <c r="BX147" s="1070" t="s">
        <v>36</v>
      </c>
      <c r="BY147" s="1128" t="s">
        <v>36</v>
      </c>
      <c r="BZ147" s="1128" t="s">
        <v>36</v>
      </c>
      <c r="CA147" s="1128" t="s">
        <v>36</v>
      </c>
      <c r="CB147" s="1128" t="s">
        <v>36</v>
      </c>
      <c r="CC147" s="1128" t="s">
        <v>36</v>
      </c>
      <c r="CD147" s="1128" t="s">
        <v>36</v>
      </c>
      <c r="CE147" s="1128" t="s">
        <v>36</v>
      </c>
      <c r="CF147" s="1128" t="s">
        <v>36</v>
      </c>
      <c r="CG147" s="1128" t="s">
        <v>36</v>
      </c>
      <c r="CH147" s="1809"/>
      <c r="CI147" s="1809"/>
      <c r="CJ147" s="1809"/>
      <c r="CK147" s="1809"/>
      <c r="CL147" s="1809"/>
      <c r="CM147" s="1809"/>
      <c r="CN147" s="1809"/>
      <c r="CO147" s="1809"/>
      <c r="CP147" s="1809"/>
      <c r="CQ147" s="1809"/>
      <c r="CR147" s="1809"/>
      <c r="CS147" s="1809"/>
      <c r="CT147" s="1809"/>
      <c r="CU147" s="1809"/>
      <c r="CV147" s="1809"/>
      <c r="CW147" s="1809"/>
      <c r="CX147" s="1809"/>
      <c r="CY147" s="1809"/>
      <c r="CZ147" s="1809"/>
    </row>
    <row r="148" s="130" customFormat="true" ht="15" customHeight="true" x14ac:dyDescent="0.2">
      <c r="A148" s="2068" t="s">
        <v>109</v>
      </c>
      <c r="B148" s="252" t="s">
        <v>50</v>
      </c>
      <c r="C148" s="699">
        <v>3.726704828357573</v>
      </c>
      <c r="D148" s="700">
        <v>2.3875551755719466</v>
      </c>
      <c r="E148" s="700">
        <v>1.4245231632614506</v>
      </c>
      <c r="F148" s="700">
        <v>1.2021142587386551</v>
      </c>
      <c r="G148" s="751">
        <v>1.1440458859121259</v>
      </c>
      <c r="H148" s="739">
        <v>8.5062120546534103</v>
      </c>
      <c r="I148" s="700">
        <v>2.1207355889904287</v>
      </c>
      <c r="J148" s="700">
        <v>1.8497264922850334</v>
      </c>
      <c r="K148" s="700">
        <v>1.8412284778441326</v>
      </c>
      <c r="L148" s="715">
        <v>0.30915818749244517</v>
      </c>
      <c r="M148" s="726">
        <v>2.6065921026932215</v>
      </c>
      <c r="N148" s="700">
        <v>0.43213780191342349</v>
      </c>
      <c r="O148" s="700">
        <v>1.0485013755749772</v>
      </c>
      <c r="P148" s="700">
        <v>0.25780501188773935</v>
      </c>
      <c r="Q148" s="751">
        <v>0.15090277649961514</v>
      </c>
      <c r="R148" s="739">
        <v>0.33521807977763718</v>
      </c>
      <c r="S148" s="700">
        <v>2.5287593199217606</v>
      </c>
      <c r="T148" s="700">
        <v>1.2130606310050625</v>
      </c>
      <c r="U148" s="700">
        <v>0.18130033698046652</v>
      </c>
      <c r="V148" s="700">
        <v>12.249227383156807</v>
      </c>
      <c r="W148" s="700">
        <v>0.3311431272570548</v>
      </c>
      <c r="X148" s="700">
        <v>0.84191681863252399</v>
      </c>
      <c r="Y148" s="701">
        <v>0.10619384249840669</v>
      </c>
      <c r="Z148" s="701">
        <v>1.1955660049058565</v>
      </c>
      <c r="AA148" s="701">
        <v>1.6998114037229111</v>
      </c>
      <c r="AB148" s="701">
        <v>1.4781043520913431</v>
      </c>
      <c r="AC148" s="701">
        <v>1.5721471905290201</v>
      </c>
      <c r="AD148" s="701">
        <v>0.37353577817731742</v>
      </c>
      <c r="AE148" s="701">
        <v>1.4307654632815268</v>
      </c>
      <c r="AF148" s="701">
        <v>4.5668320536945446</v>
      </c>
      <c r="AG148" s="1775">
        <v>0.84481893361960203</v>
      </c>
      <c r="AH148" s="1788"/>
      <c r="AI148" s="1788"/>
      <c r="AJ148" s="1788"/>
      <c r="AK148" s="1788"/>
      <c r="AL148" s="1788"/>
      <c r="AM148" s="1788"/>
      <c r="AN148" s="1788"/>
      <c r="AO148" s="1788"/>
      <c r="AP148" s="1788"/>
      <c r="AQ148" s="1788"/>
      <c r="AR148" s="1788"/>
      <c r="AS148" s="1788"/>
      <c r="AT148" s="1788"/>
      <c r="AU148" s="1788"/>
      <c r="AV148" s="1788"/>
      <c r="AW148" s="1788"/>
      <c r="AX148" s="1788"/>
      <c r="AY148" s="1788"/>
      <c r="AZ148" s="215"/>
      <c r="BA148" s="2103" t="s">
        <v>109</v>
      </c>
      <c r="BB148" s="159" t="s">
        <v>50</v>
      </c>
      <c r="BC148" s="1051" t="s">
        <v>36</v>
      </c>
      <c r="BD148" s="1070" t="s">
        <v>36</v>
      </c>
      <c r="BE148" s="1070" t="s">
        <v>36</v>
      </c>
      <c r="BF148" s="1070" t="s">
        <v>36</v>
      </c>
      <c r="BG148" s="1090" t="s">
        <v>36</v>
      </c>
      <c r="BH148" s="1110" t="s">
        <v>36</v>
      </c>
      <c r="BI148" s="1070" t="s">
        <v>36</v>
      </c>
      <c r="BJ148" s="1070" t="s">
        <v>36</v>
      </c>
      <c r="BK148" s="1070" t="s">
        <v>36</v>
      </c>
      <c r="BL148" s="1090" t="s">
        <v>36</v>
      </c>
      <c r="BM148" s="1110" t="s">
        <v>36</v>
      </c>
      <c r="BN148" s="1070" t="s">
        <v>36</v>
      </c>
      <c r="BO148" s="1070" t="s">
        <v>36</v>
      </c>
      <c r="BP148" s="1070" t="s">
        <v>36</v>
      </c>
      <c r="BQ148" s="1090" t="s">
        <v>36</v>
      </c>
      <c r="BR148" s="1110" t="s">
        <v>36</v>
      </c>
      <c r="BS148" s="1070" t="s">
        <v>36</v>
      </c>
      <c r="BT148" s="1070" t="s">
        <v>36</v>
      </c>
      <c r="BU148" s="1070" t="s">
        <v>36</v>
      </c>
      <c r="BV148" s="1070" t="s">
        <v>36</v>
      </c>
      <c r="BW148" s="1070" t="s">
        <v>36</v>
      </c>
      <c r="BX148" s="1070" t="s">
        <v>36</v>
      </c>
      <c r="BY148" s="1128" t="s">
        <v>36</v>
      </c>
      <c r="BZ148" s="1128" t="s">
        <v>36</v>
      </c>
      <c r="CA148" s="1128" t="s">
        <v>36</v>
      </c>
      <c r="CB148" s="1128" t="s">
        <v>36</v>
      </c>
      <c r="CC148" s="1128" t="s">
        <v>36</v>
      </c>
      <c r="CD148" s="1128" t="s">
        <v>36</v>
      </c>
      <c r="CE148" s="1128" t="s">
        <v>36</v>
      </c>
      <c r="CF148" s="1128" t="s">
        <v>36</v>
      </c>
      <c r="CG148" s="1128" t="s">
        <v>36</v>
      </c>
      <c r="CH148" s="1809"/>
      <c r="CI148" s="1809"/>
      <c r="CJ148" s="1809"/>
      <c r="CK148" s="1809"/>
      <c r="CL148" s="1809"/>
      <c r="CM148" s="1809"/>
      <c r="CN148" s="1809"/>
      <c r="CO148" s="1809"/>
      <c r="CP148" s="1809"/>
      <c r="CQ148" s="1809"/>
      <c r="CR148" s="1809"/>
      <c r="CS148" s="1809"/>
      <c r="CT148" s="1809"/>
      <c r="CU148" s="1809"/>
      <c r="CV148" s="1809"/>
      <c r="CW148" s="1809"/>
      <c r="CX148" s="1809"/>
      <c r="CY148" s="1809"/>
      <c r="CZ148" s="1809"/>
    </row>
    <row r="149" s="130" customFormat="true" ht="15" customHeight="true" x14ac:dyDescent="0.2">
      <c r="A149" s="2068"/>
      <c r="B149" s="252" t="s">
        <v>49</v>
      </c>
      <c r="C149" s="699">
        <v>96.106163492300524</v>
      </c>
      <c r="D149" s="700">
        <v>97.449171176905438</v>
      </c>
      <c r="E149" s="700">
        <v>98.485363623165981</v>
      </c>
      <c r="F149" s="700">
        <v>98.75448708198887</v>
      </c>
      <c r="G149" s="751">
        <v>98.670866879342086</v>
      </c>
      <c r="H149" s="739">
        <v>91.266596823557705</v>
      </c>
      <c r="I149" s="700">
        <v>97.818706094455109</v>
      </c>
      <c r="J149" s="700">
        <v>98.077703798596232</v>
      </c>
      <c r="K149" s="700">
        <v>97.991789509504613</v>
      </c>
      <c r="L149" s="715">
        <v>99.509935266720404</v>
      </c>
      <c r="M149" s="726">
        <v>97.160705350173643</v>
      </c>
      <c r="N149" s="700">
        <v>99.469004234563798</v>
      </c>
      <c r="O149" s="700">
        <v>98.901945364118887</v>
      </c>
      <c r="P149" s="700">
        <v>99.603656305156647</v>
      </c>
      <c r="Q149" s="751">
        <v>99.786836593567514</v>
      </c>
      <c r="R149" s="739">
        <v>99.476659219177805</v>
      </c>
      <c r="S149" s="700">
        <v>97.308370255988109</v>
      </c>
      <c r="T149" s="700">
        <v>98.453032696005721</v>
      </c>
      <c r="U149" s="700">
        <v>99.818699663019544</v>
      </c>
      <c r="V149" s="700">
        <v>87.504175174121713</v>
      </c>
      <c r="W149" s="700">
        <v>99.66885687274295</v>
      </c>
      <c r="X149" s="700">
        <v>99.018364451696925</v>
      </c>
      <c r="Y149" s="701">
        <v>99.893806157501587</v>
      </c>
      <c r="Z149" s="701">
        <v>98.804433995094186</v>
      </c>
      <c r="AA149" s="701">
        <v>98.10223720008247</v>
      </c>
      <c r="AB149" s="701">
        <v>98.52189564790865</v>
      </c>
      <c r="AC149" s="701">
        <v>97.279918899446415</v>
      </c>
      <c r="AD149" s="701">
        <v>99.572856417072813</v>
      </c>
      <c r="AE149" s="701">
        <v>98.48972142963413</v>
      </c>
      <c r="AF149" s="701">
        <v>95.433167946305545</v>
      </c>
      <c r="AG149" s="1775">
        <v>99.155181066380393</v>
      </c>
      <c r="AH149" s="1788"/>
      <c r="AI149" s="1788"/>
      <c r="AJ149" s="1788"/>
      <c r="AK149" s="1788"/>
      <c r="AL149" s="1788"/>
      <c r="AM149" s="1788"/>
      <c r="AN149" s="1788"/>
      <c r="AO149" s="1788"/>
      <c r="AP149" s="1788"/>
      <c r="AQ149" s="1788"/>
      <c r="AR149" s="1788"/>
      <c r="AS149" s="1788"/>
      <c r="AT149" s="1788"/>
      <c r="AU149" s="1788"/>
      <c r="AV149" s="1788"/>
      <c r="AW149" s="1788"/>
      <c r="AX149" s="1788"/>
      <c r="AY149" s="1788"/>
      <c r="AZ149" s="215"/>
      <c r="BA149" s="2103"/>
      <c r="BB149" s="159" t="s">
        <v>49</v>
      </c>
      <c r="BC149" s="1051" t="s">
        <v>36</v>
      </c>
      <c r="BD149" s="1070" t="s">
        <v>36</v>
      </c>
      <c r="BE149" s="1070" t="s">
        <v>36</v>
      </c>
      <c r="BF149" s="1070" t="s">
        <v>36</v>
      </c>
      <c r="BG149" s="1090" t="s">
        <v>36</v>
      </c>
      <c r="BH149" s="1110" t="s">
        <v>36</v>
      </c>
      <c r="BI149" s="1070" t="s">
        <v>36</v>
      </c>
      <c r="BJ149" s="1070" t="s">
        <v>36</v>
      </c>
      <c r="BK149" s="1070" t="s">
        <v>36</v>
      </c>
      <c r="BL149" s="1090" t="s">
        <v>36</v>
      </c>
      <c r="BM149" s="1110" t="s">
        <v>36</v>
      </c>
      <c r="BN149" s="1070" t="s">
        <v>36</v>
      </c>
      <c r="BO149" s="1070" t="s">
        <v>36</v>
      </c>
      <c r="BP149" s="1070" t="s">
        <v>36</v>
      </c>
      <c r="BQ149" s="1090" t="s">
        <v>36</v>
      </c>
      <c r="BR149" s="1110" t="s">
        <v>36</v>
      </c>
      <c r="BS149" s="1070" t="s">
        <v>36</v>
      </c>
      <c r="BT149" s="1070" t="s">
        <v>36</v>
      </c>
      <c r="BU149" s="1070" t="s">
        <v>36</v>
      </c>
      <c r="BV149" s="1070" t="s">
        <v>36</v>
      </c>
      <c r="BW149" s="1070" t="s">
        <v>36</v>
      </c>
      <c r="BX149" s="1070" t="s">
        <v>36</v>
      </c>
      <c r="BY149" s="1128" t="s">
        <v>36</v>
      </c>
      <c r="BZ149" s="1128" t="s">
        <v>36</v>
      </c>
      <c r="CA149" s="1128" t="s">
        <v>36</v>
      </c>
      <c r="CB149" s="1128" t="s">
        <v>36</v>
      </c>
      <c r="CC149" s="1128" t="s">
        <v>36</v>
      </c>
      <c r="CD149" s="1128" t="s">
        <v>36</v>
      </c>
      <c r="CE149" s="1128" t="s">
        <v>36</v>
      </c>
      <c r="CF149" s="1128" t="s">
        <v>36</v>
      </c>
      <c r="CG149" s="1128" t="s">
        <v>36</v>
      </c>
      <c r="CH149" s="1809"/>
      <c r="CI149" s="1809"/>
      <c r="CJ149" s="1809"/>
      <c r="CK149" s="1809"/>
      <c r="CL149" s="1809"/>
      <c r="CM149" s="1809"/>
      <c r="CN149" s="1809"/>
      <c r="CO149" s="1809"/>
      <c r="CP149" s="1809"/>
      <c r="CQ149" s="1809"/>
      <c r="CR149" s="1809"/>
      <c r="CS149" s="1809"/>
      <c r="CT149" s="1809"/>
      <c r="CU149" s="1809"/>
      <c r="CV149" s="1809"/>
      <c r="CW149" s="1809"/>
      <c r="CX149" s="1809"/>
      <c r="CY149" s="1809"/>
      <c r="CZ149" s="1809"/>
    </row>
    <row r="150" s="130" customFormat="true" ht="15" customHeight="true" x14ac:dyDescent="0.2">
      <c r="A150" s="2068"/>
      <c r="B150" s="252" t="s">
        <v>111</v>
      </c>
      <c r="C150" s="699">
        <v>0.16713167934183626</v>
      </c>
      <c r="D150" s="700">
        <v>0.16327364752263804</v>
      </c>
      <c r="E150" s="700">
        <v>9.0113213572546952E-2</v>
      </c>
      <c r="F150" s="700">
        <v>4.3398659272423035E-2</v>
      </c>
      <c r="G150" s="751">
        <v>0.18508723474579175</v>
      </c>
      <c r="H150" s="739">
        <v>0.2271911217888935</v>
      </c>
      <c r="I150" s="700">
        <v>6.0558316554457668E-2</v>
      </c>
      <c r="J150" s="700">
        <v>7.2569709118772516E-2</v>
      </c>
      <c r="K150" s="700">
        <v>0.16698201265126575</v>
      </c>
      <c r="L150" s="715">
        <v>0.18090654578715035</v>
      </c>
      <c r="M150" s="726">
        <v>0.23270254713317254</v>
      </c>
      <c r="N150" s="700">
        <v>9.8857963522790762E-2</v>
      </c>
      <c r="O150" s="700">
        <v>4.9553260306136909E-2</v>
      </c>
      <c r="P150" s="700">
        <v>0.13853868295563249</v>
      </c>
      <c r="Q150" s="751">
        <v>6.226062993286486E-2</v>
      </c>
      <c r="R150" s="739">
        <v>0.18812270104455636</v>
      </c>
      <c r="S150" s="700">
        <v>0.16287042409018324</v>
      </c>
      <c r="T150" s="700">
        <v>0.33390667298911536</v>
      </c>
      <c r="U150" s="700">
        <v>0</v>
      </c>
      <c r="V150" s="700">
        <v>0.24659744272145478</v>
      </c>
      <c r="W150" s="700">
        <v>0</v>
      </c>
      <c r="X150" s="700">
        <v>0.13971872967055143</v>
      </c>
      <c r="Y150" s="701">
        <v>0</v>
      </c>
      <c r="Z150" s="701">
        <v>0</v>
      </c>
      <c r="AA150" s="701">
        <v>0.19795139619465546</v>
      </c>
      <c r="AB150" s="701">
        <v>0</v>
      </c>
      <c r="AC150" s="701">
        <v>1.1479339100245964</v>
      </c>
      <c r="AD150" s="701">
        <v>5.3607804749848428E-2</v>
      </c>
      <c r="AE150" s="701">
        <v>7.9513107084350956E-2</v>
      </c>
      <c r="AF150" s="701">
        <v>0</v>
      </c>
      <c r="AG150" s="1775">
        <v>0</v>
      </c>
      <c r="AH150" s="1788"/>
      <c r="AI150" s="1788"/>
      <c r="AJ150" s="1788"/>
      <c r="AK150" s="1788"/>
      <c r="AL150" s="1788"/>
      <c r="AM150" s="1788"/>
      <c r="AN150" s="1788"/>
      <c r="AO150" s="1788"/>
      <c r="AP150" s="1788"/>
      <c r="AQ150" s="1788"/>
      <c r="AR150" s="1788"/>
      <c r="AS150" s="1788"/>
      <c r="AT150" s="1788"/>
      <c r="AU150" s="1788"/>
      <c r="AV150" s="1788"/>
      <c r="AW150" s="1788"/>
      <c r="AX150" s="1788"/>
      <c r="AY150" s="1788"/>
      <c r="AZ150" s="215"/>
      <c r="BA150" s="2103"/>
      <c r="BB150" s="159" t="s">
        <v>111</v>
      </c>
      <c r="BC150" s="1051" t="s">
        <v>36</v>
      </c>
      <c r="BD150" s="1070" t="s">
        <v>36</v>
      </c>
      <c r="BE150" s="1070" t="s">
        <v>36</v>
      </c>
      <c r="BF150" s="1070" t="s">
        <v>36</v>
      </c>
      <c r="BG150" s="1090" t="s">
        <v>36</v>
      </c>
      <c r="BH150" s="1110" t="s">
        <v>36</v>
      </c>
      <c r="BI150" s="1070" t="s">
        <v>36</v>
      </c>
      <c r="BJ150" s="1070" t="s">
        <v>36</v>
      </c>
      <c r="BK150" s="1070" t="s">
        <v>36</v>
      </c>
      <c r="BL150" s="1090" t="s">
        <v>36</v>
      </c>
      <c r="BM150" s="1110" t="s">
        <v>36</v>
      </c>
      <c r="BN150" s="1070" t="s">
        <v>36</v>
      </c>
      <c r="BO150" s="1070" t="s">
        <v>36</v>
      </c>
      <c r="BP150" s="1070" t="s">
        <v>36</v>
      </c>
      <c r="BQ150" s="1090" t="s">
        <v>36</v>
      </c>
      <c r="BR150" s="1110" t="s">
        <v>36</v>
      </c>
      <c r="BS150" s="1070" t="s">
        <v>36</v>
      </c>
      <c r="BT150" s="1070" t="s">
        <v>36</v>
      </c>
      <c r="BU150" s="1070" t="s">
        <v>36</v>
      </c>
      <c r="BV150" s="1070" t="s">
        <v>36</v>
      </c>
      <c r="BW150" s="1070" t="s">
        <v>36</v>
      </c>
      <c r="BX150" s="1070" t="s">
        <v>36</v>
      </c>
      <c r="BY150" s="1128" t="s">
        <v>36</v>
      </c>
      <c r="BZ150" s="1128" t="s">
        <v>36</v>
      </c>
      <c r="CA150" s="1128" t="s">
        <v>36</v>
      </c>
      <c r="CB150" s="1128" t="s">
        <v>36</v>
      </c>
      <c r="CC150" s="1128" t="s">
        <v>36</v>
      </c>
      <c r="CD150" s="1128" t="s">
        <v>36</v>
      </c>
      <c r="CE150" s="1128" t="s">
        <v>36</v>
      </c>
      <c r="CF150" s="1128" t="s">
        <v>36</v>
      </c>
      <c r="CG150" s="1128" t="s">
        <v>36</v>
      </c>
      <c r="CH150" s="1809"/>
      <c r="CI150" s="1809"/>
      <c r="CJ150" s="1809"/>
      <c r="CK150" s="1809"/>
      <c r="CL150" s="1809"/>
      <c r="CM150" s="1809"/>
      <c r="CN150" s="1809"/>
      <c r="CO150" s="1809"/>
      <c r="CP150" s="1809"/>
      <c r="CQ150" s="1809"/>
      <c r="CR150" s="1809"/>
      <c r="CS150" s="1809"/>
      <c r="CT150" s="1809"/>
      <c r="CU150" s="1809"/>
      <c r="CV150" s="1809"/>
      <c r="CW150" s="1809"/>
      <c r="CX150" s="1809"/>
      <c r="CY150" s="1809"/>
      <c r="CZ150" s="1809"/>
    </row>
    <row r="151" s="130" customFormat="true" ht="15" customHeight="true" x14ac:dyDescent="0.2">
      <c r="A151" s="2068" t="s">
        <v>110</v>
      </c>
      <c r="B151" s="252" t="s">
        <v>50</v>
      </c>
      <c r="C151" s="699">
        <v>3.7297050061510801</v>
      </c>
      <c r="D151" s="700">
        <v>2.3881089753945659</v>
      </c>
      <c r="E151" s="700">
        <v>1.4245231632614506</v>
      </c>
      <c r="F151" s="700">
        <v>1.2021142587386551</v>
      </c>
      <c r="G151" s="751">
        <v>1.1440458859121259</v>
      </c>
      <c r="H151" s="739">
        <v>8.5062120546534103</v>
      </c>
      <c r="I151" s="700">
        <v>2.1207355889904287</v>
      </c>
      <c r="J151" s="700">
        <v>1.8497264922850334</v>
      </c>
      <c r="K151" s="700">
        <v>1.8412284778441326</v>
      </c>
      <c r="L151" s="715">
        <v>0.30915818749244517</v>
      </c>
      <c r="M151" s="726">
        <v>2.6110855743219021</v>
      </c>
      <c r="N151" s="700">
        <v>0.43213780191342349</v>
      </c>
      <c r="O151" s="700">
        <v>1.049021199780771</v>
      </c>
      <c r="P151" s="700">
        <v>0.25780501188773935</v>
      </c>
      <c r="Q151" s="751">
        <v>0.15090277649961514</v>
      </c>
      <c r="R151" s="739">
        <v>0.3357977568088516</v>
      </c>
      <c r="S151" s="700">
        <v>2.5287593199217606</v>
      </c>
      <c r="T151" s="700">
        <v>1.2130606310050625</v>
      </c>
      <c r="U151" s="700">
        <v>0.18130033698046652</v>
      </c>
      <c r="V151" s="700">
        <v>12.249227383156807</v>
      </c>
      <c r="W151" s="700">
        <v>0.3311431272570548</v>
      </c>
      <c r="X151" s="700">
        <v>0.84191681863252399</v>
      </c>
      <c r="Y151" s="701">
        <v>0.10619384249840669</v>
      </c>
      <c r="Z151" s="701">
        <v>1.1955660049058565</v>
      </c>
      <c r="AA151" s="701">
        <v>1.6998114037229111</v>
      </c>
      <c r="AB151" s="701">
        <v>1.4781043520913431</v>
      </c>
      <c r="AC151" s="701">
        <v>1.5785181508153581</v>
      </c>
      <c r="AD151" s="701">
        <v>0.37353577817731742</v>
      </c>
      <c r="AE151" s="701">
        <v>1.4307654632815268</v>
      </c>
      <c r="AF151" s="701">
        <v>4.5668320536945446</v>
      </c>
      <c r="AG151" s="1775">
        <v>0.84481893361960203</v>
      </c>
      <c r="AH151" s="1788"/>
      <c r="AI151" s="1788"/>
      <c r="AJ151" s="1788"/>
      <c r="AK151" s="1788"/>
      <c r="AL151" s="1788"/>
      <c r="AM151" s="1788"/>
      <c r="AN151" s="1788"/>
      <c r="AO151" s="1788"/>
      <c r="AP151" s="1788"/>
      <c r="AQ151" s="1788"/>
      <c r="AR151" s="1788"/>
      <c r="AS151" s="1788"/>
      <c r="AT151" s="1788"/>
      <c r="AU151" s="1788"/>
      <c r="AV151" s="1788"/>
      <c r="AW151" s="1788"/>
      <c r="AX151" s="1788"/>
      <c r="AY151" s="1788"/>
      <c r="AZ151" s="215"/>
      <c r="BA151" s="2103" t="s">
        <v>110</v>
      </c>
      <c r="BB151" s="159" t="s">
        <v>50</v>
      </c>
      <c r="BC151" s="1051" t="s">
        <v>36</v>
      </c>
      <c r="BD151" s="1070" t="s">
        <v>36</v>
      </c>
      <c r="BE151" s="1070" t="s">
        <v>36</v>
      </c>
      <c r="BF151" s="1070" t="s">
        <v>36</v>
      </c>
      <c r="BG151" s="1090" t="s">
        <v>36</v>
      </c>
      <c r="BH151" s="1110" t="s">
        <v>36</v>
      </c>
      <c r="BI151" s="1070" t="s">
        <v>36</v>
      </c>
      <c r="BJ151" s="1070" t="s">
        <v>36</v>
      </c>
      <c r="BK151" s="1070" t="s">
        <v>36</v>
      </c>
      <c r="BL151" s="1090" t="s">
        <v>36</v>
      </c>
      <c r="BM151" s="1110" t="s">
        <v>36</v>
      </c>
      <c r="BN151" s="1070" t="s">
        <v>36</v>
      </c>
      <c r="BO151" s="1070" t="s">
        <v>36</v>
      </c>
      <c r="BP151" s="1070" t="s">
        <v>36</v>
      </c>
      <c r="BQ151" s="1090" t="s">
        <v>36</v>
      </c>
      <c r="BR151" s="1110" t="s">
        <v>36</v>
      </c>
      <c r="BS151" s="1070" t="s">
        <v>36</v>
      </c>
      <c r="BT151" s="1070" t="s">
        <v>36</v>
      </c>
      <c r="BU151" s="1070" t="s">
        <v>36</v>
      </c>
      <c r="BV151" s="1070" t="s">
        <v>36</v>
      </c>
      <c r="BW151" s="1070" t="s">
        <v>36</v>
      </c>
      <c r="BX151" s="1070" t="s">
        <v>36</v>
      </c>
      <c r="BY151" s="1128" t="s">
        <v>36</v>
      </c>
      <c r="BZ151" s="1128" t="s">
        <v>36</v>
      </c>
      <c r="CA151" s="1128" t="s">
        <v>36</v>
      </c>
      <c r="CB151" s="1128" t="s">
        <v>36</v>
      </c>
      <c r="CC151" s="1128" t="s">
        <v>36</v>
      </c>
      <c r="CD151" s="1128" t="s">
        <v>36</v>
      </c>
      <c r="CE151" s="1128" t="s">
        <v>36</v>
      </c>
      <c r="CF151" s="1128" t="s">
        <v>36</v>
      </c>
      <c r="CG151" s="1128" t="s">
        <v>36</v>
      </c>
      <c r="CH151" s="1809"/>
      <c r="CI151" s="1809"/>
      <c r="CJ151" s="1809"/>
      <c r="CK151" s="1809"/>
      <c r="CL151" s="1809"/>
      <c r="CM151" s="1809"/>
      <c r="CN151" s="1809"/>
      <c r="CO151" s="1809"/>
      <c r="CP151" s="1809"/>
      <c r="CQ151" s="1809"/>
      <c r="CR151" s="1809"/>
      <c r="CS151" s="1809"/>
      <c r="CT151" s="1809"/>
      <c r="CU151" s="1809"/>
      <c r="CV151" s="1809"/>
      <c r="CW151" s="1809"/>
      <c r="CX151" s="1809"/>
      <c r="CY151" s="1809"/>
      <c r="CZ151" s="1809"/>
    </row>
    <row r="152" s="130" customFormat="true" ht="15" customHeight="true" x14ac:dyDescent="0.2">
      <c r="A152" s="2104"/>
      <c r="B152" s="786" t="s">
        <v>49</v>
      </c>
      <c r="C152" s="702">
        <v>96.244332835137058</v>
      </c>
      <c r="D152" s="703">
        <v>97.595826613575866</v>
      </c>
      <c r="E152" s="703">
        <v>98.498733622606935</v>
      </c>
      <c r="F152" s="703">
        <v>98.797885741261325</v>
      </c>
      <c r="G152" s="752">
        <v>98.767117300859667</v>
      </c>
      <c r="H152" s="740">
        <v>91.445031977370618</v>
      </c>
      <c r="I152" s="703">
        <v>97.827717826466667</v>
      </c>
      <c r="J152" s="703">
        <v>98.150273507714999</v>
      </c>
      <c r="K152" s="703">
        <v>97.991789509504613</v>
      </c>
      <c r="L152" s="716">
        <v>99.690841812507557</v>
      </c>
      <c r="M152" s="727">
        <v>97.388914425678124</v>
      </c>
      <c r="N152" s="703">
        <v>99.567862198086573</v>
      </c>
      <c r="O152" s="703">
        <v>98.950978800219218</v>
      </c>
      <c r="P152" s="703">
        <v>99.664768260448554</v>
      </c>
      <c r="Q152" s="752">
        <v>99.786836593567514</v>
      </c>
      <c r="R152" s="740">
        <v>99.664202243191156</v>
      </c>
      <c r="S152" s="703">
        <v>97.420256074766769</v>
      </c>
      <c r="T152" s="703">
        <v>98.642376936790654</v>
      </c>
      <c r="U152" s="703">
        <v>99.818699663019544</v>
      </c>
      <c r="V152" s="703">
        <v>87.504175174121713</v>
      </c>
      <c r="W152" s="703">
        <v>99.66885687274295</v>
      </c>
      <c r="X152" s="703">
        <v>99.158083181367459</v>
      </c>
      <c r="Y152" s="704">
        <v>99.893806157501587</v>
      </c>
      <c r="Z152" s="704">
        <v>98.804433995094186</v>
      </c>
      <c r="AA152" s="704">
        <v>98.300188596277124</v>
      </c>
      <c r="AB152" s="704">
        <v>98.52189564790865</v>
      </c>
      <c r="AC152" s="704">
        <v>98.165953226131279</v>
      </c>
      <c r="AD152" s="704">
        <v>99.572856417072813</v>
      </c>
      <c r="AE152" s="704">
        <v>98.569234536718469</v>
      </c>
      <c r="AF152" s="704">
        <v>95.433167946305545</v>
      </c>
      <c r="AG152" s="1776">
        <v>99.155181066380393</v>
      </c>
      <c r="AH152" s="1789"/>
      <c r="AI152" s="1789"/>
      <c r="AJ152" s="1789"/>
      <c r="AK152" s="1789"/>
      <c r="AL152" s="1789"/>
      <c r="AM152" s="1789"/>
      <c r="AN152" s="1789"/>
      <c r="AO152" s="1789"/>
      <c r="AP152" s="1789"/>
      <c r="AQ152" s="1789"/>
      <c r="AR152" s="1789"/>
      <c r="AS152" s="1789"/>
      <c r="AT152" s="1789"/>
      <c r="AU152" s="1789"/>
      <c r="AV152" s="1789"/>
      <c r="AW152" s="1789"/>
      <c r="AX152" s="1789"/>
      <c r="AY152" s="1789"/>
      <c r="AZ152" s="215"/>
      <c r="BA152" s="2105"/>
      <c r="BB152" s="235" t="s">
        <v>49</v>
      </c>
      <c r="BC152" s="1052" t="s">
        <v>36</v>
      </c>
      <c r="BD152" s="1071" t="s">
        <v>36</v>
      </c>
      <c r="BE152" s="1071" t="s">
        <v>36</v>
      </c>
      <c r="BF152" s="1071" t="s">
        <v>36</v>
      </c>
      <c r="BG152" s="1091" t="s">
        <v>36</v>
      </c>
      <c r="BH152" s="1111" t="s">
        <v>36</v>
      </c>
      <c r="BI152" s="1071" t="s">
        <v>36</v>
      </c>
      <c r="BJ152" s="1071" t="s">
        <v>36</v>
      </c>
      <c r="BK152" s="1071" t="s">
        <v>36</v>
      </c>
      <c r="BL152" s="1091" t="s">
        <v>36</v>
      </c>
      <c r="BM152" s="1111" t="s">
        <v>36</v>
      </c>
      <c r="BN152" s="1071" t="s">
        <v>36</v>
      </c>
      <c r="BO152" s="1071" t="s">
        <v>36</v>
      </c>
      <c r="BP152" s="1071" t="s">
        <v>36</v>
      </c>
      <c r="BQ152" s="1091" t="s">
        <v>36</v>
      </c>
      <c r="BR152" s="1111" t="s">
        <v>36</v>
      </c>
      <c r="BS152" s="1071" t="s">
        <v>36</v>
      </c>
      <c r="BT152" s="1071" t="s">
        <v>36</v>
      </c>
      <c r="BU152" s="1071" t="s">
        <v>36</v>
      </c>
      <c r="BV152" s="1071" t="s">
        <v>36</v>
      </c>
      <c r="BW152" s="1071" t="s">
        <v>36</v>
      </c>
      <c r="BX152" s="1071" t="s">
        <v>36</v>
      </c>
      <c r="BY152" s="1129" t="s">
        <v>36</v>
      </c>
      <c r="BZ152" s="1129" t="s">
        <v>36</v>
      </c>
      <c r="CA152" s="1129" t="s">
        <v>36</v>
      </c>
      <c r="CB152" s="1129" t="s">
        <v>36</v>
      </c>
      <c r="CC152" s="1129" t="s">
        <v>36</v>
      </c>
      <c r="CD152" s="1129" t="s">
        <v>36</v>
      </c>
      <c r="CE152" s="1129" t="s">
        <v>36</v>
      </c>
      <c r="CF152" s="1129" t="s">
        <v>36</v>
      </c>
      <c r="CG152" s="1129" t="s">
        <v>36</v>
      </c>
      <c r="CH152" s="1810"/>
      <c r="CI152" s="1810"/>
      <c r="CJ152" s="1810"/>
      <c r="CK152" s="1810"/>
      <c r="CL152" s="1810"/>
      <c r="CM152" s="1810"/>
      <c r="CN152" s="1810"/>
      <c r="CO152" s="1810"/>
      <c r="CP152" s="1810"/>
      <c r="CQ152" s="1810"/>
      <c r="CR152" s="1810"/>
      <c r="CS152" s="1810"/>
      <c r="CT152" s="1810"/>
      <c r="CU152" s="1810"/>
      <c r="CV152" s="1810"/>
      <c r="CW152" s="1810"/>
      <c r="CX152" s="1810"/>
      <c r="CY152" s="1810"/>
      <c r="CZ152" s="1810"/>
    </row>
    <row r="153" s="135" customFormat="true" ht="15" customHeight="true" x14ac:dyDescent="0.2">
      <c r="A153" s="2265" t="s">
        <v>63</v>
      </c>
      <c r="B153" s="1693" t="s">
        <v>178</v>
      </c>
      <c r="C153" s="1613">
        <v>8.2975366179724261</v>
      </c>
      <c r="D153" s="1614">
        <v>11.717654933620745</v>
      </c>
      <c r="E153" s="1614">
        <v>27.656540612221768</v>
      </c>
      <c r="F153" s="1614">
        <v>60.140735765222132</v>
      </c>
      <c r="G153" s="1615">
        <v>83.697792206323513</v>
      </c>
      <c r="H153" s="1616">
        <v>44.972981017070424</v>
      </c>
      <c r="I153" s="1614">
        <v>59.769873474408698</v>
      </c>
      <c r="J153" s="1614">
        <v>68.567417579365525</v>
      </c>
      <c r="K153" s="1614">
        <v>81.019725755935625</v>
      </c>
      <c r="L153" s="1617">
        <v>86.885744184162817</v>
      </c>
      <c r="M153" s="1618">
        <v>2.2403933384097798</v>
      </c>
      <c r="N153" s="1614">
        <v>2.5062144087200946</v>
      </c>
      <c r="O153" s="1614">
        <v>3.9018890790050555</v>
      </c>
      <c r="P153" s="1614">
        <v>6.9428472303297895</v>
      </c>
      <c r="Q153" s="1615">
        <v>5.7109000680583115</v>
      </c>
      <c r="R153" s="1616">
        <v>24.929872048390457</v>
      </c>
      <c r="S153" s="1614">
        <v>31.162004793274772</v>
      </c>
      <c r="T153" s="1614">
        <v>68.027979970932023</v>
      </c>
      <c r="U153" s="1614">
        <v>19.128656552016999</v>
      </c>
      <c r="V153" s="1614">
        <v>92.061101428270518</v>
      </c>
      <c r="W153" s="1614">
        <v>37.097105737063579</v>
      </c>
      <c r="X153" s="1614">
        <v>44.951535653535068</v>
      </c>
      <c r="Y153" s="1614">
        <v>68.810710164204721</v>
      </c>
      <c r="Z153" s="1614">
        <v>47.651849421536845</v>
      </c>
      <c r="AA153" s="1614">
        <v>12.254748392413214</v>
      </c>
      <c r="AB153" s="1614">
        <v>41.284924084269747</v>
      </c>
      <c r="AC153" s="1614">
        <v>29.729139730373277</v>
      </c>
      <c r="AD153" s="1614">
        <v>65.937878925753196</v>
      </c>
      <c r="AE153" s="1614">
        <v>10.405639796254368</v>
      </c>
      <c r="AF153" s="1614">
        <v>24.12577951318093</v>
      </c>
      <c r="AG153" s="1898">
        <v>17.721986371795797</v>
      </c>
      <c r="AH153" s="311"/>
      <c r="AI153" s="311"/>
      <c r="AJ153" s="311"/>
      <c r="AK153" s="311"/>
      <c r="AL153" s="311"/>
      <c r="AM153" s="311"/>
      <c r="AN153" s="311"/>
      <c r="AO153" s="311"/>
      <c r="AP153" s="311"/>
      <c r="AQ153" s="311"/>
      <c r="AR153" s="311"/>
      <c r="AS153" s="311"/>
      <c r="AT153" s="311"/>
      <c r="AU153" s="311"/>
      <c r="AV153" s="311"/>
      <c r="AW153" s="311"/>
      <c r="AX153" s="311"/>
      <c r="AY153" s="311"/>
      <c r="AZ153" s="622"/>
      <c r="BA153" s="2324" t="s">
        <v>63</v>
      </c>
      <c r="BB153" s="234" t="s">
        <v>178</v>
      </c>
      <c r="BC153" s="338">
        <v>942.63033649032423</v>
      </c>
      <c r="BD153" s="304">
        <v>1331.6004799520615</v>
      </c>
      <c r="BE153" s="304">
        <v>3141.0097992799547</v>
      </c>
      <c r="BF153" s="304">
        <v>6833.0640712857185</v>
      </c>
      <c r="BG153" s="339">
        <v>9508.1400214942223</v>
      </c>
      <c r="BH153" s="350">
        <v>2718.3629374452876</v>
      </c>
      <c r="BI153" s="304">
        <v>3613.4083264512628</v>
      </c>
      <c r="BJ153" s="304">
        <v>4144.1617308179602</v>
      </c>
      <c r="BK153" s="304">
        <v>4896.611125544252</v>
      </c>
      <c r="BL153" s="339">
        <v>5251.4405159760454</v>
      </c>
      <c r="BM153" s="350">
        <v>118.96744035657015</v>
      </c>
      <c r="BN153" s="304">
        <v>133.40302846646284</v>
      </c>
      <c r="BO153" s="304">
        <v>207.50788097180669</v>
      </c>
      <c r="BP153" s="304">
        <v>368.9986283872833</v>
      </c>
      <c r="BQ153" s="339">
        <v>303.5830940853092</v>
      </c>
      <c r="BR153" s="350">
        <v>697.0358158469885</v>
      </c>
      <c r="BS153" s="304">
        <v>1115.5361546271986</v>
      </c>
      <c r="BT153" s="304">
        <v>2905.5966758289883</v>
      </c>
      <c r="BU153" s="304">
        <v>894.99396578590597</v>
      </c>
      <c r="BV153" s="304">
        <v>3726.05189141541</v>
      </c>
      <c r="BW153" s="304">
        <v>685.8668628486472</v>
      </c>
      <c r="BX153" s="304">
        <v>1850.7568436062716</v>
      </c>
      <c r="BY153" s="305">
        <v>3185.646726101651</v>
      </c>
      <c r="BZ153" s="305">
        <v>1383.2507472062337</v>
      </c>
      <c r="CA153" s="305">
        <v>231.95215465397385</v>
      </c>
      <c r="CB153" s="305">
        <v>760.22926064933949</v>
      </c>
      <c r="CC153" s="305">
        <v>511.70861643329243</v>
      </c>
      <c r="CD153" s="305">
        <v>1499.5217284318603</v>
      </c>
      <c r="CE153" s="305">
        <v>1036.8241587575665</v>
      </c>
      <c r="CF153" s="305">
        <v>625.12324403677712</v>
      </c>
      <c r="CG153" s="305">
        <v>646.34986227215097</v>
      </c>
      <c r="CH153" s="1811"/>
      <c r="CI153" s="1811"/>
      <c r="CJ153" s="1811"/>
      <c r="CK153" s="1811"/>
      <c r="CL153" s="1811"/>
      <c r="CM153" s="1811"/>
      <c r="CN153" s="1811"/>
      <c r="CO153" s="1811"/>
      <c r="CP153" s="1811"/>
      <c r="CQ153" s="1811"/>
      <c r="CR153" s="1811"/>
      <c r="CS153" s="1811"/>
      <c r="CT153" s="1811"/>
      <c r="CU153" s="1811"/>
      <c r="CV153" s="1811"/>
      <c r="CW153" s="1811"/>
      <c r="CX153" s="1811"/>
      <c r="CY153" s="1811"/>
      <c r="CZ153" s="1811"/>
    </row>
    <row r="154" s="135" customFormat="true" ht="15" customHeight="true" x14ac:dyDescent="0.2">
      <c r="A154" s="2266"/>
      <c r="B154" s="1692" t="s">
        <v>179</v>
      </c>
      <c r="C154" s="1613">
        <v>2.3554041676453283</v>
      </c>
      <c r="D154" s="1614">
        <v>5.1429358553762281</v>
      </c>
      <c r="E154" s="1614">
        <v>14.285171358644879</v>
      </c>
      <c r="F154" s="1614">
        <v>14.69211003925569</v>
      </c>
      <c r="G154" s="1615">
        <v>9.0299793183872801</v>
      </c>
      <c r="H154" s="1616">
        <v>3.5455244701802666</v>
      </c>
      <c r="I154" s="1614">
        <v>10.577008857530066</v>
      </c>
      <c r="J154" s="1614">
        <v>13.29455898235371</v>
      </c>
      <c r="K154" s="1614">
        <v>9.2397777475624281</v>
      </c>
      <c r="L154" s="1617">
        <v>8.8100300478945055</v>
      </c>
      <c r="M154" s="1618">
        <v>1.96865867740297</v>
      </c>
      <c r="N154" s="1614">
        <v>3.0169180295994447</v>
      </c>
      <c r="O154" s="1614">
        <v>4.7135419845070405</v>
      </c>
      <c r="P154" s="1614">
        <v>13.138695031614386</v>
      </c>
      <c r="Q154" s="1615">
        <v>22.710602406367371</v>
      </c>
      <c r="R154" s="1616">
        <v>20.989349579289627</v>
      </c>
      <c r="S154" s="1614">
        <v>4.7186501330349984</v>
      </c>
      <c r="T154" s="1614">
        <v>13.464137956438691</v>
      </c>
      <c r="U154" s="1614">
        <v>17.749389583829029</v>
      </c>
      <c r="V154" s="1614">
        <v>2.0831305581212729</v>
      </c>
      <c r="W154" s="1614">
        <v>10.081042702027892</v>
      </c>
      <c r="X154" s="1614">
        <v>4.5677551612218288</v>
      </c>
      <c r="Y154" s="1614">
        <v>7.8555237022303546</v>
      </c>
      <c r="Z154" s="1614">
        <v>16.324789751999727</v>
      </c>
      <c r="AA154" s="1614">
        <v>3.9944789485783039</v>
      </c>
      <c r="AB154" s="1614">
        <v>0.92008891072150112</v>
      </c>
      <c r="AC154" s="1614">
        <v>7.9014660300059036</v>
      </c>
      <c r="AD154" s="1614">
        <v>3.3608958552008898</v>
      </c>
      <c r="AE154" s="1614">
        <v>7.1604252739757266</v>
      </c>
      <c r="AF154" s="1614">
        <v>11.012615804054319</v>
      </c>
      <c r="AG154" s="1898">
        <v>11.189289547172207</v>
      </c>
      <c r="AH154" s="311"/>
      <c r="AI154" s="311"/>
      <c r="AJ154" s="311"/>
      <c r="AK154" s="311"/>
      <c r="AL154" s="311"/>
      <c r="AM154" s="311"/>
      <c r="AN154" s="311"/>
      <c r="AO154" s="311"/>
      <c r="AP154" s="311"/>
      <c r="AQ154" s="311"/>
      <c r="AR154" s="311"/>
      <c r="AS154" s="311"/>
      <c r="AT154" s="311"/>
      <c r="AU154" s="311"/>
      <c r="AV154" s="311"/>
      <c r="AW154" s="311"/>
      <c r="AX154" s="311"/>
      <c r="AY154" s="311"/>
      <c r="AZ154" s="622"/>
      <c r="BA154" s="2324"/>
      <c r="BB154" s="159" t="s">
        <v>179</v>
      </c>
      <c r="BC154" s="340">
        <v>267.58247963728434</v>
      </c>
      <c r="BD154" s="306">
        <v>584.44594009439072</v>
      </c>
      <c r="BE154" s="306">
        <v>1622.3960852887133</v>
      </c>
      <c r="BF154" s="306">
        <v>1669.2866817014983</v>
      </c>
      <c r="BG154" s="341">
        <v>1025.813291929778</v>
      </c>
      <c r="BH154" s="351">
        <v>214.30694820708163</v>
      </c>
      <c r="BI154" s="306">
        <v>639.43672042591697</v>
      </c>
      <c r="BJ154" s="306">
        <v>803.5128710950969</v>
      </c>
      <c r="BK154" s="306">
        <v>558.42695212968897</v>
      </c>
      <c r="BL154" s="341">
        <v>532.48492229537294</v>
      </c>
      <c r="BM154" s="351">
        <v>104.53802007491264</v>
      </c>
      <c r="BN154" s="306">
        <v>160.58721886814789</v>
      </c>
      <c r="BO154" s="306">
        <v>250.67270987777692</v>
      </c>
      <c r="BP154" s="306">
        <v>698.2957113452477</v>
      </c>
      <c r="BQ154" s="341">
        <v>1207.2624043324229</v>
      </c>
      <c r="BR154" s="351">
        <v>586.85934607684294</v>
      </c>
      <c r="BS154" s="306">
        <v>168.91804167788951</v>
      </c>
      <c r="BT154" s="306">
        <v>575.07740941076747</v>
      </c>
      <c r="BU154" s="306">
        <v>830.4606510505389</v>
      </c>
      <c r="BV154" s="306">
        <v>84.311967114587048</v>
      </c>
      <c r="BW154" s="306">
        <v>186.38254912094436</v>
      </c>
      <c r="BX154" s="306">
        <v>188.06485699859167</v>
      </c>
      <c r="BY154" s="307">
        <v>363.67773714450044</v>
      </c>
      <c r="BZ154" s="307">
        <v>473.88040331195202</v>
      </c>
      <c r="CA154" s="307">
        <v>75.605632133278334</v>
      </c>
      <c r="CB154" s="307">
        <v>16.942710392338498</v>
      </c>
      <c r="CC154" s="307">
        <v>136.00286744517291</v>
      </c>
      <c r="CD154" s="307">
        <v>76.431581421433265</v>
      </c>
      <c r="CE154" s="307">
        <v>713.46904720925397</v>
      </c>
      <c r="CF154" s="307">
        <v>285.34796618695634</v>
      </c>
      <c r="CG154" s="307">
        <v>408.09171195661656</v>
      </c>
      <c r="CH154" s="1811"/>
      <c r="CI154" s="1811"/>
      <c r="CJ154" s="1811"/>
      <c r="CK154" s="1811"/>
      <c r="CL154" s="1811"/>
      <c r="CM154" s="1811"/>
      <c r="CN154" s="1811"/>
      <c r="CO154" s="1811"/>
      <c r="CP154" s="1811"/>
      <c r="CQ154" s="1811"/>
      <c r="CR154" s="1811"/>
      <c r="CS154" s="1811"/>
      <c r="CT154" s="1811"/>
      <c r="CU154" s="1811"/>
      <c r="CV154" s="1811"/>
      <c r="CW154" s="1811"/>
      <c r="CX154" s="1811"/>
      <c r="CY154" s="1811"/>
      <c r="CZ154" s="1811"/>
    </row>
    <row r="155" s="135" customFormat="true" ht="15" customHeight="true" x14ac:dyDescent="0.2">
      <c r="A155" s="2266"/>
      <c r="B155" s="1692" t="s">
        <v>180</v>
      </c>
      <c r="C155" s="1613">
        <v>0.69442770304528922</v>
      </c>
      <c r="D155" s="1614">
        <v>0.70811859347135031</v>
      </c>
      <c r="E155" s="1614">
        <v>0.90259568857766892</v>
      </c>
      <c r="F155" s="1614">
        <v>0.54766203240776168</v>
      </c>
      <c r="G155" s="1615">
        <v>0.37659561225579535</v>
      </c>
      <c r="H155" s="1616">
        <v>0.18319060373190971</v>
      </c>
      <c r="I155" s="1614">
        <v>0.23041222620384799</v>
      </c>
      <c r="J155" s="1614">
        <v>0.45257772494038717</v>
      </c>
      <c r="K155" s="1614">
        <v>0.33197154439460758</v>
      </c>
      <c r="L155" s="1617">
        <v>0.33209233304476837</v>
      </c>
      <c r="M155" s="1618">
        <v>1.0741324244631139</v>
      </c>
      <c r="N155" s="1614">
        <v>0.47983460246403092</v>
      </c>
      <c r="O155" s="1614">
        <v>1.2359211188647579</v>
      </c>
      <c r="P155" s="1614">
        <v>0.84498028824015414</v>
      </c>
      <c r="Q155" s="1615">
        <v>1.5269201999907249</v>
      </c>
      <c r="R155" s="1616">
        <v>1.9253101383055697</v>
      </c>
      <c r="S155" s="1614">
        <v>3.0610192288371292</v>
      </c>
      <c r="T155" s="1614">
        <v>0</v>
      </c>
      <c r="U155" s="1614">
        <v>3.0318546370355106</v>
      </c>
      <c r="V155" s="1614">
        <v>0</v>
      </c>
      <c r="W155" s="1614">
        <v>0</v>
      </c>
      <c r="X155" s="1614">
        <v>0.61936671197530357</v>
      </c>
      <c r="Y155" s="1614">
        <v>0.2652810397134166</v>
      </c>
      <c r="Z155" s="1614">
        <v>0</v>
      </c>
      <c r="AA155" s="1614">
        <v>0</v>
      </c>
      <c r="AB155" s="1614">
        <v>0.26265870727929252</v>
      </c>
      <c r="AC155" s="1614">
        <v>0</v>
      </c>
      <c r="AD155" s="1614">
        <v>0.74759299735986473</v>
      </c>
      <c r="AE155" s="1614">
        <v>1.9985316887684221E-2</v>
      </c>
      <c r="AF155" s="1614">
        <v>0</v>
      </c>
      <c r="AG155" s="1898">
        <v>0</v>
      </c>
      <c r="AH155" s="311"/>
      <c r="AI155" s="311"/>
      <c r="AJ155" s="311"/>
      <c r="AK155" s="311"/>
      <c r="AL155" s="311"/>
      <c r="AM155" s="311"/>
      <c r="AN155" s="311"/>
      <c r="AO155" s="311"/>
      <c r="AP155" s="311"/>
      <c r="AQ155" s="311"/>
      <c r="AR155" s="311"/>
      <c r="AS155" s="311"/>
      <c r="AT155" s="311"/>
      <c r="AU155" s="311"/>
      <c r="AV155" s="311"/>
      <c r="AW155" s="311"/>
      <c r="AX155" s="311"/>
      <c r="AY155" s="311"/>
      <c r="AZ155" s="622"/>
      <c r="BA155" s="2324"/>
      <c r="BB155" s="159" t="s">
        <v>180</v>
      </c>
      <c r="BC155" s="340">
        <v>78.889512577979829</v>
      </c>
      <c r="BD155" s="306">
        <v>80.470970025233882</v>
      </c>
      <c r="BE155" s="306">
        <v>102.50963569020804</v>
      </c>
      <c r="BF155" s="306">
        <v>62.224209751301665</v>
      </c>
      <c r="BG155" s="341">
        <v>42.781580235492974</v>
      </c>
      <c r="BH155" s="351">
        <v>11.072838322281363</v>
      </c>
      <c r="BI155" s="306">
        <v>13.929650646452082</v>
      </c>
      <c r="BJ155" s="306">
        <v>27.353447951393079</v>
      </c>
      <c r="BK155" s="306">
        <v>20.063454207972974</v>
      </c>
      <c r="BL155" s="341">
        <v>20.071913398126707</v>
      </c>
      <c r="BM155" s="351">
        <v>57.037656268464005</v>
      </c>
      <c r="BN155" s="306">
        <v>25.541066601876711</v>
      </c>
      <c r="BO155" s="306">
        <v>65.728001804020025</v>
      </c>
      <c r="BP155" s="306">
        <v>44.909034727543286</v>
      </c>
      <c r="BQ155" s="341">
        <v>81.168844352086154</v>
      </c>
      <c r="BR155" s="351">
        <v>53.831408376560233</v>
      </c>
      <c r="BS155" s="306">
        <v>109.57823934722654</v>
      </c>
      <c r="BT155" s="306">
        <v>0</v>
      </c>
      <c r="BU155" s="306">
        <v>141.85479246323126</v>
      </c>
      <c r="BV155" s="306">
        <v>0</v>
      </c>
      <c r="BW155" s="306">
        <v>0</v>
      </c>
      <c r="BX155" s="306">
        <v>25.500734607273884</v>
      </c>
      <c r="BY155" s="307">
        <v>12.281397381936971</v>
      </c>
      <c r="BZ155" s="307">
        <v>0</v>
      </c>
      <c r="CA155" s="307">
        <v>0</v>
      </c>
      <c r="CB155" s="307">
        <v>4.8366525860738978</v>
      </c>
      <c r="CC155" s="307">
        <v>0</v>
      </c>
      <c r="CD155" s="307">
        <v>17.001334617191954</v>
      </c>
      <c r="CE155" s="307">
        <v>1.9913489007216489</v>
      </c>
      <c r="CF155" s="307">
        <v>0</v>
      </c>
      <c r="CG155" s="307">
        <v>0</v>
      </c>
      <c r="CH155" s="1811"/>
      <c r="CI155" s="1811"/>
      <c r="CJ155" s="1811"/>
      <c r="CK155" s="1811"/>
      <c r="CL155" s="1811"/>
      <c r="CM155" s="1811"/>
      <c r="CN155" s="1811"/>
      <c r="CO155" s="1811"/>
      <c r="CP155" s="1811"/>
      <c r="CQ155" s="1811"/>
      <c r="CR155" s="1811"/>
      <c r="CS155" s="1811"/>
      <c r="CT155" s="1811"/>
      <c r="CU155" s="1811"/>
      <c r="CV155" s="1811"/>
      <c r="CW155" s="1811"/>
      <c r="CX155" s="1811"/>
      <c r="CY155" s="1811"/>
      <c r="CZ155" s="1811"/>
    </row>
    <row r="156" s="135" customFormat="true" ht="15" customHeight="true" x14ac:dyDescent="0.2">
      <c r="A156" s="2266"/>
      <c r="B156" s="1692" t="s">
        <v>324</v>
      </c>
      <c r="C156" s="1613">
        <v>0</v>
      </c>
      <c r="D156" s="1614">
        <v>0</v>
      </c>
      <c r="E156" s="1614">
        <v>0</v>
      </c>
      <c r="F156" s="1614">
        <v>0</v>
      </c>
      <c r="G156" s="1615">
        <v>5.0638157235890394E-2</v>
      </c>
      <c r="H156" s="1616">
        <v>0</v>
      </c>
      <c r="I156" s="1614">
        <v>0</v>
      </c>
      <c r="J156" s="1614">
        <v>0</v>
      </c>
      <c r="K156" s="1614">
        <v>0</v>
      </c>
      <c r="L156" s="1617">
        <v>9.5176457059958725E-2</v>
      </c>
      <c r="M156" s="1618">
        <v>0</v>
      </c>
      <c r="N156" s="1614">
        <v>0</v>
      </c>
      <c r="O156" s="1614">
        <v>0</v>
      </c>
      <c r="P156" s="1614">
        <v>0</v>
      </c>
      <c r="Q156" s="1615">
        <v>0</v>
      </c>
      <c r="R156" s="1616">
        <v>0</v>
      </c>
      <c r="S156" s="1614">
        <v>0</v>
      </c>
      <c r="T156" s="1614">
        <v>0</v>
      </c>
      <c r="U156" s="1614">
        <v>0</v>
      </c>
      <c r="V156" s="1614">
        <v>0</v>
      </c>
      <c r="W156" s="1614">
        <v>0</v>
      </c>
      <c r="X156" s="1614">
        <v>0.13971872967055143</v>
      </c>
      <c r="Y156" s="1614">
        <v>0</v>
      </c>
      <c r="Z156" s="1614">
        <v>0</v>
      </c>
      <c r="AA156" s="1614">
        <v>0</v>
      </c>
      <c r="AB156" s="1614">
        <v>0</v>
      </c>
      <c r="AC156" s="1614">
        <v>0</v>
      </c>
      <c r="AD156" s="1614">
        <v>0</v>
      </c>
      <c r="AE156" s="1614">
        <v>0</v>
      </c>
      <c r="AF156" s="1614">
        <v>0</v>
      </c>
      <c r="AG156" s="1898">
        <v>0</v>
      </c>
      <c r="AH156" s="311"/>
      <c r="AI156" s="311"/>
      <c r="AJ156" s="311"/>
      <c r="AK156" s="311"/>
      <c r="AL156" s="311"/>
      <c r="AM156" s="311"/>
      <c r="AN156" s="311"/>
      <c r="AO156" s="311"/>
      <c r="AP156" s="311"/>
      <c r="AQ156" s="311"/>
      <c r="AR156" s="311"/>
      <c r="AS156" s="311"/>
      <c r="AT156" s="311"/>
      <c r="AU156" s="311"/>
      <c r="AV156" s="311"/>
      <c r="AW156" s="311"/>
      <c r="AX156" s="311"/>
      <c r="AY156" s="311"/>
      <c r="AZ156" s="622"/>
      <c r="BA156" s="2324"/>
      <c r="BB156" s="159" t="s">
        <v>324</v>
      </c>
      <c r="BC156" s="340">
        <v>0</v>
      </c>
      <c r="BD156" s="306">
        <v>0</v>
      </c>
      <c r="BE156" s="306">
        <v>0</v>
      </c>
      <c r="BF156" s="306">
        <v>0</v>
      </c>
      <c r="BG156" s="341">
        <v>5.7525375130852083</v>
      </c>
      <c r="BH156" s="351">
        <v>0</v>
      </c>
      <c r="BI156" s="306">
        <v>0</v>
      </c>
      <c r="BJ156" s="306">
        <v>0</v>
      </c>
      <c r="BK156" s="306">
        <v>0</v>
      </c>
      <c r="BL156" s="341">
        <v>5.7525375130852083</v>
      </c>
      <c r="BM156" s="351">
        <v>0</v>
      </c>
      <c r="BN156" s="306">
        <v>0</v>
      </c>
      <c r="BO156" s="306">
        <v>0</v>
      </c>
      <c r="BP156" s="306">
        <v>0</v>
      </c>
      <c r="BQ156" s="341">
        <v>0</v>
      </c>
      <c r="BR156" s="351">
        <v>0</v>
      </c>
      <c r="BS156" s="306">
        <v>0</v>
      </c>
      <c r="BT156" s="306">
        <v>0</v>
      </c>
      <c r="BU156" s="306">
        <v>0</v>
      </c>
      <c r="BV156" s="306">
        <v>0</v>
      </c>
      <c r="BW156" s="306">
        <v>0</v>
      </c>
      <c r="BX156" s="306">
        <v>5.7525375130852083</v>
      </c>
      <c r="BY156" s="307">
        <v>0</v>
      </c>
      <c r="BZ156" s="307">
        <v>0</v>
      </c>
      <c r="CA156" s="307">
        <v>0</v>
      </c>
      <c r="CB156" s="307">
        <v>0</v>
      </c>
      <c r="CC156" s="307">
        <v>0</v>
      </c>
      <c r="CD156" s="307">
        <v>0</v>
      </c>
      <c r="CE156" s="307">
        <v>0</v>
      </c>
      <c r="CF156" s="307">
        <v>0</v>
      </c>
      <c r="CG156" s="307">
        <v>0</v>
      </c>
      <c r="CH156" s="1811"/>
      <c r="CI156" s="1811"/>
      <c r="CJ156" s="1811"/>
      <c r="CK156" s="1811"/>
      <c r="CL156" s="1811"/>
      <c r="CM156" s="1811"/>
      <c r="CN156" s="1811"/>
      <c r="CO156" s="1811"/>
      <c r="CP156" s="1811"/>
      <c r="CQ156" s="1811"/>
      <c r="CR156" s="1811"/>
      <c r="CS156" s="1811"/>
      <c r="CT156" s="1811"/>
      <c r="CU156" s="1811"/>
      <c r="CV156" s="1811"/>
      <c r="CW156" s="1811"/>
      <c r="CX156" s="1811"/>
      <c r="CY156" s="1811"/>
      <c r="CZ156" s="1811"/>
    </row>
    <row r="157" s="135" customFormat="true" ht="15" customHeight="true" x14ac:dyDescent="0.2">
      <c r="A157" s="2266"/>
      <c r="B157" s="1692" t="s">
        <v>292</v>
      </c>
      <c r="C157" s="1613">
        <v>1.1166528040741102E-2</v>
      </c>
      <c r="D157" s="1614">
        <v>0</v>
      </c>
      <c r="E157" s="1614">
        <v>0</v>
      </c>
      <c r="F157" s="1614">
        <v>0</v>
      </c>
      <c r="G157" s="1615">
        <v>7.5752348810910058E-2</v>
      </c>
      <c r="H157" s="1616">
        <v>0</v>
      </c>
      <c r="I157" s="1614">
        <v>0</v>
      </c>
      <c r="J157" s="1614">
        <v>0</v>
      </c>
      <c r="K157" s="1614">
        <v>0</v>
      </c>
      <c r="L157" s="1617">
        <v>0.14237959213655066</v>
      </c>
      <c r="M157" s="1618">
        <v>2.3889471972257929E-2</v>
      </c>
      <c r="N157" s="1614">
        <v>0</v>
      </c>
      <c r="O157" s="1614">
        <v>0</v>
      </c>
      <c r="P157" s="1614">
        <v>0</v>
      </c>
      <c r="Q157" s="1615">
        <v>0</v>
      </c>
      <c r="R157" s="1616">
        <v>0</v>
      </c>
      <c r="S157" s="1614">
        <v>0</v>
      </c>
      <c r="T157" s="1614">
        <v>0</v>
      </c>
      <c r="U157" s="1614">
        <v>0.21103836097603523</v>
      </c>
      <c r="V157" s="1614">
        <v>0</v>
      </c>
      <c r="W157" s="1614">
        <v>0</v>
      </c>
      <c r="X157" s="1614">
        <v>0</v>
      </c>
      <c r="Y157" s="1614">
        <v>0</v>
      </c>
      <c r="Z157" s="1614">
        <v>0</v>
      </c>
      <c r="AA157" s="1614">
        <v>0</v>
      </c>
      <c r="AB157" s="1614">
        <v>0</v>
      </c>
      <c r="AC157" s="1614">
        <v>0</v>
      </c>
      <c r="AD157" s="1614">
        <v>0</v>
      </c>
      <c r="AE157" s="1614">
        <v>0</v>
      </c>
      <c r="AF157" s="1614">
        <v>0</v>
      </c>
      <c r="AG157" s="1898">
        <v>0</v>
      </c>
      <c r="AH157" s="311"/>
      <c r="AI157" s="311"/>
      <c r="AJ157" s="311"/>
      <c r="AK157" s="311"/>
      <c r="AL157" s="311"/>
      <c r="AM157" s="311"/>
      <c r="AN157" s="311"/>
      <c r="AO157" s="311"/>
      <c r="AP157" s="311"/>
      <c r="AQ157" s="311"/>
      <c r="AR157" s="311"/>
      <c r="AS157" s="311"/>
      <c r="AT157" s="311"/>
      <c r="AU157" s="311"/>
      <c r="AV157" s="311"/>
      <c r="AW157" s="311"/>
      <c r="AX157" s="311"/>
      <c r="AY157" s="311"/>
      <c r="AZ157" s="622"/>
      <c r="BA157" s="2324"/>
      <c r="BB157" s="159" t="s">
        <v>292</v>
      </c>
      <c r="BC157" s="340">
        <v>1.2685581961365928</v>
      </c>
      <c r="BD157" s="306">
        <v>0</v>
      </c>
      <c r="BE157" s="306">
        <v>0</v>
      </c>
      <c r="BF157" s="306">
        <v>0</v>
      </c>
      <c r="BG157" s="341">
        <v>8.6055309281716887</v>
      </c>
      <c r="BH157" s="351">
        <v>0</v>
      </c>
      <c r="BI157" s="306">
        <v>0</v>
      </c>
      <c r="BJ157" s="306">
        <v>0</v>
      </c>
      <c r="BK157" s="306">
        <v>0</v>
      </c>
      <c r="BL157" s="341">
        <v>8.6055309281716887</v>
      </c>
      <c r="BM157" s="351">
        <v>1.2685581961365928</v>
      </c>
      <c r="BN157" s="306">
        <v>0</v>
      </c>
      <c r="BO157" s="306">
        <v>0</v>
      </c>
      <c r="BP157" s="306">
        <v>0</v>
      </c>
      <c r="BQ157" s="341">
        <v>0</v>
      </c>
      <c r="BR157" s="351">
        <v>0</v>
      </c>
      <c r="BS157" s="306">
        <v>0</v>
      </c>
      <c r="BT157" s="306">
        <v>0</v>
      </c>
      <c r="BU157" s="306">
        <v>9.8740891243082807</v>
      </c>
      <c r="BV157" s="306">
        <v>0</v>
      </c>
      <c r="BW157" s="306">
        <v>0</v>
      </c>
      <c r="BX157" s="306">
        <v>0</v>
      </c>
      <c r="BY157" s="307">
        <v>0</v>
      </c>
      <c r="BZ157" s="307">
        <v>0</v>
      </c>
      <c r="CA157" s="307">
        <v>0</v>
      </c>
      <c r="CB157" s="307">
        <v>0</v>
      </c>
      <c r="CC157" s="307">
        <v>0</v>
      </c>
      <c r="CD157" s="307">
        <v>0</v>
      </c>
      <c r="CE157" s="307">
        <v>0</v>
      </c>
      <c r="CF157" s="307">
        <v>0</v>
      </c>
      <c r="CG157" s="307">
        <v>0</v>
      </c>
      <c r="CH157" s="1811"/>
      <c r="CI157" s="1811"/>
      <c r="CJ157" s="1811"/>
      <c r="CK157" s="1811"/>
      <c r="CL157" s="1811"/>
      <c r="CM157" s="1811"/>
      <c r="CN157" s="1811"/>
      <c r="CO157" s="1811"/>
      <c r="CP157" s="1811"/>
      <c r="CQ157" s="1811"/>
      <c r="CR157" s="1811"/>
      <c r="CS157" s="1811"/>
      <c r="CT157" s="1811"/>
      <c r="CU157" s="1811"/>
      <c r="CV157" s="1811"/>
      <c r="CW157" s="1811"/>
      <c r="CX157" s="1811"/>
      <c r="CY157" s="1811"/>
      <c r="CZ157" s="1811"/>
    </row>
    <row r="158" s="135" customFormat="true" ht="15" customHeight="true" x14ac:dyDescent="0.2">
      <c r="A158" s="2266"/>
      <c r="B158" s="1692" t="s">
        <v>181</v>
      </c>
      <c r="C158" s="1613">
        <v>8.4834411687231963</v>
      </c>
      <c r="D158" s="1614">
        <v>10.668597476570403</v>
      </c>
      <c r="E158" s="1614">
        <v>6.8974998949946285</v>
      </c>
      <c r="F158" s="1614">
        <v>2.6534845398591758</v>
      </c>
      <c r="G158" s="1615">
        <v>0.85652022236623782</v>
      </c>
      <c r="H158" s="1616">
        <v>3.0531759514107768</v>
      </c>
      <c r="I158" s="1614">
        <v>4.1819523395233569</v>
      </c>
      <c r="J158" s="1614">
        <v>2.53742141476426</v>
      </c>
      <c r="K158" s="1614">
        <v>1.1779786460937434</v>
      </c>
      <c r="L158" s="1617">
        <v>0.64339812697483589</v>
      </c>
      <c r="M158" s="1618">
        <v>6.7653884400567854</v>
      </c>
      <c r="N158" s="1614">
        <v>12.344836626795612</v>
      </c>
      <c r="O158" s="1614">
        <v>11.839074154533257</v>
      </c>
      <c r="P158" s="1614">
        <v>11.227144078681404</v>
      </c>
      <c r="Q158" s="1615">
        <v>7.8031149673704672</v>
      </c>
      <c r="R158" s="1616">
        <v>0</v>
      </c>
      <c r="S158" s="1614">
        <v>60.791999355453882</v>
      </c>
      <c r="T158" s="1614">
        <v>3.1608670950264739</v>
      </c>
      <c r="U158" s="1614">
        <v>4.1360361176674836</v>
      </c>
      <c r="V158" s="1614">
        <v>0.7734366279895003</v>
      </c>
      <c r="W158" s="1614">
        <v>0</v>
      </c>
      <c r="X158" s="1614">
        <v>0</v>
      </c>
      <c r="Y158" s="1614">
        <v>0</v>
      </c>
      <c r="Z158" s="1614">
        <v>0</v>
      </c>
      <c r="AA158" s="1614">
        <v>0</v>
      </c>
      <c r="AB158" s="1614">
        <v>0</v>
      </c>
      <c r="AC158" s="1614">
        <v>0</v>
      </c>
      <c r="AD158" s="1614">
        <v>0.12697535963323264</v>
      </c>
      <c r="AE158" s="1614">
        <v>7.0911243436977145</v>
      </c>
      <c r="AF158" s="1614">
        <v>4.2402875477950284</v>
      </c>
      <c r="AG158" s="1898">
        <v>7.9628352466418723E-2</v>
      </c>
      <c r="AH158" s="311"/>
      <c r="AI158" s="311"/>
      <c r="AJ158" s="311"/>
      <c r="AK158" s="311"/>
      <c r="AL158" s="311"/>
      <c r="AM158" s="311"/>
      <c r="AN158" s="311"/>
      <c r="AO158" s="311"/>
      <c r="AP158" s="311"/>
      <c r="AQ158" s="311"/>
      <c r="AR158" s="311"/>
      <c r="AS158" s="311"/>
      <c r="AT158" s="311"/>
      <c r="AU158" s="311"/>
      <c r="AV158" s="311"/>
      <c r="AW158" s="311"/>
      <c r="AX158" s="311"/>
      <c r="AY158" s="311"/>
      <c r="AZ158" s="622"/>
      <c r="BA158" s="2324"/>
      <c r="BB158" s="159" t="s">
        <v>181</v>
      </c>
      <c r="BC158" s="340">
        <v>963.74976955793056</v>
      </c>
      <c r="BD158" s="306">
        <v>1212.3850378504674</v>
      </c>
      <c r="BE158" s="306">
        <v>783.36314958843775</v>
      </c>
      <c r="BF158" s="306">
        <v>301.4833397417263</v>
      </c>
      <c r="BG158" s="341">
        <v>97.301422066474416</v>
      </c>
      <c r="BH158" s="351">
        <v>184.54725837862537</v>
      </c>
      <c r="BI158" s="306">
        <v>252.8213718057487</v>
      </c>
      <c r="BJ158" s="306">
        <v>153.35978943428245</v>
      </c>
      <c r="BK158" s="306">
        <v>71.193814719788776</v>
      </c>
      <c r="BL158" s="341">
        <v>38.887472549433738</v>
      </c>
      <c r="BM158" s="351">
        <v>359.24983882641391</v>
      </c>
      <c r="BN158" s="306">
        <v>657.10203652499013</v>
      </c>
      <c r="BO158" s="306">
        <v>629.61840809214277</v>
      </c>
      <c r="BP158" s="306">
        <v>596.70055069655655</v>
      </c>
      <c r="BQ158" s="341">
        <v>414.80217777705383</v>
      </c>
      <c r="BR158" s="351">
        <v>0</v>
      </c>
      <c r="BS158" s="306">
        <v>2176.2294705672402</v>
      </c>
      <c r="BT158" s="306">
        <v>135.00628606009633</v>
      </c>
      <c r="BU158" s="306">
        <v>193.51737313693573</v>
      </c>
      <c r="BV158" s="306">
        <v>31.303829368755075</v>
      </c>
      <c r="BW158" s="306">
        <v>0</v>
      </c>
      <c r="BX158" s="306">
        <v>0</v>
      </c>
      <c r="BY158" s="307">
        <v>0</v>
      </c>
      <c r="BZ158" s="307">
        <v>0</v>
      </c>
      <c r="CA158" s="307">
        <v>0</v>
      </c>
      <c r="CB158" s="307">
        <v>0</v>
      </c>
      <c r="CC158" s="307">
        <v>0</v>
      </c>
      <c r="CD158" s="307">
        <v>2.8876013885717686</v>
      </c>
      <c r="CE158" s="307">
        <v>706.56386116173383</v>
      </c>
      <c r="CF158" s="307">
        <v>109.87012071788968</v>
      </c>
      <c r="CG158" s="307">
        <v>2.904176403810919</v>
      </c>
      <c r="CH158" s="1811"/>
      <c r="CI158" s="1811"/>
      <c r="CJ158" s="1811"/>
      <c r="CK158" s="1811"/>
      <c r="CL158" s="1811"/>
      <c r="CM158" s="1811"/>
      <c r="CN158" s="1811"/>
      <c r="CO158" s="1811"/>
      <c r="CP158" s="1811"/>
      <c r="CQ158" s="1811"/>
      <c r="CR158" s="1811"/>
      <c r="CS158" s="1811"/>
      <c r="CT158" s="1811"/>
      <c r="CU158" s="1811"/>
      <c r="CV158" s="1811"/>
      <c r="CW158" s="1811"/>
      <c r="CX158" s="1811"/>
      <c r="CY158" s="1811"/>
      <c r="CZ158" s="1811"/>
    </row>
    <row r="159" s="135" customFormat="true" ht="15" customHeight="true" x14ac:dyDescent="0.2">
      <c r="A159" s="2266"/>
      <c r="B159" s="1692" t="s">
        <v>182</v>
      </c>
      <c r="C159" s="1613">
        <v>80.016833409960824</v>
      </c>
      <c r="D159" s="1614">
        <v>71.599419493438759</v>
      </c>
      <c r="E159" s="1614">
        <v>50.206252224799641</v>
      </c>
      <c r="F159" s="1614">
        <v>21.922608963983059</v>
      </c>
      <c r="G159" s="1615">
        <v>5.8671098703388216</v>
      </c>
      <c r="H159" s="1616">
        <v>48.066692803793636</v>
      </c>
      <c r="I159" s="1614">
        <v>25.231741370322304</v>
      </c>
      <c r="J159" s="1614">
        <v>15.075454589457255</v>
      </c>
      <c r="K159" s="1614">
        <v>8.2305463060135331</v>
      </c>
      <c r="L159" s="1617">
        <v>3.0054491699993622</v>
      </c>
      <c r="M159" s="1618">
        <v>87.694835100561974</v>
      </c>
      <c r="N159" s="1614">
        <v>81.553338368897997</v>
      </c>
      <c r="O159" s="1614">
        <v>78.260020402783752</v>
      </c>
      <c r="P159" s="1614">
        <v>67.730732853100591</v>
      </c>
      <c r="Q159" s="1615">
        <v>62.186201728280267</v>
      </c>
      <c r="R159" s="1616">
        <v>51.967345532969368</v>
      </c>
      <c r="S159" s="1614">
        <v>0.1034560653090511</v>
      </c>
      <c r="T159" s="1614">
        <v>15.157670736817863</v>
      </c>
      <c r="U159" s="1614">
        <v>55.743024748475044</v>
      </c>
      <c r="V159" s="1614">
        <v>5.0823313856187067</v>
      </c>
      <c r="W159" s="1614">
        <v>52.821851560908627</v>
      </c>
      <c r="X159" s="1614">
        <v>49.721623743597135</v>
      </c>
      <c r="Y159" s="1614">
        <v>23.068485093851653</v>
      </c>
      <c r="Z159" s="1614">
        <v>36.02336082646341</v>
      </c>
      <c r="AA159" s="1614">
        <v>83.552821262813822</v>
      </c>
      <c r="AB159" s="1614">
        <v>57.532328297729464</v>
      </c>
      <c r="AC159" s="1614">
        <v>61.221460329596269</v>
      </c>
      <c r="AD159" s="1614">
        <v>29.826656862052708</v>
      </c>
      <c r="AE159" s="1614">
        <v>75.243312162100111</v>
      </c>
      <c r="AF159" s="1614">
        <v>60.621317134969551</v>
      </c>
      <c r="AG159" s="1898">
        <v>71.009095728565597</v>
      </c>
      <c r="AH159" s="311"/>
      <c r="AI159" s="311"/>
      <c r="AJ159" s="311"/>
      <c r="AK159" s="311"/>
      <c r="AL159" s="311"/>
      <c r="AM159" s="311"/>
      <c r="AN159" s="311"/>
      <c r="AO159" s="311"/>
      <c r="AP159" s="311"/>
      <c r="AQ159" s="311"/>
      <c r="AR159" s="311"/>
      <c r="AS159" s="311"/>
      <c r="AT159" s="311"/>
      <c r="AU159" s="311"/>
      <c r="AV159" s="311"/>
      <c r="AW159" s="311"/>
      <c r="AX159" s="311"/>
      <c r="AY159" s="311"/>
      <c r="AZ159" s="622"/>
      <c r="BA159" s="2324"/>
      <c r="BB159" s="159" t="s">
        <v>182</v>
      </c>
      <c r="BC159" s="340">
        <v>9090.2032825921597</v>
      </c>
      <c r="BD159" s="306">
        <v>8136.5957524652522</v>
      </c>
      <c r="BE159" s="306">
        <v>5702.0265995786849</v>
      </c>
      <c r="BF159" s="306">
        <v>2490.8007817766611</v>
      </c>
      <c r="BG159" s="341">
        <v>666.50864614392606</v>
      </c>
      <c r="BH159" s="351">
        <v>2905.3603583406002</v>
      </c>
      <c r="BI159" s="306">
        <v>1525.3936315830451</v>
      </c>
      <c r="BJ159" s="306">
        <v>911.14882534403364</v>
      </c>
      <c r="BK159" s="306">
        <v>497.43175794914919</v>
      </c>
      <c r="BL159" s="341">
        <v>181.65163558463342</v>
      </c>
      <c r="BM159" s="351">
        <v>4656.6957174629579</v>
      </c>
      <c r="BN159" s="306">
        <v>4340.9942429934545</v>
      </c>
      <c r="BO159" s="306">
        <v>4161.9765887176245</v>
      </c>
      <c r="BP159" s="306">
        <v>3599.7547826315154</v>
      </c>
      <c r="BQ159" s="341">
        <v>3305.727521949656</v>
      </c>
      <c r="BR159" s="351">
        <v>1452.9998798495365</v>
      </c>
      <c r="BS159" s="306">
        <v>3.7035159333723664</v>
      </c>
      <c r="BT159" s="306">
        <v>647.41122292661407</v>
      </c>
      <c r="BU159" s="306">
        <v>2608.1115863455152</v>
      </c>
      <c r="BV159" s="306">
        <v>205.70067247065563</v>
      </c>
      <c r="BW159" s="306">
        <v>976.59256430189123</v>
      </c>
      <c r="BX159" s="306">
        <v>2047.1522069444954</v>
      </c>
      <c r="BY159" s="307">
        <v>1067.9739220825784</v>
      </c>
      <c r="BZ159" s="307">
        <v>1045.6958415041977</v>
      </c>
      <c r="CA159" s="307">
        <v>1581.4487820350632</v>
      </c>
      <c r="CB159" s="307">
        <v>1059.412373290103</v>
      </c>
      <c r="CC159" s="307">
        <v>1053.7657344076151</v>
      </c>
      <c r="CD159" s="307">
        <v>678.30086104970042</v>
      </c>
      <c r="CE159" s="307">
        <v>7497.2885245061525</v>
      </c>
      <c r="CF159" s="307">
        <v>1570.759378136999</v>
      </c>
      <c r="CG159" s="307">
        <v>2589.8179967721967</v>
      </c>
      <c r="CH159" s="1811"/>
      <c r="CI159" s="1811"/>
      <c r="CJ159" s="1811"/>
      <c r="CK159" s="1811"/>
      <c r="CL159" s="1811"/>
      <c r="CM159" s="1811"/>
      <c r="CN159" s="1811"/>
      <c r="CO159" s="1811"/>
      <c r="CP159" s="1811"/>
      <c r="CQ159" s="1811"/>
      <c r="CR159" s="1811"/>
      <c r="CS159" s="1811"/>
      <c r="CT159" s="1811"/>
      <c r="CU159" s="1811"/>
      <c r="CV159" s="1811"/>
      <c r="CW159" s="1811"/>
      <c r="CX159" s="1811"/>
      <c r="CY159" s="1811"/>
      <c r="CZ159" s="1811"/>
    </row>
    <row r="160" s="135" customFormat="true" ht="15" customHeight="true" x14ac:dyDescent="0.2">
      <c r="A160" s="2266"/>
      <c r="B160" s="1692" t="s">
        <v>293</v>
      </c>
      <c r="C160" s="1613">
        <v>0</v>
      </c>
      <c r="D160" s="1614">
        <v>9.9337875740459543E-3</v>
      </c>
      <c r="E160" s="1614">
        <v>0</v>
      </c>
      <c r="F160" s="1614">
        <v>0</v>
      </c>
      <c r="G160" s="1615">
        <v>0</v>
      </c>
      <c r="H160" s="1616">
        <v>0</v>
      </c>
      <c r="I160" s="1614">
        <v>0</v>
      </c>
      <c r="J160" s="1614">
        <v>0</v>
      </c>
      <c r="K160" s="1614">
        <v>0</v>
      </c>
      <c r="L160" s="1617">
        <v>0</v>
      </c>
      <c r="M160" s="1618">
        <v>0</v>
      </c>
      <c r="N160" s="1614">
        <v>0</v>
      </c>
      <c r="O160" s="1614">
        <v>0</v>
      </c>
      <c r="P160" s="1614">
        <v>2.1240315555296943E-2</v>
      </c>
      <c r="Q160" s="1615">
        <v>0</v>
      </c>
      <c r="R160" s="1616">
        <v>0</v>
      </c>
      <c r="S160" s="1614">
        <v>0</v>
      </c>
      <c r="T160" s="1614">
        <v>0</v>
      </c>
      <c r="U160" s="1614">
        <v>0</v>
      </c>
      <c r="V160" s="1614">
        <v>0</v>
      </c>
      <c r="W160" s="1614">
        <v>0</v>
      </c>
      <c r="X160" s="1614">
        <v>0</v>
      </c>
      <c r="Y160" s="1614">
        <v>0</v>
      </c>
      <c r="Z160" s="1614">
        <v>0</v>
      </c>
      <c r="AA160" s="1614">
        <v>5.9642260465731511E-2</v>
      </c>
      <c r="AB160" s="1614">
        <v>0</v>
      </c>
      <c r="AC160" s="1614">
        <v>0</v>
      </c>
      <c r="AD160" s="1614">
        <v>0</v>
      </c>
      <c r="AE160" s="1614">
        <v>0</v>
      </c>
      <c r="AF160" s="1614">
        <v>0</v>
      </c>
      <c r="AG160" s="1898">
        <v>0</v>
      </c>
      <c r="AH160" s="311"/>
      <c r="AI160" s="311"/>
      <c r="AJ160" s="311"/>
      <c r="AK160" s="311"/>
      <c r="AL160" s="311"/>
      <c r="AM160" s="311"/>
      <c r="AN160" s="311"/>
      <c r="AO160" s="311"/>
      <c r="AP160" s="311"/>
      <c r="AQ160" s="311"/>
      <c r="AR160" s="311"/>
      <c r="AS160" s="311"/>
      <c r="AT160" s="311"/>
      <c r="AU160" s="311"/>
      <c r="AV160" s="311"/>
      <c r="AW160" s="311"/>
      <c r="AX160" s="311"/>
      <c r="AY160" s="311"/>
      <c r="AZ160" s="622"/>
      <c r="BA160" s="2324"/>
      <c r="BB160" s="159" t="s">
        <v>293</v>
      </c>
      <c r="BC160" s="340">
        <v>0</v>
      </c>
      <c r="BD160" s="306">
        <v>1.1288808534024675</v>
      </c>
      <c r="BE160" s="306">
        <v>0</v>
      </c>
      <c r="BF160" s="306">
        <v>0</v>
      </c>
      <c r="BG160" s="341">
        <v>0</v>
      </c>
      <c r="BH160" s="351">
        <v>0</v>
      </c>
      <c r="BI160" s="306">
        <v>0</v>
      </c>
      <c r="BJ160" s="306">
        <v>0</v>
      </c>
      <c r="BK160" s="306">
        <v>0</v>
      </c>
      <c r="BL160" s="341">
        <v>0</v>
      </c>
      <c r="BM160" s="351">
        <v>0</v>
      </c>
      <c r="BN160" s="306">
        <v>0</v>
      </c>
      <c r="BO160" s="306">
        <v>0</v>
      </c>
      <c r="BP160" s="306">
        <v>1.1288808534024675</v>
      </c>
      <c r="BQ160" s="341">
        <v>0</v>
      </c>
      <c r="BR160" s="351">
        <v>0</v>
      </c>
      <c r="BS160" s="306">
        <v>0</v>
      </c>
      <c r="BT160" s="306">
        <v>0</v>
      </c>
      <c r="BU160" s="306">
        <v>0</v>
      </c>
      <c r="BV160" s="306">
        <v>0</v>
      </c>
      <c r="BW160" s="306">
        <v>0</v>
      </c>
      <c r="BX160" s="306">
        <v>0</v>
      </c>
      <c r="BY160" s="307">
        <v>0</v>
      </c>
      <c r="BZ160" s="307">
        <v>0</v>
      </c>
      <c r="CA160" s="307">
        <v>1.1288808534024675</v>
      </c>
      <c r="CB160" s="307">
        <v>0</v>
      </c>
      <c r="CC160" s="307">
        <v>0</v>
      </c>
      <c r="CD160" s="307">
        <v>0</v>
      </c>
      <c r="CE160" s="307">
        <v>0</v>
      </c>
      <c r="CF160" s="307">
        <v>0</v>
      </c>
      <c r="CG160" s="307">
        <v>0</v>
      </c>
      <c r="CH160" s="1811"/>
      <c r="CI160" s="1811"/>
      <c r="CJ160" s="1811"/>
      <c r="CK160" s="1811"/>
      <c r="CL160" s="1811"/>
      <c r="CM160" s="1811"/>
      <c r="CN160" s="1811"/>
      <c r="CO160" s="1811"/>
      <c r="CP160" s="1811"/>
      <c r="CQ160" s="1811"/>
      <c r="CR160" s="1811"/>
      <c r="CS160" s="1811"/>
      <c r="CT160" s="1811"/>
      <c r="CU160" s="1811"/>
      <c r="CV160" s="1811"/>
      <c r="CW160" s="1811"/>
      <c r="CX160" s="1811"/>
      <c r="CY160" s="1811"/>
      <c r="CZ160" s="1811"/>
    </row>
    <row r="161" s="135" customFormat="true" ht="15" customHeight="true" x14ac:dyDescent="0.2">
      <c r="A161" s="2266"/>
      <c r="B161" s="1692" t="s">
        <v>295</v>
      </c>
      <c r="C161" s="1613">
        <v>8.0440082756107312E-2</v>
      </c>
      <c r="D161" s="1614">
        <v>2.3189889084829385E-2</v>
      </c>
      <c r="E161" s="1614">
        <v>0</v>
      </c>
      <c r="F161" s="1614">
        <v>0</v>
      </c>
      <c r="G161" s="1615">
        <v>0</v>
      </c>
      <c r="H161" s="1616">
        <v>0</v>
      </c>
      <c r="I161" s="1614">
        <v>0</v>
      </c>
      <c r="J161" s="1614">
        <v>0</v>
      </c>
      <c r="K161" s="1614">
        <v>0</v>
      </c>
      <c r="L161" s="1617">
        <v>0</v>
      </c>
      <c r="M161" s="1618">
        <v>0.17209208586920777</v>
      </c>
      <c r="N161" s="1614">
        <v>0</v>
      </c>
      <c r="O161" s="1614">
        <v>4.9553260306136909E-2</v>
      </c>
      <c r="P161" s="1614">
        <v>0</v>
      </c>
      <c r="Q161" s="1615">
        <v>0</v>
      </c>
      <c r="R161" s="1616">
        <v>0.17262683250870298</v>
      </c>
      <c r="S161" s="1614">
        <v>0</v>
      </c>
      <c r="T161" s="1614">
        <v>0</v>
      </c>
      <c r="U161" s="1614">
        <v>0</v>
      </c>
      <c r="V161" s="1614">
        <v>0</v>
      </c>
      <c r="W161" s="1614">
        <v>0</v>
      </c>
      <c r="X161" s="1614">
        <v>0</v>
      </c>
      <c r="Y161" s="1614">
        <v>0</v>
      </c>
      <c r="Z161" s="1614">
        <v>0</v>
      </c>
      <c r="AA161" s="1614">
        <v>0</v>
      </c>
      <c r="AB161" s="1614">
        <v>0</v>
      </c>
      <c r="AC161" s="1614">
        <v>0.40360386626197503</v>
      </c>
      <c r="AD161" s="1614">
        <v>0</v>
      </c>
      <c r="AE161" s="1614">
        <v>0</v>
      </c>
      <c r="AF161" s="1614">
        <v>0</v>
      </c>
      <c r="AG161" s="1898">
        <v>0</v>
      </c>
      <c r="AH161" s="311"/>
      <c r="AI161" s="311"/>
      <c r="AJ161" s="311"/>
      <c r="AK161" s="311"/>
      <c r="AL161" s="311"/>
      <c r="AM161" s="311"/>
      <c r="AN161" s="311"/>
      <c r="AO161" s="311"/>
      <c r="AP161" s="311"/>
      <c r="AQ161" s="311"/>
      <c r="AR161" s="311"/>
      <c r="AS161" s="311"/>
      <c r="AT161" s="311"/>
      <c r="AU161" s="311"/>
      <c r="AV161" s="311"/>
      <c r="AW161" s="311"/>
      <c r="AX161" s="311"/>
      <c r="AY161" s="311"/>
      <c r="AZ161" s="622"/>
      <c r="BA161" s="2324"/>
      <c r="BB161" s="159" t="s">
        <v>295</v>
      </c>
      <c r="BC161" s="340">
        <v>9.1382859475982059</v>
      </c>
      <c r="BD161" s="306">
        <v>2.6353112128940372</v>
      </c>
      <c r="BE161" s="306">
        <v>0</v>
      </c>
      <c r="BF161" s="306">
        <v>0</v>
      </c>
      <c r="BG161" s="341">
        <v>0</v>
      </c>
      <c r="BH161" s="351">
        <v>0</v>
      </c>
      <c r="BI161" s="306">
        <v>0</v>
      </c>
      <c r="BJ161" s="306">
        <v>0</v>
      </c>
      <c r="BK161" s="306">
        <v>0</v>
      </c>
      <c r="BL161" s="341">
        <v>0</v>
      </c>
      <c r="BM161" s="351">
        <v>9.1382859475982059</v>
      </c>
      <c r="BN161" s="306">
        <v>0</v>
      </c>
      <c r="BO161" s="306">
        <v>2.6353112128940372</v>
      </c>
      <c r="BP161" s="306">
        <v>0</v>
      </c>
      <c r="BQ161" s="341">
        <v>0</v>
      </c>
      <c r="BR161" s="351">
        <v>4.8266226477706233</v>
      </c>
      <c r="BS161" s="306">
        <v>0</v>
      </c>
      <c r="BT161" s="306">
        <v>0</v>
      </c>
      <c r="BU161" s="306">
        <v>0</v>
      </c>
      <c r="BV161" s="306">
        <v>0</v>
      </c>
      <c r="BW161" s="306">
        <v>0</v>
      </c>
      <c r="BX161" s="306">
        <v>0</v>
      </c>
      <c r="BY161" s="307">
        <v>0</v>
      </c>
      <c r="BZ161" s="307">
        <v>0</v>
      </c>
      <c r="CA161" s="307">
        <v>0</v>
      </c>
      <c r="CB161" s="307">
        <v>0</v>
      </c>
      <c r="CC161" s="307">
        <v>6.9469745127216198</v>
      </c>
      <c r="CD161" s="307">
        <v>0</v>
      </c>
      <c r="CE161" s="307">
        <v>0</v>
      </c>
      <c r="CF161" s="307">
        <v>0</v>
      </c>
      <c r="CG161" s="307">
        <v>0</v>
      </c>
      <c r="CH161" s="1811"/>
      <c r="CI161" s="1811"/>
      <c r="CJ161" s="1811"/>
      <c r="CK161" s="1811"/>
      <c r="CL161" s="1811"/>
      <c r="CM161" s="1811"/>
      <c r="CN161" s="1811"/>
      <c r="CO161" s="1811"/>
      <c r="CP161" s="1811"/>
      <c r="CQ161" s="1811"/>
      <c r="CR161" s="1811"/>
      <c r="CS161" s="1811"/>
      <c r="CT161" s="1811"/>
      <c r="CU161" s="1811"/>
      <c r="CV161" s="1811"/>
      <c r="CW161" s="1811"/>
      <c r="CX161" s="1811"/>
      <c r="CY161" s="1811"/>
      <c r="CZ161" s="1811"/>
    </row>
    <row r="162" s="135" customFormat="true" ht="15" customHeight="true" x14ac:dyDescent="0.2">
      <c r="A162" s="2266"/>
      <c r="B162" s="1692" t="s">
        <v>47</v>
      </c>
      <c r="C162" s="1613">
        <v>4.105836873227936E-2</v>
      </c>
      <c r="D162" s="1614">
        <v>4.4371785076264832E-2</v>
      </c>
      <c r="E162" s="1614">
        <v>1.8379876337094952E-2</v>
      </c>
      <c r="F162" s="1614">
        <v>0</v>
      </c>
      <c r="G162" s="1615">
        <v>0</v>
      </c>
      <c r="H162" s="1616">
        <v>3.9057937454764304E-2</v>
      </c>
      <c r="I162" s="1614">
        <v>0</v>
      </c>
      <c r="J162" s="1614">
        <v>0</v>
      </c>
      <c r="K162" s="1614">
        <v>0</v>
      </c>
      <c r="L162" s="1617">
        <v>0</v>
      </c>
      <c r="M162" s="1618">
        <v>1.8481846128746125E-2</v>
      </c>
      <c r="N162" s="1614">
        <v>9.8857963522790762E-2</v>
      </c>
      <c r="O162" s="1614">
        <v>0</v>
      </c>
      <c r="P162" s="1614">
        <v>6.0019420578003524E-2</v>
      </c>
      <c r="Q162" s="1615">
        <v>0</v>
      </c>
      <c r="R162" s="1616">
        <v>1.5495868535853384E-2</v>
      </c>
      <c r="S162" s="1614">
        <v>0</v>
      </c>
      <c r="T162" s="1614">
        <v>5.5273544539603044E-2</v>
      </c>
      <c r="U162" s="1614">
        <v>0</v>
      </c>
      <c r="V162" s="1614">
        <v>0</v>
      </c>
      <c r="W162" s="1614">
        <v>0</v>
      </c>
      <c r="X162" s="1614">
        <v>0</v>
      </c>
      <c r="Y162" s="1614">
        <v>0</v>
      </c>
      <c r="Z162" s="1614">
        <v>0</v>
      </c>
      <c r="AA162" s="1614">
        <v>0</v>
      </c>
      <c r="AB162" s="1614">
        <v>0</v>
      </c>
      <c r="AC162" s="1614">
        <v>0.52288933798081338</v>
      </c>
      <c r="AD162" s="1614">
        <v>0</v>
      </c>
      <c r="AE162" s="1614">
        <v>0</v>
      </c>
      <c r="AF162" s="1614">
        <v>0</v>
      </c>
      <c r="AG162" s="1898">
        <v>0</v>
      </c>
      <c r="AH162" s="311"/>
      <c r="AI162" s="311"/>
      <c r="AJ162" s="311"/>
      <c r="AK162" s="311"/>
      <c r="AL162" s="311"/>
      <c r="AM162" s="311"/>
      <c r="AN162" s="311"/>
      <c r="AO162" s="311"/>
      <c r="AP162" s="311"/>
      <c r="AQ162" s="311"/>
      <c r="AR162" s="311"/>
      <c r="AS162" s="311"/>
      <c r="AT162" s="311"/>
      <c r="AU162" s="311"/>
      <c r="AV162" s="311"/>
      <c r="AW162" s="311"/>
      <c r="AX162" s="311"/>
      <c r="AY162" s="311"/>
      <c r="AZ162" s="622"/>
      <c r="BA162" s="2324"/>
      <c r="BB162" s="159" t="s">
        <v>47</v>
      </c>
      <c r="BC162" s="340">
        <v>4.6643800100890278</v>
      </c>
      <c r="BD162" s="306">
        <v>5.0424330327695195</v>
      </c>
      <c r="BE162" s="306">
        <v>2.0874400921587712</v>
      </c>
      <c r="BF162" s="306">
        <v>0</v>
      </c>
      <c r="BG162" s="341">
        <v>0</v>
      </c>
      <c r="BH162" s="351">
        <v>2.3608319303936516</v>
      </c>
      <c r="BI162" s="306">
        <v>0</v>
      </c>
      <c r="BJ162" s="306">
        <v>0</v>
      </c>
      <c r="BK162" s="306">
        <v>0</v>
      </c>
      <c r="BL162" s="341">
        <v>0</v>
      </c>
      <c r="BM162" s="351">
        <v>0.98140709905947365</v>
      </c>
      <c r="BN162" s="306">
        <v>5.2621003518619114</v>
      </c>
      <c r="BO162" s="306">
        <v>0</v>
      </c>
      <c r="BP162" s="306">
        <v>3.1899137537022817</v>
      </c>
      <c r="BQ162" s="341">
        <v>0</v>
      </c>
      <c r="BR162" s="351">
        <v>0.43326236677751401</v>
      </c>
      <c r="BS162" s="306">
        <v>0</v>
      </c>
      <c r="BT162" s="306">
        <v>2.3608319303936516</v>
      </c>
      <c r="BU162" s="306">
        <v>0</v>
      </c>
      <c r="BV162" s="306">
        <v>0</v>
      </c>
      <c r="BW162" s="306">
        <v>0</v>
      </c>
      <c r="BX162" s="306">
        <v>0</v>
      </c>
      <c r="BY162" s="307">
        <v>0</v>
      </c>
      <c r="BZ162" s="307">
        <v>0</v>
      </c>
      <c r="CA162" s="307">
        <v>0</v>
      </c>
      <c r="CB162" s="307">
        <v>0</v>
      </c>
      <c r="CC162" s="307">
        <v>9.0001588378461523</v>
      </c>
      <c r="CD162" s="307">
        <v>0</v>
      </c>
      <c r="CE162" s="307">
        <v>0</v>
      </c>
      <c r="CF162" s="307">
        <v>0</v>
      </c>
      <c r="CG162" s="307">
        <v>0</v>
      </c>
      <c r="CH162" s="1811"/>
      <c r="CI162" s="1811"/>
      <c r="CJ162" s="1811"/>
      <c r="CK162" s="1811"/>
      <c r="CL162" s="1811"/>
      <c r="CM162" s="1811"/>
      <c r="CN162" s="1811"/>
      <c r="CO162" s="1811"/>
      <c r="CP162" s="1811"/>
      <c r="CQ162" s="1811"/>
      <c r="CR162" s="1811"/>
      <c r="CS162" s="1811"/>
      <c r="CT162" s="1811"/>
      <c r="CU162" s="1811"/>
      <c r="CV162" s="1811"/>
      <c r="CW162" s="1811"/>
      <c r="CX162" s="1811"/>
      <c r="CY162" s="1811"/>
      <c r="CZ162" s="1811"/>
    </row>
    <row r="163" s="135" customFormat="true" ht="15" customHeight="true" x14ac:dyDescent="0.2">
      <c r="A163" s="2267"/>
      <c r="B163" s="1694" t="s">
        <v>199</v>
      </c>
      <c r="C163" s="1613">
        <v>1.9691953123589546E-2</v>
      </c>
      <c r="D163" s="1614">
        <v>8.5778185787497865E-2</v>
      </c>
      <c r="E163" s="1614">
        <v>3.3560344424442876E-2</v>
      </c>
      <c r="F163" s="1614">
        <v>4.3398659272423035E-2</v>
      </c>
      <c r="G163" s="1615">
        <v>4.5612264281696374E-2</v>
      </c>
      <c r="H163" s="1616">
        <v>0.13937721635813083</v>
      </c>
      <c r="I163" s="1614">
        <v>9.0117320115553172E-3</v>
      </c>
      <c r="J163" s="1614">
        <v>7.2569709118772516E-2</v>
      </c>
      <c r="K163" s="1614">
        <v>0</v>
      </c>
      <c r="L163" s="1617">
        <v>8.5730088727191622E-2</v>
      </c>
      <c r="M163" s="1618">
        <v>4.2128615135218685E-2</v>
      </c>
      <c r="N163" s="1614">
        <v>0</v>
      </c>
      <c r="O163" s="1614">
        <v>0</v>
      </c>
      <c r="P163" s="1614">
        <v>3.4340781900432847E-2</v>
      </c>
      <c r="Q163" s="1615">
        <v>6.226062993286486E-2</v>
      </c>
      <c r="R163" s="1616">
        <v>0</v>
      </c>
      <c r="S163" s="1614">
        <v>0.16287042409018324</v>
      </c>
      <c r="T163" s="1614">
        <v>0.1340706962453081</v>
      </c>
      <c r="U163" s="1614">
        <v>0</v>
      </c>
      <c r="V163" s="1614">
        <v>0</v>
      </c>
      <c r="W163" s="1614">
        <v>0</v>
      </c>
      <c r="X163" s="1614">
        <v>0</v>
      </c>
      <c r="Y163" s="1614">
        <v>0</v>
      </c>
      <c r="Z163" s="1614">
        <v>0</v>
      </c>
      <c r="AA163" s="1614">
        <v>0.13830913572892395</v>
      </c>
      <c r="AB163" s="1614">
        <v>0</v>
      </c>
      <c r="AC163" s="1614">
        <v>0.22144070578180799</v>
      </c>
      <c r="AD163" s="1614">
        <v>0</v>
      </c>
      <c r="AE163" s="1614">
        <v>7.9513107084350956E-2</v>
      </c>
      <c r="AF163" s="1614">
        <v>0</v>
      </c>
      <c r="AG163" s="1898">
        <v>0</v>
      </c>
      <c r="AH163" s="311"/>
      <c r="AI163" s="311"/>
      <c r="AJ163" s="311"/>
      <c r="AK163" s="311"/>
      <c r="AL163" s="311"/>
      <c r="AM163" s="311"/>
      <c r="AN163" s="311"/>
      <c r="AO163" s="311"/>
      <c r="AP163" s="311"/>
      <c r="AQ163" s="311"/>
      <c r="AR163" s="311"/>
      <c r="AS163" s="311"/>
      <c r="AT163" s="311"/>
      <c r="AU163" s="311"/>
      <c r="AV163" s="311"/>
      <c r="AW163" s="311"/>
      <c r="AX163" s="311"/>
      <c r="AY163" s="311"/>
      <c r="AZ163" s="622"/>
      <c r="BA163" s="2324"/>
      <c r="BB163" s="159" t="s">
        <v>199</v>
      </c>
      <c r="BC163" s="340">
        <v>2.2370774910273004</v>
      </c>
      <c r="BD163" s="306">
        <v>9.7478782240223119</v>
      </c>
      <c r="BE163" s="306">
        <v>3.8115168553583301</v>
      </c>
      <c r="BF163" s="306">
        <v>4.9308645071124921</v>
      </c>
      <c r="BG163" s="341">
        <v>5.1815918204710174</v>
      </c>
      <c r="BH163" s="351">
        <v>8.4245662774372239</v>
      </c>
      <c r="BI163" s="306">
        <v>0.54480736855238121</v>
      </c>
      <c r="BJ163" s="306">
        <v>4.386057138560111</v>
      </c>
      <c r="BK163" s="306">
        <v>0</v>
      </c>
      <c r="BL163" s="341">
        <v>5.1815918204710174</v>
      </c>
      <c r="BM163" s="351">
        <v>2.2370774910273004</v>
      </c>
      <c r="BN163" s="306">
        <v>0</v>
      </c>
      <c r="BO163" s="306">
        <v>0</v>
      </c>
      <c r="BP163" s="306">
        <v>1.8251447855067744</v>
      </c>
      <c r="BQ163" s="341">
        <v>3.309684016436643</v>
      </c>
      <c r="BR163" s="351">
        <v>0</v>
      </c>
      <c r="BS163" s="306">
        <v>5.8304286838205925</v>
      </c>
      <c r="BT163" s="306">
        <v>5.7263991890233985</v>
      </c>
      <c r="BU163" s="306">
        <v>0</v>
      </c>
      <c r="BV163" s="306">
        <v>0</v>
      </c>
      <c r="BW163" s="306">
        <v>0</v>
      </c>
      <c r="BX163" s="306">
        <v>0</v>
      </c>
      <c r="BY163" s="307">
        <v>0</v>
      </c>
      <c r="BZ163" s="307">
        <v>0</v>
      </c>
      <c r="CA163" s="307">
        <v>2.617850731273593</v>
      </c>
      <c r="CB163" s="307">
        <v>0</v>
      </c>
      <c r="CC163" s="307">
        <v>3.8115168553583301</v>
      </c>
      <c r="CD163" s="307">
        <v>0</v>
      </c>
      <c r="CE163" s="307">
        <v>7.9227334385155368</v>
      </c>
      <c r="CF163" s="307">
        <v>0</v>
      </c>
      <c r="CG163" s="307">
        <v>0</v>
      </c>
      <c r="CH163" s="1811"/>
      <c r="CI163" s="1811"/>
      <c r="CJ163" s="1811"/>
      <c r="CK163" s="1811"/>
      <c r="CL163" s="1811"/>
      <c r="CM163" s="1811"/>
      <c r="CN163" s="1811"/>
      <c r="CO163" s="1811"/>
      <c r="CP163" s="1811"/>
      <c r="CQ163" s="1811"/>
      <c r="CR163" s="1811"/>
      <c r="CS163" s="1811"/>
      <c r="CT163" s="1811"/>
      <c r="CU163" s="1811"/>
      <c r="CV163" s="1811"/>
      <c r="CW163" s="1811"/>
      <c r="CX163" s="1811"/>
      <c r="CY163" s="1811"/>
      <c r="CZ163" s="1811"/>
    </row>
    <row r="164" s="239" customFormat="true" ht="15" customHeight="true" x14ac:dyDescent="0.2">
      <c r="A164" s="777"/>
      <c r="B164" s="986"/>
      <c r="C164" s="864"/>
      <c r="D164" s="855"/>
      <c r="E164" s="855"/>
      <c r="F164" s="855"/>
      <c r="G164" s="856"/>
      <c r="H164" s="865"/>
      <c r="I164" s="855"/>
      <c r="J164" s="855"/>
      <c r="K164" s="855"/>
      <c r="L164" s="866"/>
      <c r="M164" s="864"/>
      <c r="N164" s="855"/>
      <c r="O164" s="855"/>
      <c r="P164" s="855"/>
      <c r="Q164" s="856"/>
      <c r="R164" s="865"/>
      <c r="S164" s="855"/>
      <c r="T164" s="855"/>
      <c r="U164" s="855"/>
      <c r="V164" s="855"/>
      <c r="W164" s="855"/>
      <c r="X164" s="855"/>
      <c r="Y164" s="855"/>
      <c r="Z164" s="855"/>
      <c r="AA164" s="855"/>
      <c r="AB164" s="855"/>
      <c r="AC164" s="855"/>
      <c r="AD164" s="855"/>
      <c r="AE164" s="855"/>
      <c r="AF164" s="855"/>
      <c r="AG164" s="866"/>
      <c r="AH164" s="602"/>
      <c r="AI164" s="602"/>
      <c r="AJ164" s="602"/>
      <c r="AK164" s="602"/>
      <c r="AL164" s="602"/>
      <c r="AM164" s="602"/>
      <c r="AN164" s="602"/>
      <c r="AO164" s="602"/>
      <c r="AP164" s="602"/>
      <c r="AQ164" s="602"/>
      <c r="AR164" s="602"/>
      <c r="AS164" s="602"/>
      <c r="AT164" s="602"/>
      <c r="AU164" s="602"/>
      <c r="AV164" s="602"/>
      <c r="AW164" s="602"/>
      <c r="AX164" s="602"/>
      <c r="AY164" s="602"/>
      <c r="AZ164" s="216"/>
      <c r="BA164" s="2325"/>
      <c r="BB164" s="159" t="s">
        <v>188</v>
      </c>
      <c r="BC164" s="340">
        <v>11360.363682500554</v>
      </c>
      <c r="BD164" s="306">
        <v>11364.052683710479</v>
      </c>
      <c r="BE164" s="306">
        <v>11357.204226373502</v>
      </c>
      <c r="BF164" s="306">
        <v>11361.789948763992</v>
      </c>
      <c r="BG164" s="341">
        <v>11360.084622131606</v>
      </c>
      <c r="BH164" s="351">
        <v>6044.4357389017123</v>
      </c>
      <c r="BI164" s="306">
        <v>6045.534508280989</v>
      </c>
      <c r="BJ164" s="306">
        <v>6043.9227217813323</v>
      </c>
      <c r="BK164" s="306">
        <v>6043.727104550856</v>
      </c>
      <c r="BL164" s="341">
        <v>6044.0761200653405</v>
      </c>
      <c r="BM164" s="351">
        <v>5310.1140017231373</v>
      </c>
      <c r="BN164" s="306">
        <v>5322.8896938067955</v>
      </c>
      <c r="BO164" s="306">
        <v>5318.1389006762647</v>
      </c>
      <c r="BP164" s="306">
        <v>5314.8026471807543</v>
      </c>
      <c r="BQ164" s="341">
        <v>5315.8537265129644</v>
      </c>
      <c r="BR164" s="351">
        <v>2795.9863351644881</v>
      </c>
      <c r="BS164" s="306">
        <v>3579.7958508367469</v>
      </c>
      <c r="BT164" s="306">
        <v>4271.1788253458844</v>
      </c>
      <c r="BU164" s="306">
        <v>4678.8124579064306</v>
      </c>
      <c r="BV164" s="306">
        <v>4047.3683603694076</v>
      </c>
      <c r="BW164" s="306">
        <v>1848.8419762714809</v>
      </c>
      <c r="BX164" s="306">
        <v>4117.2271796697223</v>
      </c>
      <c r="BY164" s="307">
        <v>4629.5797827106599</v>
      </c>
      <c r="BZ164" s="307">
        <v>2902.8269920223838</v>
      </c>
      <c r="CA164" s="307">
        <v>1892.7533004069915</v>
      </c>
      <c r="CB164" s="307">
        <v>1841.4209969178548</v>
      </c>
      <c r="CC164" s="307">
        <v>1721.2358684920057</v>
      </c>
      <c r="CD164" s="307">
        <v>2274.1431069087603</v>
      </c>
      <c r="CE164" s="307">
        <v>9964.0596739739485</v>
      </c>
      <c r="CF164" s="307">
        <v>2591.1007090786266</v>
      </c>
      <c r="CG164" s="307">
        <v>3647.1637474047743</v>
      </c>
      <c r="CH164" s="1811"/>
      <c r="CI164" s="1811"/>
      <c r="CJ164" s="1811"/>
      <c r="CK164" s="1811"/>
      <c r="CL164" s="1811"/>
      <c r="CM164" s="1811"/>
      <c r="CN164" s="1811"/>
      <c r="CO164" s="1811"/>
      <c r="CP164" s="1811"/>
      <c r="CQ164" s="1811"/>
      <c r="CR164" s="1811"/>
      <c r="CS164" s="1811"/>
      <c r="CT164" s="1811"/>
      <c r="CU164" s="1811"/>
      <c r="CV164" s="1811"/>
      <c r="CW164" s="1811"/>
      <c r="CX164" s="1811"/>
      <c r="CY164" s="1811"/>
      <c r="CZ164" s="1811"/>
    </row>
    <row r="165" s="239" customFormat="true" ht="15" customHeight="true" x14ac:dyDescent="0.2">
      <c r="A165" s="695"/>
      <c r="B165" s="987"/>
      <c r="C165" s="864"/>
      <c r="D165" s="855"/>
      <c r="E165" s="855"/>
      <c r="F165" s="855"/>
      <c r="G165" s="856"/>
      <c r="H165" s="865"/>
      <c r="I165" s="855"/>
      <c r="J165" s="855"/>
      <c r="K165" s="855"/>
      <c r="L165" s="866"/>
      <c r="M165" s="864"/>
      <c r="N165" s="855"/>
      <c r="O165" s="855"/>
      <c r="P165" s="855"/>
      <c r="Q165" s="856"/>
      <c r="R165" s="865"/>
      <c r="S165" s="855"/>
      <c r="T165" s="855"/>
      <c r="U165" s="855"/>
      <c r="V165" s="855"/>
      <c r="W165" s="855"/>
      <c r="X165" s="855"/>
      <c r="Y165" s="855"/>
      <c r="Z165" s="855"/>
      <c r="AA165" s="855"/>
      <c r="AB165" s="855"/>
      <c r="AC165" s="855"/>
      <c r="AD165" s="855"/>
      <c r="AE165" s="855"/>
      <c r="AF165" s="855"/>
      <c r="AG165" s="866"/>
      <c r="AH165" s="602"/>
      <c r="AI165" s="602"/>
      <c r="AJ165" s="602"/>
      <c r="AK165" s="602"/>
      <c r="AL165" s="602"/>
      <c r="AM165" s="602"/>
      <c r="AN165" s="602"/>
      <c r="AO165" s="602"/>
      <c r="AP165" s="602"/>
      <c r="AQ165" s="602"/>
      <c r="AR165" s="602"/>
      <c r="AS165" s="602"/>
      <c r="AT165" s="602"/>
      <c r="AU165" s="602"/>
      <c r="AV165" s="602"/>
      <c r="AW165" s="602"/>
      <c r="AX165" s="602"/>
      <c r="AY165" s="602"/>
      <c r="AZ165" s="216"/>
      <c r="BA165" s="392"/>
      <c r="BB165" s="159"/>
      <c r="BC165" s="340"/>
      <c r="BD165" s="306"/>
      <c r="BE165" s="306"/>
      <c r="BF165" s="306"/>
      <c r="BG165" s="341"/>
      <c r="BH165" s="351"/>
      <c r="BI165" s="306"/>
      <c r="BJ165" s="306"/>
      <c r="BK165" s="306"/>
      <c r="BL165" s="341"/>
      <c r="BM165" s="351"/>
      <c r="BN165" s="306"/>
      <c r="BO165" s="306"/>
      <c r="BP165" s="306"/>
      <c r="BQ165" s="341"/>
      <c r="BR165" s="351"/>
      <c r="BS165" s="306"/>
      <c r="BT165" s="306"/>
      <c r="BU165" s="306"/>
      <c r="BV165" s="306"/>
      <c r="BW165" s="306"/>
      <c r="BX165" s="306"/>
      <c r="BY165" s="307"/>
      <c r="BZ165" s="307"/>
      <c r="CA165" s="307"/>
      <c r="CB165" s="307"/>
      <c r="CC165" s="307"/>
      <c r="CD165" s="307"/>
      <c r="CE165" s="307"/>
      <c r="CF165" s="307"/>
      <c r="CG165" s="307"/>
      <c r="CH165" s="1811"/>
      <c r="CI165" s="1811"/>
      <c r="CJ165" s="1811"/>
      <c r="CK165" s="1811"/>
      <c r="CL165" s="1811"/>
      <c r="CM165" s="1811"/>
      <c r="CN165" s="1811"/>
      <c r="CO165" s="1811"/>
      <c r="CP165" s="1811"/>
      <c r="CQ165" s="1811"/>
      <c r="CR165" s="1811"/>
      <c r="CS165" s="1811"/>
      <c r="CT165" s="1811"/>
      <c r="CU165" s="1811"/>
      <c r="CV165" s="1811"/>
      <c r="CW165" s="1811"/>
      <c r="CX165" s="1811"/>
      <c r="CY165" s="1811"/>
      <c r="CZ165" s="1811"/>
    </row>
    <row r="166" s="239" customFormat="true" ht="15" customHeight="true" x14ac:dyDescent="0.2">
      <c r="A166" s="695"/>
      <c r="B166" s="987"/>
      <c r="C166" s="864"/>
      <c r="D166" s="855"/>
      <c r="E166" s="855"/>
      <c r="F166" s="855"/>
      <c r="G166" s="856"/>
      <c r="H166" s="865"/>
      <c r="I166" s="855"/>
      <c r="J166" s="855"/>
      <c r="K166" s="855"/>
      <c r="L166" s="866"/>
      <c r="M166" s="864"/>
      <c r="N166" s="855"/>
      <c r="O166" s="855"/>
      <c r="P166" s="855"/>
      <c r="Q166" s="856"/>
      <c r="R166" s="865"/>
      <c r="S166" s="855"/>
      <c r="T166" s="855"/>
      <c r="U166" s="855"/>
      <c r="V166" s="855"/>
      <c r="W166" s="855"/>
      <c r="X166" s="855"/>
      <c r="Y166" s="855"/>
      <c r="Z166" s="855"/>
      <c r="AA166" s="855"/>
      <c r="AB166" s="855"/>
      <c r="AC166" s="855"/>
      <c r="AD166" s="855"/>
      <c r="AE166" s="855"/>
      <c r="AF166" s="855"/>
      <c r="AG166" s="866"/>
      <c r="AH166" s="602"/>
      <c r="AI166" s="602"/>
      <c r="AJ166" s="602"/>
      <c r="AK166" s="602"/>
      <c r="AL166" s="602"/>
      <c r="AM166" s="602"/>
      <c r="AN166" s="602"/>
      <c r="AO166" s="602"/>
      <c r="AP166" s="602"/>
      <c r="AQ166" s="602"/>
      <c r="AR166" s="602"/>
      <c r="AS166" s="602"/>
      <c r="AT166" s="602"/>
      <c r="AU166" s="602"/>
      <c r="AV166" s="602"/>
      <c r="AW166" s="602"/>
      <c r="AX166" s="602"/>
      <c r="AY166" s="602"/>
      <c r="AZ166" s="216"/>
      <c r="BA166" s="392"/>
      <c r="BB166" s="159"/>
      <c r="BC166" s="340"/>
      <c r="BD166" s="306"/>
      <c r="BE166" s="306"/>
      <c r="BF166" s="306"/>
      <c r="BG166" s="341"/>
      <c r="BH166" s="351"/>
      <c r="BI166" s="306"/>
      <c r="BJ166" s="306"/>
      <c r="BK166" s="306"/>
      <c r="BL166" s="341"/>
      <c r="BM166" s="351"/>
      <c r="BN166" s="306"/>
      <c r="BO166" s="306"/>
      <c r="BP166" s="306"/>
      <c r="BQ166" s="341"/>
      <c r="BR166" s="351"/>
      <c r="BS166" s="306"/>
      <c r="BT166" s="306"/>
      <c r="BU166" s="306"/>
      <c r="BV166" s="306"/>
      <c r="BW166" s="306"/>
      <c r="BX166" s="306"/>
      <c r="BY166" s="307"/>
      <c r="BZ166" s="307"/>
      <c r="CA166" s="307"/>
      <c r="CB166" s="307"/>
      <c r="CC166" s="307"/>
      <c r="CD166" s="307"/>
      <c r="CE166" s="307"/>
      <c r="CF166" s="307"/>
      <c r="CG166" s="307"/>
      <c r="CH166" s="1811"/>
      <c r="CI166" s="1811"/>
      <c r="CJ166" s="1811"/>
      <c r="CK166" s="1811"/>
      <c r="CL166" s="1811"/>
      <c r="CM166" s="1811"/>
      <c r="CN166" s="1811"/>
      <c r="CO166" s="1811"/>
      <c r="CP166" s="1811"/>
      <c r="CQ166" s="1811"/>
      <c r="CR166" s="1811"/>
      <c r="CS166" s="1811"/>
      <c r="CT166" s="1811"/>
      <c r="CU166" s="1811"/>
      <c r="CV166" s="1811"/>
      <c r="CW166" s="1811"/>
      <c r="CX166" s="1811"/>
      <c r="CY166" s="1811"/>
      <c r="CZ166" s="1811"/>
    </row>
    <row r="167" s="239" customFormat="true" ht="15" customHeight="true" x14ac:dyDescent="0.2">
      <c r="A167" s="695"/>
      <c r="B167" s="987"/>
      <c r="C167" s="864"/>
      <c r="D167" s="855"/>
      <c r="E167" s="855"/>
      <c r="F167" s="855"/>
      <c r="G167" s="856"/>
      <c r="H167" s="865"/>
      <c r="I167" s="855"/>
      <c r="J167" s="855"/>
      <c r="K167" s="855"/>
      <c r="L167" s="866"/>
      <c r="M167" s="864"/>
      <c r="N167" s="855"/>
      <c r="O167" s="855"/>
      <c r="P167" s="855"/>
      <c r="Q167" s="856"/>
      <c r="R167" s="865"/>
      <c r="S167" s="855"/>
      <c r="T167" s="855"/>
      <c r="U167" s="855"/>
      <c r="V167" s="855"/>
      <c r="W167" s="855"/>
      <c r="X167" s="855"/>
      <c r="Y167" s="855"/>
      <c r="Z167" s="855"/>
      <c r="AA167" s="855"/>
      <c r="AB167" s="855"/>
      <c r="AC167" s="855"/>
      <c r="AD167" s="855"/>
      <c r="AE167" s="855"/>
      <c r="AF167" s="855"/>
      <c r="AG167" s="866"/>
      <c r="AH167" s="602"/>
      <c r="AI167" s="602"/>
      <c r="AJ167" s="602"/>
      <c r="AK167" s="602"/>
      <c r="AL167" s="602"/>
      <c r="AM167" s="602"/>
      <c r="AN167" s="602"/>
      <c r="AO167" s="602"/>
      <c r="AP167" s="602"/>
      <c r="AQ167" s="602"/>
      <c r="AR167" s="602"/>
      <c r="AS167" s="602"/>
      <c r="AT167" s="602"/>
      <c r="AU167" s="602"/>
      <c r="AV167" s="602"/>
      <c r="AW167" s="602"/>
      <c r="AX167" s="602"/>
      <c r="AY167" s="602"/>
      <c r="AZ167" s="216"/>
      <c r="BA167" s="39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307"/>
      <c r="CB167" s="307"/>
      <c r="CC167" s="307"/>
      <c r="CD167" s="307"/>
      <c r="CE167" s="307"/>
      <c r="CF167" s="307"/>
      <c r="CG167" s="307"/>
      <c r="CH167" s="1811"/>
      <c r="CI167" s="1811"/>
      <c r="CJ167" s="1811"/>
      <c r="CK167" s="1811"/>
      <c r="CL167" s="1811"/>
      <c r="CM167" s="1811"/>
      <c r="CN167" s="1811"/>
      <c r="CO167" s="1811"/>
      <c r="CP167" s="1811"/>
      <c r="CQ167" s="1811"/>
      <c r="CR167" s="1811"/>
      <c r="CS167" s="1811"/>
      <c r="CT167" s="1811"/>
      <c r="CU167" s="1811"/>
      <c r="CV167" s="1811"/>
      <c r="CW167" s="1811"/>
      <c r="CX167" s="1811"/>
      <c r="CY167" s="1811"/>
      <c r="CZ167" s="1811"/>
    </row>
    <row r="168" s="239" customFormat="true" ht="15" customHeight="true" x14ac:dyDescent="0.2">
      <c r="A168" s="695"/>
      <c r="B168" s="987"/>
      <c r="C168" s="864"/>
      <c r="D168" s="855"/>
      <c r="E168" s="855"/>
      <c r="F168" s="855"/>
      <c r="G168" s="856"/>
      <c r="H168" s="865"/>
      <c r="I168" s="855"/>
      <c r="J168" s="855"/>
      <c r="K168" s="855"/>
      <c r="L168" s="866"/>
      <c r="M168" s="864"/>
      <c r="N168" s="855"/>
      <c r="O168" s="855"/>
      <c r="P168" s="855"/>
      <c r="Q168" s="856"/>
      <c r="R168" s="865"/>
      <c r="S168" s="855"/>
      <c r="T168" s="855"/>
      <c r="U168" s="855"/>
      <c r="V168" s="855"/>
      <c r="W168" s="855"/>
      <c r="X168" s="855"/>
      <c r="Y168" s="855"/>
      <c r="Z168" s="855"/>
      <c r="AA168" s="855"/>
      <c r="AB168" s="855"/>
      <c r="AC168" s="855"/>
      <c r="AD168" s="855"/>
      <c r="AE168" s="855"/>
      <c r="AF168" s="855"/>
      <c r="AG168" s="866"/>
      <c r="AH168" s="602"/>
      <c r="AI168" s="602"/>
      <c r="AJ168" s="602"/>
      <c r="AK168" s="602"/>
      <c r="AL168" s="602"/>
      <c r="AM168" s="602"/>
      <c r="AN168" s="602"/>
      <c r="AO168" s="602"/>
      <c r="AP168" s="602"/>
      <c r="AQ168" s="602"/>
      <c r="AR168" s="602"/>
      <c r="AS168" s="602"/>
      <c r="AT168" s="602"/>
      <c r="AU168" s="602"/>
      <c r="AV168" s="602"/>
      <c r="AW168" s="602"/>
      <c r="AX168" s="602"/>
      <c r="AY168" s="602"/>
      <c r="AZ168" s="216"/>
      <c r="BA168" s="39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307"/>
      <c r="CB168" s="307"/>
      <c r="CC168" s="307"/>
      <c r="CD168" s="307"/>
      <c r="CE168" s="307"/>
      <c r="CF168" s="307"/>
      <c r="CG168" s="307"/>
      <c r="CH168" s="1811"/>
      <c r="CI168" s="1811"/>
      <c r="CJ168" s="1811"/>
      <c r="CK168" s="1811"/>
      <c r="CL168" s="1811"/>
      <c r="CM168" s="1811"/>
      <c r="CN168" s="1811"/>
      <c r="CO168" s="1811"/>
      <c r="CP168" s="1811"/>
      <c r="CQ168" s="1811"/>
      <c r="CR168" s="1811"/>
      <c r="CS168" s="1811"/>
      <c r="CT168" s="1811"/>
      <c r="CU168" s="1811"/>
      <c r="CV168" s="1811"/>
      <c r="CW168" s="1811"/>
      <c r="CX168" s="1811"/>
      <c r="CY168" s="1811"/>
      <c r="CZ168" s="1811"/>
    </row>
    <row r="169" s="239" customFormat="true" ht="15" customHeight="true" x14ac:dyDescent="0.2">
      <c r="A169" s="695"/>
      <c r="B169" s="987"/>
      <c r="C169" s="864"/>
      <c r="D169" s="855"/>
      <c r="E169" s="855"/>
      <c r="F169" s="855"/>
      <c r="G169" s="856"/>
      <c r="H169" s="865"/>
      <c r="I169" s="855"/>
      <c r="J169" s="855"/>
      <c r="K169" s="855"/>
      <c r="L169" s="866"/>
      <c r="M169" s="864"/>
      <c r="N169" s="855"/>
      <c r="O169" s="855"/>
      <c r="P169" s="855"/>
      <c r="Q169" s="856"/>
      <c r="R169" s="865"/>
      <c r="S169" s="855"/>
      <c r="T169" s="855"/>
      <c r="U169" s="855"/>
      <c r="V169" s="855"/>
      <c r="W169" s="855"/>
      <c r="X169" s="855"/>
      <c r="Y169" s="855"/>
      <c r="Z169" s="855"/>
      <c r="AA169" s="855"/>
      <c r="AB169" s="855"/>
      <c r="AC169" s="855"/>
      <c r="AD169" s="855"/>
      <c r="AE169" s="855"/>
      <c r="AF169" s="855"/>
      <c r="AG169" s="866"/>
      <c r="AH169" s="602"/>
      <c r="AI169" s="602"/>
      <c r="AJ169" s="602"/>
      <c r="AK169" s="602"/>
      <c r="AL169" s="602"/>
      <c r="AM169" s="602"/>
      <c r="AN169" s="602"/>
      <c r="AO169" s="602"/>
      <c r="AP169" s="602"/>
      <c r="AQ169" s="602"/>
      <c r="AR169" s="602"/>
      <c r="AS169" s="602"/>
      <c r="AT169" s="602"/>
      <c r="AU169" s="602"/>
      <c r="AV169" s="602"/>
      <c r="AW169" s="602"/>
      <c r="AX169" s="602"/>
      <c r="AY169" s="602"/>
      <c r="AZ169" s="216"/>
      <c r="BA169" s="39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307"/>
      <c r="CB169" s="307"/>
      <c r="CC169" s="307"/>
      <c r="CD169" s="307"/>
      <c r="CE169" s="307"/>
      <c r="CF169" s="307"/>
      <c r="CG169" s="307"/>
      <c r="CH169" s="1811"/>
      <c r="CI169" s="1811"/>
      <c r="CJ169" s="1811"/>
      <c r="CK169" s="1811"/>
      <c r="CL169" s="1811"/>
      <c r="CM169" s="1811"/>
      <c r="CN169" s="1811"/>
      <c r="CO169" s="1811"/>
      <c r="CP169" s="1811"/>
      <c r="CQ169" s="1811"/>
      <c r="CR169" s="1811"/>
      <c r="CS169" s="1811"/>
      <c r="CT169" s="1811"/>
      <c r="CU169" s="1811"/>
      <c r="CV169" s="1811"/>
      <c r="CW169" s="1811"/>
      <c r="CX169" s="1811"/>
      <c r="CY169" s="1811"/>
      <c r="CZ169" s="1811"/>
    </row>
    <row r="170" s="135" customFormat="true" ht="15" customHeight="true" x14ac:dyDescent="0.2">
      <c r="A170" s="694"/>
      <c r="B170" s="782"/>
      <c r="C170" s="909"/>
      <c r="D170" s="697"/>
      <c r="E170" s="697"/>
      <c r="F170" s="697"/>
      <c r="G170" s="746"/>
      <c r="H170" s="910"/>
      <c r="I170" s="697"/>
      <c r="J170" s="697"/>
      <c r="K170" s="697"/>
      <c r="L170" s="713"/>
      <c r="M170" s="909"/>
      <c r="N170" s="697"/>
      <c r="O170" s="697"/>
      <c r="P170" s="697"/>
      <c r="Q170" s="746"/>
      <c r="R170" s="910"/>
      <c r="S170" s="697"/>
      <c r="T170" s="697"/>
      <c r="U170" s="697"/>
      <c r="V170" s="697"/>
      <c r="W170" s="697"/>
      <c r="X170" s="697"/>
      <c r="Y170" s="697"/>
      <c r="Z170" s="697"/>
      <c r="AA170" s="697"/>
      <c r="AB170" s="697"/>
      <c r="AC170" s="697"/>
      <c r="AD170" s="697"/>
      <c r="AE170" s="697"/>
      <c r="AF170" s="697"/>
      <c r="AG170" s="713"/>
      <c r="AH170" s="311"/>
      <c r="AI170" s="311"/>
      <c r="AJ170" s="311"/>
      <c r="AK170" s="311"/>
      <c r="AL170" s="311"/>
      <c r="AM170" s="311"/>
      <c r="AN170" s="311"/>
      <c r="AO170" s="311"/>
      <c r="AP170" s="311"/>
      <c r="AQ170" s="311"/>
      <c r="AR170" s="311"/>
      <c r="AS170" s="311"/>
      <c r="AT170" s="311"/>
      <c r="AU170" s="311"/>
      <c r="AV170" s="311"/>
      <c r="AW170" s="311"/>
      <c r="AX170" s="311"/>
      <c r="AY170" s="311"/>
      <c r="AZ170" s="622"/>
      <c r="BA170" s="39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307"/>
      <c r="CB170" s="307"/>
      <c r="CC170" s="307"/>
      <c r="CD170" s="307"/>
      <c r="CE170" s="307"/>
      <c r="CF170" s="307"/>
      <c r="CG170" s="307"/>
      <c r="CH170" s="1811"/>
      <c r="CI170" s="1811"/>
      <c r="CJ170" s="1811"/>
      <c r="CK170" s="1811"/>
      <c r="CL170" s="1811"/>
      <c r="CM170" s="1811"/>
      <c r="CN170" s="1811"/>
      <c r="CO170" s="1811"/>
      <c r="CP170" s="1811"/>
      <c r="CQ170" s="1811"/>
      <c r="CR170" s="1811"/>
      <c r="CS170" s="1811"/>
      <c r="CT170" s="1811"/>
      <c r="CU170" s="1811"/>
      <c r="CV170" s="1811"/>
      <c r="CW170" s="1811"/>
      <c r="CX170" s="1811"/>
      <c r="CY170" s="1811"/>
      <c r="CZ170" s="1811"/>
    </row>
    <row r="171" s="135" customFormat="true" ht="15" customHeight="true" x14ac:dyDescent="0.2">
      <c r="A171" s="1525"/>
      <c r="B171" s="1695"/>
      <c r="C171" s="1481"/>
      <c r="D171" s="1482"/>
      <c r="E171" s="1482"/>
      <c r="F171" s="1482"/>
      <c r="G171" s="1516"/>
      <c r="H171" s="1508"/>
      <c r="I171" s="1482"/>
      <c r="J171" s="1482"/>
      <c r="K171" s="1482"/>
      <c r="L171" s="1489"/>
      <c r="M171" s="1498"/>
      <c r="N171" s="1482"/>
      <c r="O171" s="1482"/>
      <c r="P171" s="1482"/>
      <c r="Q171" s="1516"/>
      <c r="R171" s="1508"/>
      <c r="S171" s="1482"/>
      <c r="T171" s="1482"/>
      <c r="U171" s="1482"/>
      <c r="V171" s="1482"/>
      <c r="W171" s="1482"/>
      <c r="X171" s="1482"/>
      <c r="Y171" s="1482"/>
      <c r="Z171" s="1482"/>
      <c r="AA171" s="1482"/>
      <c r="AB171" s="1482"/>
      <c r="AC171" s="1482"/>
      <c r="AD171" s="1482"/>
      <c r="AE171" s="1482"/>
      <c r="AF171" s="1482"/>
      <c r="AG171" s="1899"/>
      <c r="AH171" s="311"/>
      <c r="AI171" s="311"/>
      <c r="AJ171" s="311"/>
      <c r="AK171" s="311"/>
      <c r="AL171" s="311"/>
      <c r="AM171" s="311"/>
      <c r="AN171" s="311"/>
      <c r="AO171" s="311"/>
      <c r="AP171" s="311"/>
      <c r="AQ171" s="311"/>
      <c r="AR171" s="311"/>
      <c r="AS171" s="311"/>
      <c r="AT171" s="311"/>
      <c r="AU171" s="311"/>
      <c r="AV171" s="311"/>
      <c r="AW171" s="311"/>
      <c r="AX171" s="311"/>
      <c r="AY171" s="311"/>
      <c r="AZ171" s="622"/>
      <c r="BA171" s="39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307"/>
      <c r="CB171" s="307"/>
      <c r="CC171" s="307"/>
      <c r="CD171" s="307"/>
      <c r="CE171" s="307"/>
      <c r="CF171" s="307"/>
      <c r="CG171" s="307"/>
      <c r="CH171" s="1811"/>
      <c r="CI171" s="1811"/>
      <c r="CJ171" s="1811"/>
      <c r="CK171" s="1811"/>
      <c r="CL171" s="1811"/>
      <c r="CM171" s="1811"/>
      <c r="CN171" s="1811"/>
      <c r="CO171" s="1811"/>
      <c r="CP171" s="1811"/>
      <c r="CQ171" s="1811"/>
      <c r="CR171" s="1811"/>
      <c r="CS171" s="1811"/>
      <c r="CT171" s="1811"/>
      <c r="CU171" s="1811"/>
      <c r="CV171" s="1811"/>
      <c r="CW171" s="1811"/>
      <c r="CX171" s="1811"/>
      <c r="CY171" s="1811"/>
      <c r="CZ171" s="1811"/>
    </row>
    <row r="172" s="135" customFormat="true" ht="15" customHeight="true" x14ac:dyDescent="0.2">
      <c r="A172" s="1526"/>
      <c r="B172" s="1696"/>
      <c r="C172" s="1483"/>
      <c r="D172" s="1484"/>
      <c r="E172" s="1484"/>
      <c r="F172" s="1484"/>
      <c r="G172" s="1517"/>
      <c r="H172" s="1509"/>
      <c r="I172" s="1484"/>
      <c r="J172" s="1484"/>
      <c r="K172" s="1484"/>
      <c r="L172" s="1490"/>
      <c r="M172" s="1499"/>
      <c r="N172" s="1484"/>
      <c r="O172" s="1484"/>
      <c r="P172" s="1484"/>
      <c r="Q172" s="1517"/>
      <c r="R172" s="1509"/>
      <c r="S172" s="1484"/>
      <c r="T172" s="1484"/>
      <c r="U172" s="1484"/>
      <c r="V172" s="1484"/>
      <c r="W172" s="1484"/>
      <c r="X172" s="1484"/>
      <c r="Y172" s="1484"/>
      <c r="Z172" s="1484"/>
      <c r="AA172" s="1484"/>
      <c r="AB172" s="1484"/>
      <c r="AC172" s="1484"/>
      <c r="AD172" s="1484"/>
      <c r="AE172" s="1484"/>
      <c r="AF172" s="1484"/>
      <c r="AG172" s="1900"/>
      <c r="AH172" s="311"/>
      <c r="AI172" s="311"/>
      <c r="AJ172" s="311"/>
      <c r="AK172" s="311"/>
      <c r="AL172" s="311"/>
      <c r="AM172" s="311"/>
      <c r="AN172" s="311"/>
      <c r="AO172" s="311"/>
      <c r="AP172" s="311"/>
      <c r="AQ172" s="311"/>
      <c r="AR172" s="311"/>
      <c r="AS172" s="311"/>
      <c r="AT172" s="311"/>
      <c r="AU172" s="311"/>
      <c r="AV172" s="311"/>
      <c r="AW172" s="311"/>
      <c r="AX172" s="311"/>
      <c r="AY172" s="311"/>
      <c r="AZ172" s="622"/>
      <c r="BA172" s="39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307"/>
      <c r="CB172" s="307"/>
      <c r="CC172" s="307"/>
      <c r="CD172" s="307"/>
      <c r="CE172" s="307"/>
      <c r="CF172" s="307"/>
      <c r="CG172" s="307"/>
      <c r="CH172" s="1811"/>
      <c r="CI172" s="1811"/>
      <c r="CJ172" s="1811"/>
      <c r="CK172" s="1811"/>
      <c r="CL172" s="1811"/>
      <c r="CM172" s="1811"/>
      <c r="CN172" s="1811"/>
      <c r="CO172" s="1811"/>
      <c r="CP172" s="1811"/>
      <c r="CQ172" s="1811"/>
      <c r="CR172" s="1811"/>
      <c r="CS172" s="1811"/>
      <c r="CT172" s="1811"/>
      <c r="CU172" s="1811"/>
      <c r="CV172" s="1811"/>
      <c r="CW172" s="1811"/>
      <c r="CX172" s="1811"/>
      <c r="CY172" s="1811"/>
      <c r="CZ172" s="1811"/>
    </row>
    <row r="173" s="135" customFormat="true" ht="15" customHeight="true" x14ac:dyDescent="0.2">
      <c r="A173" s="1527"/>
      <c r="B173" s="1697"/>
      <c r="C173" s="1619"/>
      <c r="D173" s="1620"/>
      <c r="E173" s="1620"/>
      <c r="F173" s="1620"/>
      <c r="G173" s="1621"/>
      <c r="H173" s="1622"/>
      <c r="I173" s="1620"/>
      <c r="J173" s="1620"/>
      <c r="K173" s="1620"/>
      <c r="L173" s="1623"/>
      <c r="M173" s="1624"/>
      <c r="N173" s="1620"/>
      <c r="O173" s="1620"/>
      <c r="P173" s="1620"/>
      <c r="Q173" s="1621"/>
      <c r="R173" s="1622"/>
      <c r="S173" s="1620"/>
      <c r="T173" s="1620"/>
      <c r="U173" s="1620"/>
      <c r="V173" s="1620"/>
      <c r="W173" s="1620"/>
      <c r="X173" s="1620"/>
      <c r="Y173" s="1620"/>
      <c r="Z173" s="1620"/>
      <c r="AA173" s="1620"/>
      <c r="AB173" s="1620"/>
      <c r="AC173" s="1620"/>
      <c r="AD173" s="1620"/>
      <c r="AE173" s="1620"/>
      <c r="AF173" s="1620"/>
      <c r="AG173" s="1901"/>
      <c r="AH173" s="311"/>
      <c r="AI173" s="311"/>
      <c r="AJ173" s="311"/>
      <c r="AK173" s="311"/>
      <c r="AL173" s="311"/>
      <c r="AM173" s="311"/>
      <c r="AN173" s="311"/>
      <c r="AO173" s="311"/>
      <c r="AP173" s="311"/>
      <c r="AQ173" s="311"/>
      <c r="AR173" s="311"/>
      <c r="AS173" s="311"/>
      <c r="AT173" s="311"/>
      <c r="AU173" s="311"/>
      <c r="AV173" s="311"/>
      <c r="AW173" s="311"/>
      <c r="AX173" s="311"/>
      <c r="AY173" s="311"/>
      <c r="AZ173" s="622"/>
      <c r="BA173" s="39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307"/>
      <c r="CB173" s="307"/>
      <c r="CC173" s="307"/>
      <c r="CD173" s="307"/>
      <c r="CE173" s="307"/>
      <c r="CF173" s="307"/>
      <c r="CG173" s="307"/>
      <c r="CH173" s="1811"/>
      <c r="CI173" s="1811"/>
      <c r="CJ173" s="1811"/>
      <c r="CK173" s="1811"/>
      <c r="CL173" s="1811"/>
      <c r="CM173" s="1811"/>
      <c r="CN173" s="1811"/>
      <c r="CO173" s="1811"/>
      <c r="CP173" s="1811"/>
      <c r="CQ173" s="1811"/>
      <c r="CR173" s="1811"/>
      <c r="CS173" s="1811"/>
      <c r="CT173" s="1811"/>
      <c r="CU173" s="1811"/>
      <c r="CV173" s="1811"/>
      <c r="CW173" s="1811"/>
      <c r="CX173" s="1811"/>
      <c r="CY173" s="1811"/>
      <c r="CZ173" s="1811"/>
    </row>
    <row r="174" s="135" customFormat="true" ht="15" customHeight="true" x14ac:dyDescent="0.2">
      <c r="A174" s="1528"/>
      <c r="B174" s="1698"/>
      <c r="C174" s="1625"/>
      <c r="D174" s="1626"/>
      <c r="E174" s="1626"/>
      <c r="F174" s="1626"/>
      <c r="G174" s="1627"/>
      <c r="H174" s="1628"/>
      <c r="I174" s="1626"/>
      <c r="J174" s="1626"/>
      <c r="K174" s="1626"/>
      <c r="L174" s="1629"/>
      <c r="M174" s="1630"/>
      <c r="N174" s="1626"/>
      <c r="O174" s="1626"/>
      <c r="P174" s="1626"/>
      <c r="Q174" s="1627"/>
      <c r="R174" s="1628"/>
      <c r="S174" s="1626"/>
      <c r="T174" s="1626"/>
      <c r="U174" s="1626"/>
      <c r="V174" s="1626"/>
      <c r="W174" s="1626"/>
      <c r="X174" s="1626"/>
      <c r="Y174" s="1626"/>
      <c r="Z174" s="1626"/>
      <c r="AA174" s="1626"/>
      <c r="AB174" s="1626"/>
      <c r="AC174" s="1626"/>
      <c r="AD174" s="1626"/>
      <c r="AE174" s="1626"/>
      <c r="AF174" s="1626"/>
      <c r="AG174" s="1902"/>
      <c r="AH174" s="311"/>
      <c r="AI174" s="311"/>
      <c r="AJ174" s="311"/>
      <c r="AK174" s="311"/>
      <c r="AL174" s="311"/>
      <c r="AM174" s="311"/>
      <c r="AN174" s="311"/>
      <c r="AO174" s="311"/>
      <c r="AP174" s="311"/>
      <c r="AQ174" s="311"/>
      <c r="AR174" s="311"/>
      <c r="AS174" s="311"/>
      <c r="AT174" s="311"/>
      <c r="AU174" s="311"/>
      <c r="AV174" s="311"/>
      <c r="AW174" s="311"/>
      <c r="AX174" s="311"/>
      <c r="AY174" s="311"/>
      <c r="AZ174" s="622"/>
      <c r="BA174" s="39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307"/>
      <c r="CB174" s="307"/>
      <c r="CC174" s="307"/>
      <c r="CD174" s="307"/>
      <c r="CE174" s="307"/>
      <c r="CF174" s="307"/>
      <c r="CG174" s="307"/>
      <c r="CH174" s="1811"/>
      <c r="CI174" s="1811"/>
      <c r="CJ174" s="1811"/>
      <c r="CK174" s="1811"/>
      <c r="CL174" s="1811"/>
      <c r="CM174" s="1811"/>
      <c r="CN174" s="1811"/>
      <c r="CO174" s="1811"/>
      <c r="CP174" s="1811"/>
      <c r="CQ174" s="1811"/>
      <c r="CR174" s="1811"/>
      <c r="CS174" s="1811"/>
      <c r="CT174" s="1811"/>
      <c r="CU174" s="1811"/>
      <c r="CV174" s="1811"/>
      <c r="CW174" s="1811"/>
      <c r="CX174" s="1811"/>
      <c r="CY174" s="1811"/>
      <c r="CZ174" s="1811"/>
    </row>
    <row r="175" s="135" customFormat="true" ht="15" customHeight="true" x14ac:dyDescent="0.2">
      <c r="A175" s="1528"/>
      <c r="B175" s="1698"/>
      <c r="C175" s="1625"/>
      <c r="D175" s="1626"/>
      <c r="E175" s="1626"/>
      <c r="F175" s="1626"/>
      <c r="G175" s="1627"/>
      <c r="H175" s="1628"/>
      <c r="I175" s="1626"/>
      <c r="J175" s="1626"/>
      <c r="K175" s="1626"/>
      <c r="L175" s="1629"/>
      <c r="M175" s="1630"/>
      <c r="N175" s="1626"/>
      <c r="O175" s="1626"/>
      <c r="P175" s="1626"/>
      <c r="Q175" s="1627"/>
      <c r="R175" s="1628"/>
      <c r="S175" s="1626"/>
      <c r="T175" s="1626"/>
      <c r="U175" s="1626"/>
      <c r="V175" s="1626"/>
      <c r="W175" s="1626"/>
      <c r="X175" s="1626"/>
      <c r="Y175" s="1626"/>
      <c r="Z175" s="1626"/>
      <c r="AA175" s="1626"/>
      <c r="AB175" s="1626"/>
      <c r="AC175" s="1626"/>
      <c r="AD175" s="1626"/>
      <c r="AE175" s="1626"/>
      <c r="AF175" s="1626"/>
      <c r="AG175" s="1902"/>
      <c r="AH175" s="311"/>
      <c r="AI175" s="311"/>
      <c r="AJ175" s="311"/>
      <c r="AK175" s="311"/>
      <c r="AL175" s="311"/>
      <c r="AM175" s="311"/>
      <c r="AN175" s="311"/>
      <c r="AO175" s="311"/>
      <c r="AP175" s="311"/>
      <c r="AQ175" s="311"/>
      <c r="AR175" s="311"/>
      <c r="AS175" s="311"/>
      <c r="AT175" s="311"/>
      <c r="AU175" s="311"/>
      <c r="AV175" s="311"/>
      <c r="AW175" s="311"/>
      <c r="AX175" s="311"/>
      <c r="AY175" s="311"/>
      <c r="AZ175" s="622"/>
      <c r="BA175" s="39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307"/>
      <c r="CB175" s="307"/>
      <c r="CC175" s="307"/>
      <c r="CD175" s="307"/>
      <c r="CE175" s="307"/>
      <c r="CF175" s="307"/>
      <c r="CG175" s="307"/>
      <c r="CH175" s="1811"/>
      <c r="CI175" s="1811"/>
      <c r="CJ175" s="1811"/>
      <c r="CK175" s="1811"/>
      <c r="CL175" s="1811"/>
      <c r="CM175" s="1811"/>
      <c r="CN175" s="1811"/>
      <c r="CO175" s="1811"/>
      <c r="CP175" s="1811"/>
      <c r="CQ175" s="1811"/>
      <c r="CR175" s="1811"/>
      <c r="CS175" s="1811"/>
      <c r="CT175" s="1811"/>
      <c r="CU175" s="1811"/>
      <c r="CV175" s="1811"/>
      <c r="CW175" s="1811"/>
      <c r="CX175" s="1811"/>
      <c r="CY175" s="1811"/>
      <c r="CZ175" s="1811"/>
    </row>
    <row r="176" s="135" customFormat="true" ht="15" customHeight="true" x14ac:dyDescent="0.2">
      <c r="A176" s="1528"/>
      <c r="B176" s="1698"/>
      <c r="C176" s="1625"/>
      <c r="D176" s="1626"/>
      <c r="E176" s="1626"/>
      <c r="F176" s="1626"/>
      <c r="G176" s="1627"/>
      <c r="H176" s="1628"/>
      <c r="I176" s="1626"/>
      <c r="J176" s="1626"/>
      <c r="K176" s="1626"/>
      <c r="L176" s="1629"/>
      <c r="M176" s="1630"/>
      <c r="N176" s="1626"/>
      <c r="O176" s="1626"/>
      <c r="P176" s="1626"/>
      <c r="Q176" s="1627"/>
      <c r="R176" s="1628"/>
      <c r="S176" s="1626"/>
      <c r="T176" s="1626"/>
      <c r="U176" s="1626"/>
      <c r="V176" s="1626"/>
      <c r="W176" s="1626"/>
      <c r="X176" s="1626"/>
      <c r="Y176" s="1626"/>
      <c r="Z176" s="1626"/>
      <c r="AA176" s="1626"/>
      <c r="AB176" s="1626"/>
      <c r="AC176" s="1626"/>
      <c r="AD176" s="1626"/>
      <c r="AE176" s="1626"/>
      <c r="AF176" s="1626"/>
      <c r="AG176" s="1902"/>
      <c r="AH176" s="311"/>
      <c r="AI176" s="311"/>
      <c r="AJ176" s="311"/>
      <c r="AK176" s="311"/>
      <c r="AL176" s="311"/>
      <c r="AM176" s="311"/>
      <c r="AN176" s="311"/>
      <c r="AO176" s="311"/>
      <c r="AP176" s="311"/>
      <c r="AQ176" s="311"/>
      <c r="AR176" s="311"/>
      <c r="AS176" s="311"/>
      <c r="AT176" s="311"/>
      <c r="AU176" s="311"/>
      <c r="AV176" s="311"/>
      <c r="AW176" s="311"/>
      <c r="AX176" s="311"/>
      <c r="AY176" s="311"/>
      <c r="AZ176" s="622"/>
      <c r="BA176" s="39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307"/>
      <c r="CB176" s="307"/>
      <c r="CC176" s="307"/>
      <c r="CD176" s="307"/>
      <c r="CE176" s="307"/>
      <c r="CF176" s="307"/>
      <c r="CG176" s="307"/>
      <c r="CH176" s="1811"/>
      <c r="CI176" s="1811"/>
      <c r="CJ176" s="1811"/>
      <c r="CK176" s="1811"/>
      <c r="CL176" s="1811"/>
      <c r="CM176" s="1811"/>
      <c r="CN176" s="1811"/>
      <c r="CO176" s="1811"/>
      <c r="CP176" s="1811"/>
      <c r="CQ176" s="1811"/>
      <c r="CR176" s="1811"/>
      <c r="CS176" s="1811"/>
      <c r="CT176" s="1811"/>
      <c r="CU176" s="1811"/>
      <c r="CV176" s="1811"/>
      <c r="CW176" s="1811"/>
      <c r="CX176" s="1811"/>
      <c r="CY176" s="1811"/>
      <c r="CZ176" s="1811"/>
    </row>
    <row r="177" s="135" customFormat="true" ht="15" customHeight="true" x14ac:dyDescent="0.2">
      <c r="A177" s="1528"/>
      <c r="B177" s="1698"/>
      <c r="C177" s="1625"/>
      <c r="D177" s="1626"/>
      <c r="E177" s="1626"/>
      <c r="F177" s="1626"/>
      <c r="G177" s="1627"/>
      <c r="H177" s="1628"/>
      <c r="I177" s="1626"/>
      <c r="J177" s="1626"/>
      <c r="K177" s="1626"/>
      <c r="L177" s="1629"/>
      <c r="M177" s="1630"/>
      <c r="N177" s="1626"/>
      <c r="O177" s="1626"/>
      <c r="P177" s="1626"/>
      <c r="Q177" s="1627"/>
      <c r="R177" s="1628"/>
      <c r="S177" s="1626"/>
      <c r="T177" s="1626"/>
      <c r="U177" s="1626"/>
      <c r="V177" s="1626"/>
      <c r="W177" s="1626"/>
      <c r="X177" s="1626"/>
      <c r="Y177" s="1626"/>
      <c r="Z177" s="1626"/>
      <c r="AA177" s="1626"/>
      <c r="AB177" s="1626"/>
      <c r="AC177" s="1626"/>
      <c r="AD177" s="1626"/>
      <c r="AE177" s="1626"/>
      <c r="AF177" s="1626"/>
      <c r="AG177" s="1902"/>
      <c r="AH177" s="311"/>
      <c r="AI177" s="311"/>
      <c r="AJ177" s="311"/>
      <c r="AK177" s="311"/>
      <c r="AL177" s="311"/>
      <c r="AM177" s="311"/>
      <c r="AN177" s="311"/>
      <c r="AO177" s="311"/>
      <c r="AP177" s="311"/>
      <c r="AQ177" s="311"/>
      <c r="AR177" s="311"/>
      <c r="AS177" s="311"/>
      <c r="AT177" s="311"/>
      <c r="AU177" s="311"/>
      <c r="AV177" s="311"/>
      <c r="AW177" s="311"/>
      <c r="AX177" s="311"/>
      <c r="AY177" s="311"/>
      <c r="AZ177" s="622"/>
      <c r="BA177" s="39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307"/>
      <c r="CB177" s="307"/>
      <c r="CC177" s="307"/>
      <c r="CD177" s="307"/>
      <c r="CE177" s="307"/>
      <c r="CF177" s="307"/>
      <c r="CG177" s="307"/>
      <c r="CH177" s="1811"/>
      <c r="CI177" s="1811"/>
      <c r="CJ177" s="1811"/>
      <c r="CK177" s="1811"/>
      <c r="CL177" s="1811"/>
      <c r="CM177" s="1811"/>
      <c r="CN177" s="1811"/>
      <c r="CO177" s="1811"/>
      <c r="CP177" s="1811"/>
      <c r="CQ177" s="1811"/>
      <c r="CR177" s="1811"/>
      <c r="CS177" s="1811"/>
      <c r="CT177" s="1811"/>
      <c r="CU177" s="1811"/>
      <c r="CV177" s="1811"/>
      <c r="CW177" s="1811"/>
      <c r="CX177" s="1811"/>
      <c r="CY177" s="1811"/>
      <c r="CZ177" s="1811"/>
    </row>
    <row r="178" s="135" customFormat="true" ht="15" customHeight="true" x14ac:dyDescent="0.2">
      <c r="A178" s="1528"/>
      <c r="B178" s="1698"/>
      <c r="C178" s="1625"/>
      <c r="D178" s="1626"/>
      <c r="E178" s="1626"/>
      <c r="F178" s="1626"/>
      <c r="G178" s="1627"/>
      <c r="H178" s="1628"/>
      <c r="I178" s="1626"/>
      <c r="J178" s="1626"/>
      <c r="K178" s="1626"/>
      <c r="L178" s="1629"/>
      <c r="M178" s="1630"/>
      <c r="N178" s="1626"/>
      <c r="O178" s="1626"/>
      <c r="P178" s="1626"/>
      <c r="Q178" s="1627"/>
      <c r="R178" s="1628"/>
      <c r="S178" s="1626"/>
      <c r="T178" s="1626"/>
      <c r="U178" s="1626"/>
      <c r="V178" s="1626"/>
      <c r="W178" s="1626"/>
      <c r="X178" s="1626"/>
      <c r="Y178" s="1626"/>
      <c r="Z178" s="1626"/>
      <c r="AA178" s="1626"/>
      <c r="AB178" s="1626"/>
      <c r="AC178" s="1626"/>
      <c r="AD178" s="1626"/>
      <c r="AE178" s="1626"/>
      <c r="AF178" s="1626"/>
      <c r="AG178" s="1902"/>
      <c r="AH178" s="311"/>
      <c r="AI178" s="311"/>
      <c r="AJ178" s="311"/>
      <c r="AK178" s="311"/>
      <c r="AL178" s="311"/>
      <c r="AM178" s="311"/>
      <c r="AN178" s="311"/>
      <c r="AO178" s="311"/>
      <c r="AP178" s="311"/>
      <c r="AQ178" s="311"/>
      <c r="AR178" s="311"/>
      <c r="AS178" s="311"/>
      <c r="AT178" s="311"/>
      <c r="AU178" s="311"/>
      <c r="AV178" s="311"/>
      <c r="AW178" s="311"/>
      <c r="AX178" s="311"/>
      <c r="AY178" s="311"/>
      <c r="AZ178" s="622"/>
      <c r="BA178" s="39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307"/>
      <c r="CB178" s="307"/>
      <c r="CC178" s="307"/>
      <c r="CD178" s="307"/>
      <c r="CE178" s="307"/>
      <c r="CF178" s="307"/>
      <c r="CG178" s="307"/>
      <c r="CH178" s="1811"/>
      <c r="CI178" s="1811"/>
      <c r="CJ178" s="1811"/>
      <c r="CK178" s="1811"/>
      <c r="CL178" s="1811"/>
      <c r="CM178" s="1811"/>
      <c r="CN178" s="1811"/>
      <c r="CO178" s="1811"/>
      <c r="CP178" s="1811"/>
      <c r="CQ178" s="1811"/>
      <c r="CR178" s="1811"/>
      <c r="CS178" s="1811"/>
      <c r="CT178" s="1811"/>
      <c r="CU178" s="1811"/>
      <c r="CV178" s="1811"/>
      <c r="CW178" s="1811"/>
      <c r="CX178" s="1811"/>
      <c r="CY178" s="1811"/>
      <c r="CZ178" s="1811"/>
    </row>
    <row r="179" s="135" customFormat="true" ht="15" customHeight="true" x14ac:dyDescent="0.2">
      <c r="A179" s="1528"/>
      <c r="B179" s="1698"/>
      <c r="C179" s="1625"/>
      <c r="D179" s="1626"/>
      <c r="E179" s="1626"/>
      <c r="F179" s="1626"/>
      <c r="G179" s="1627"/>
      <c r="H179" s="1628"/>
      <c r="I179" s="1626"/>
      <c r="J179" s="1626"/>
      <c r="K179" s="1626"/>
      <c r="L179" s="1629"/>
      <c r="M179" s="1630"/>
      <c r="N179" s="1626"/>
      <c r="O179" s="1626"/>
      <c r="P179" s="1626"/>
      <c r="Q179" s="1627"/>
      <c r="R179" s="1628"/>
      <c r="S179" s="1626"/>
      <c r="T179" s="1626"/>
      <c r="U179" s="1626"/>
      <c r="V179" s="1626"/>
      <c r="W179" s="1626"/>
      <c r="X179" s="1626"/>
      <c r="Y179" s="1626"/>
      <c r="Z179" s="1626"/>
      <c r="AA179" s="1626"/>
      <c r="AB179" s="1626"/>
      <c r="AC179" s="1626"/>
      <c r="AD179" s="1626"/>
      <c r="AE179" s="1626"/>
      <c r="AF179" s="1626"/>
      <c r="AG179" s="1902"/>
      <c r="AH179" s="311"/>
      <c r="AI179" s="311"/>
      <c r="AJ179" s="311"/>
      <c r="AK179" s="311"/>
      <c r="AL179" s="311"/>
      <c r="AM179" s="311"/>
      <c r="AN179" s="311"/>
      <c r="AO179" s="311"/>
      <c r="AP179" s="311"/>
      <c r="AQ179" s="311"/>
      <c r="AR179" s="311"/>
      <c r="AS179" s="311"/>
      <c r="AT179" s="311"/>
      <c r="AU179" s="311"/>
      <c r="AV179" s="311"/>
      <c r="AW179" s="311"/>
      <c r="AX179" s="311"/>
      <c r="AY179" s="311"/>
      <c r="AZ179" s="622"/>
      <c r="BA179" s="39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307"/>
      <c r="CB179" s="307"/>
      <c r="CC179" s="307"/>
      <c r="CD179" s="307"/>
      <c r="CE179" s="307"/>
      <c r="CF179" s="307"/>
      <c r="CG179" s="307"/>
      <c r="CH179" s="1811"/>
      <c r="CI179" s="1811"/>
      <c r="CJ179" s="1811"/>
      <c r="CK179" s="1811"/>
      <c r="CL179" s="1811"/>
      <c r="CM179" s="1811"/>
      <c r="CN179" s="1811"/>
      <c r="CO179" s="1811"/>
      <c r="CP179" s="1811"/>
      <c r="CQ179" s="1811"/>
      <c r="CR179" s="1811"/>
      <c r="CS179" s="1811"/>
      <c r="CT179" s="1811"/>
      <c r="CU179" s="1811"/>
      <c r="CV179" s="1811"/>
      <c r="CW179" s="1811"/>
      <c r="CX179" s="1811"/>
      <c r="CY179" s="1811"/>
      <c r="CZ179" s="1811"/>
    </row>
    <row r="180" s="135" customFormat="true" ht="15" customHeight="true" x14ac:dyDescent="0.2">
      <c r="A180" s="1528"/>
      <c r="B180" s="1698"/>
      <c r="C180" s="1625"/>
      <c r="D180" s="1626"/>
      <c r="E180" s="1626"/>
      <c r="F180" s="1626"/>
      <c r="G180" s="1627"/>
      <c r="H180" s="1628"/>
      <c r="I180" s="1626"/>
      <c r="J180" s="1626"/>
      <c r="K180" s="1626"/>
      <c r="L180" s="1629"/>
      <c r="M180" s="1630"/>
      <c r="N180" s="1626"/>
      <c r="O180" s="1626"/>
      <c r="P180" s="1626"/>
      <c r="Q180" s="1627"/>
      <c r="R180" s="1628"/>
      <c r="S180" s="1626"/>
      <c r="T180" s="1626"/>
      <c r="U180" s="1626"/>
      <c r="V180" s="1626"/>
      <c r="W180" s="1626"/>
      <c r="X180" s="1626"/>
      <c r="Y180" s="1626"/>
      <c r="Z180" s="1626"/>
      <c r="AA180" s="1626"/>
      <c r="AB180" s="1626"/>
      <c r="AC180" s="1626"/>
      <c r="AD180" s="1626"/>
      <c r="AE180" s="1626"/>
      <c r="AF180" s="1626"/>
      <c r="AG180" s="1902"/>
      <c r="AH180" s="311"/>
      <c r="AI180" s="311"/>
      <c r="AJ180" s="311"/>
      <c r="AK180" s="311"/>
      <c r="AL180" s="311"/>
      <c r="AM180" s="311"/>
      <c r="AN180" s="311"/>
      <c r="AO180" s="311"/>
      <c r="AP180" s="311"/>
      <c r="AQ180" s="311"/>
      <c r="AR180" s="311"/>
      <c r="AS180" s="311"/>
      <c r="AT180" s="311"/>
      <c r="AU180" s="311"/>
      <c r="AV180" s="311"/>
      <c r="AW180" s="311"/>
      <c r="AX180" s="311"/>
      <c r="AY180" s="311"/>
      <c r="AZ180" s="622"/>
      <c r="BA180" s="39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307"/>
      <c r="CB180" s="307"/>
      <c r="CC180" s="307"/>
      <c r="CD180" s="307"/>
      <c r="CE180" s="307"/>
      <c r="CF180" s="307"/>
      <c r="CG180" s="307"/>
      <c r="CH180" s="1811"/>
      <c r="CI180" s="1811"/>
      <c r="CJ180" s="1811"/>
      <c r="CK180" s="1811"/>
      <c r="CL180" s="1811"/>
      <c r="CM180" s="1811"/>
      <c r="CN180" s="1811"/>
      <c r="CO180" s="1811"/>
      <c r="CP180" s="1811"/>
      <c r="CQ180" s="1811"/>
      <c r="CR180" s="1811"/>
      <c r="CS180" s="1811"/>
      <c r="CT180" s="1811"/>
      <c r="CU180" s="1811"/>
      <c r="CV180" s="1811"/>
      <c r="CW180" s="1811"/>
      <c r="CX180" s="1811"/>
      <c r="CY180" s="1811"/>
      <c r="CZ180" s="1811"/>
    </row>
    <row r="181" s="135" customFormat="true" ht="15" customHeight="true" x14ac:dyDescent="0.2">
      <c r="A181" s="1528"/>
      <c r="B181" s="1698"/>
      <c r="C181" s="1625"/>
      <c r="D181" s="1626"/>
      <c r="E181" s="1626"/>
      <c r="F181" s="1626"/>
      <c r="G181" s="1627"/>
      <c r="H181" s="1628"/>
      <c r="I181" s="1626"/>
      <c r="J181" s="1626"/>
      <c r="K181" s="1626"/>
      <c r="L181" s="1629"/>
      <c r="M181" s="1630"/>
      <c r="N181" s="1626"/>
      <c r="O181" s="1626"/>
      <c r="P181" s="1626"/>
      <c r="Q181" s="1627"/>
      <c r="R181" s="1628"/>
      <c r="S181" s="1626"/>
      <c r="T181" s="1626"/>
      <c r="U181" s="1626"/>
      <c r="V181" s="1626"/>
      <c r="W181" s="1626"/>
      <c r="X181" s="1626"/>
      <c r="Y181" s="1626"/>
      <c r="Z181" s="1626"/>
      <c r="AA181" s="1626"/>
      <c r="AB181" s="1626"/>
      <c r="AC181" s="1626"/>
      <c r="AD181" s="1626"/>
      <c r="AE181" s="1626"/>
      <c r="AF181" s="1626"/>
      <c r="AG181" s="1902"/>
      <c r="AH181" s="311"/>
      <c r="AI181" s="311"/>
      <c r="AJ181" s="311"/>
      <c r="AK181" s="311"/>
      <c r="AL181" s="311"/>
      <c r="AM181" s="311"/>
      <c r="AN181" s="311"/>
      <c r="AO181" s="311"/>
      <c r="AP181" s="311"/>
      <c r="AQ181" s="311"/>
      <c r="AR181" s="311"/>
      <c r="AS181" s="311"/>
      <c r="AT181" s="311"/>
      <c r="AU181" s="311"/>
      <c r="AV181" s="311"/>
      <c r="AW181" s="311"/>
      <c r="AX181" s="311"/>
      <c r="AY181" s="311"/>
      <c r="AZ181" s="622"/>
      <c r="BA181" s="39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307"/>
      <c r="CB181" s="307"/>
      <c r="CC181" s="307"/>
      <c r="CD181" s="307"/>
      <c r="CE181" s="307"/>
      <c r="CF181" s="307"/>
      <c r="CG181" s="307"/>
      <c r="CH181" s="1811"/>
      <c r="CI181" s="1811"/>
      <c r="CJ181" s="1811"/>
      <c r="CK181" s="1811"/>
      <c r="CL181" s="1811"/>
      <c r="CM181" s="1811"/>
      <c r="CN181" s="1811"/>
      <c r="CO181" s="1811"/>
      <c r="CP181" s="1811"/>
      <c r="CQ181" s="1811"/>
      <c r="CR181" s="1811"/>
      <c r="CS181" s="1811"/>
      <c r="CT181" s="1811"/>
      <c r="CU181" s="1811"/>
      <c r="CV181" s="1811"/>
      <c r="CW181" s="1811"/>
      <c r="CX181" s="1811"/>
      <c r="CY181" s="1811"/>
      <c r="CZ181" s="1811"/>
    </row>
    <row r="182" s="135" customFormat="true" ht="15" customHeight="true" x14ac:dyDescent="0.2">
      <c r="A182" s="1528"/>
      <c r="B182" s="1698"/>
      <c r="C182" s="1625"/>
      <c r="D182" s="1626"/>
      <c r="E182" s="1626"/>
      <c r="F182" s="1626"/>
      <c r="G182" s="1627"/>
      <c r="H182" s="1628"/>
      <c r="I182" s="1626"/>
      <c r="J182" s="1626"/>
      <c r="K182" s="1626"/>
      <c r="L182" s="1629"/>
      <c r="M182" s="1630"/>
      <c r="N182" s="1626"/>
      <c r="O182" s="1626"/>
      <c r="P182" s="1626"/>
      <c r="Q182" s="1627"/>
      <c r="R182" s="1628"/>
      <c r="S182" s="1626"/>
      <c r="T182" s="1626"/>
      <c r="U182" s="1626"/>
      <c r="V182" s="1626"/>
      <c r="W182" s="1626"/>
      <c r="X182" s="1626"/>
      <c r="Y182" s="1626"/>
      <c r="Z182" s="1626"/>
      <c r="AA182" s="1626"/>
      <c r="AB182" s="1626"/>
      <c r="AC182" s="1626"/>
      <c r="AD182" s="1626"/>
      <c r="AE182" s="1626"/>
      <c r="AF182" s="1626"/>
      <c r="AG182" s="1902"/>
      <c r="AH182" s="311"/>
      <c r="AI182" s="311"/>
      <c r="AJ182" s="311"/>
      <c r="AK182" s="311"/>
      <c r="AL182" s="311"/>
      <c r="AM182" s="311"/>
      <c r="AN182" s="311"/>
      <c r="AO182" s="311"/>
      <c r="AP182" s="311"/>
      <c r="AQ182" s="311"/>
      <c r="AR182" s="311"/>
      <c r="AS182" s="311"/>
      <c r="AT182" s="311"/>
      <c r="AU182" s="311"/>
      <c r="AV182" s="311"/>
      <c r="AW182" s="311"/>
      <c r="AX182" s="311"/>
      <c r="AY182" s="311"/>
      <c r="AZ182" s="622"/>
      <c r="BA182" s="39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307"/>
      <c r="CB182" s="307"/>
      <c r="CC182" s="307"/>
      <c r="CD182" s="307"/>
      <c r="CE182" s="307"/>
      <c r="CF182" s="307"/>
      <c r="CG182" s="307"/>
      <c r="CH182" s="1811"/>
      <c r="CI182" s="1811"/>
      <c r="CJ182" s="1811"/>
      <c r="CK182" s="1811"/>
      <c r="CL182" s="1811"/>
      <c r="CM182" s="1811"/>
      <c r="CN182" s="1811"/>
      <c r="CO182" s="1811"/>
      <c r="CP182" s="1811"/>
      <c r="CQ182" s="1811"/>
      <c r="CR182" s="1811"/>
      <c r="CS182" s="1811"/>
      <c r="CT182" s="1811"/>
      <c r="CU182" s="1811"/>
      <c r="CV182" s="1811"/>
      <c r="CW182" s="1811"/>
      <c r="CX182" s="1811"/>
      <c r="CY182" s="1811"/>
      <c r="CZ182" s="1811"/>
    </row>
    <row r="183" s="135" customFormat="true" ht="15" customHeight="true" x14ac:dyDescent="0.2">
      <c r="A183" s="1528"/>
      <c r="B183" s="1698"/>
      <c r="C183" s="1625"/>
      <c r="D183" s="1626"/>
      <c r="E183" s="1626"/>
      <c r="F183" s="1626"/>
      <c r="G183" s="1627"/>
      <c r="H183" s="1628"/>
      <c r="I183" s="1626"/>
      <c r="J183" s="1626"/>
      <c r="K183" s="1626"/>
      <c r="L183" s="1629"/>
      <c r="M183" s="1630"/>
      <c r="N183" s="1626"/>
      <c r="O183" s="1626"/>
      <c r="P183" s="1626"/>
      <c r="Q183" s="1627"/>
      <c r="R183" s="1628"/>
      <c r="S183" s="1626"/>
      <c r="T183" s="1626"/>
      <c r="U183" s="1626"/>
      <c r="V183" s="1626"/>
      <c r="W183" s="1626"/>
      <c r="X183" s="1626"/>
      <c r="Y183" s="1626"/>
      <c r="Z183" s="1626"/>
      <c r="AA183" s="1626"/>
      <c r="AB183" s="1626"/>
      <c r="AC183" s="1626"/>
      <c r="AD183" s="1626"/>
      <c r="AE183" s="1626"/>
      <c r="AF183" s="1626"/>
      <c r="AG183" s="1902"/>
      <c r="AH183" s="311"/>
      <c r="AI183" s="311"/>
      <c r="AJ183" s="311"/>
      <c r="AK183" s="311"/>
      <c r="AL183" s="311"/>
      <c r="AM183" s="311"/>
      <c r="AN183" s="311"/>
      <c r="AO183" s="311"/>
      <c r="AP183" s="311"/>
      <c r="AQ183" s="311"/>
      <c r="AR183" s="311"/>
      <c r="AS183" s="311"/>
      <c r="AT183" s="311"/>
      <c r="AU183" s="311"/>
      <c r="AV183" s="311"/>
      <c r="AW183" s="311"/>
      <c r="AX183" s="311"/>
      <c r="AY183" s="311"/>
      <c r="AZ183" s="622"/>
      <c r="BA183" s="39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307"/>
      <c r="CB183" s="307"/>
      <c r="CC183" s="307"/>
      <c r="CD183" s="307"/>
      <c r="CE183" s="307"/>
      <c r="CF183" s="307"/>
      <c r="CG183" s="307"/>
      <c r="CH183" s="1811"/>
      <c r="CI183" s="1811"/>
      <c r="CJ183" s="1811"/>
      <c r="CK183" s="1811"/>
      <c r="CL183" s="1811"/>
      <c r="CM183" s="1811"/>
      <c r="CN183" s="1811"/>
      <c r="CO183" s="1811"/>
      <c r="CP183" s="1811"/>
      <c r="CQ183" s="1811"/>
      <c r="CR183" s="1811"/>
      <c r="CS183" s="1811"/>
      <c r="CT183" s="1811"/>
      <c r="CU183" s="1811"/>
      <c r="CV183" s="1811"/>
      <c r="CW183" s="1811"/>
      <c r="CX183" s="1811"/>
      <c r="CY183" s="1811"/>
      <c r="CZ183" s="1811"/>
    </row>
    <row r="184" s="135" customFormat="true" ht="15" customHeight="true" x14ac:dyDescent="0.2">
      <c r="A184" s="1528"/>
      <c r="B184" s="1698"/>
      <c r="C184" s="1625"/>
      <c r="D184" s="1626"/>
      <c r="E184" s="1626"/>
      <c r="F184" s="1626"/>
      <c r="G184" s="1627"/>
      <c r="H184" s="1628"/>
      <c r="I184" s="1626"/>
      <c r="J184" s="1626"/>
      <c r="K184" s="1626"/>
      <c r="L184" s="1629"/>
      <c r="M184" s="1630"/>
      <c r="N184" s="1626"/>
      <c r="O184" s="1626"/>
      <c r="P184" s="1626"/>
      <c r="Q184" s="1627"/>
      <c r="R184" s="1628"/>
      <c r="S184" s="1626"/>
      <c r="T184" s="1626"/>
      <c r="U184" s="1626"/>
      <c r="V184" s="1626"/>
      <c r="W184" s="1626"/>
      <c r="X184" s="1626"/>
      <c r="Y184" s="1626"/>
      <c r="Z184" s="1626"/>
      <c r="AA184" s="1626"/>
      <c r="AB184" s="1626"/>
      <c r="AC184" s="1626"/>
      <c r="AD184" s="1626"/>
      <c r="AE184" s="1626"/>
      <c r="AF184" s="1626"/>
      <c r="AG184" s="1902"/>
      <c r="AH184" s="311"/>
      <c r="AI184" s="311"/>
      <c r="AJ184" s="311"/>
      <c r="AK184" s="311"/>
      <c r="AL184" s="311"/>
      <c r="AM184" s="311"/>
      <c r="AN184" s="311"/>
      <c r="AO184" s="311"/>
      <c r="AP184" s="311"/>
      <c r="AQ184" s="311"/>
      <c r="AR184" s="311"/>
      <c r="AS184" s="311"/>
      <c r="AT184" s="311"/>
      <c r="AU184" s="311"/>
      <c r="AV184" s="311"/>
      <c r="AW184" s="311"/>
      <c r="AX184" s="311"/>
      <c r="AY184" s="311"/>
      <c r="AZ184" s="622"/>
      <c r="BA184" s="39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307"/>
      <c r="CB184" s="307"/>
      <c r="CC184" s="307"/>
      <c r="CD184" s="307"/>
      <c r="CE184" s="307"/>
      <c r="CF184" s="307"/>
      <c r="CG184" s="307"/>
      <c r="CH184" s="1811"/>
      <c r="CI184" s="1811"/>
      <c r="CJ184" s="1811"/>
      <c r="CK184" s="1811"/>
      <c r="CL184" s="1811"/>
      <c r="CM184" s="1811"/>
      <c r="CN184" s="1811"/>
      <c r="CO184" s="1811"/>
      <c r="CP184" s="1811"/>
      <c r="CQ184" s="1811"/>
      <c r="CR184" s="1811"/>
      <c r="CS184" s="1811"/>
      <c r="CT184" s="1811"/>
      <c r="CU184" s="1811"/>
      <c r="CV184" s="1811"/>
      <c r="CW184" s="1811"/>
      <c r="CX184" s="1811"/>
      <c r="CY184" s="1811"/>
      <c r="CZ184" s="1811"/>
    </row>
    <row r="185" s="135" customFormat="true" ht="15" customHeight="true" x14ac:dyDescent="0.2">
      <c r="A185" s="1528"/>
      <c r="B185" s="1698"/>
      <c r="C185" s="1625"/>
      <c r="D185" s="1626"/>
      <c r="E185" s="1626"/>
      <c r="F185" s="1626"/>
      <c r="G185" s="1627"/>
      <c r="H185" s="1628"/>
      <c r="I185" s="1626"/>
      <c r="J185" s="1626"/>
      <c r="K185" s="1626"/>
      <c r="L185" s="1629"/>
      <c r="M185" s="1630"/>
      <c r="N185" s="1626"/>
      <c r="O185" s="1626"/>
      <c r="P185" s="1626"/>
      <c r="Q185" s="1627"/>
      <c r="R185" s="1628"/>
      <c r="S185" s="1626"/>
      <c r="T185" s="1626"/>
      <c r="U185" s="1626"/>
      <c r="V185" s="1626"/>
      <c r="W185" s="1626"/>
      <c r="X185" s="1626"/>
      <c r="Y185" s="1626"/>
      <c r="Z185" s="1626"/>
      <c r="AA185" s="1626"/>
      <c r="AB185" s="1626"/>
      <c r="AC185" s="1626"/>
      <c r="AD185" s="1626"/>
      <c r="AE185" s="1626"/>
      <c r="AF185" s="1626"/>
      <c r="AG185" s="1902"/>
      <c r="AH185" s="311"/>
      <c r="AI185" s="311"/>
      <c r="AJ185" s="311"/>
      <c r="AK185" s="311"/>
      <c r="AL185" s="311"/>
      <c r="AM185" s="311"/>
      <c r="AN185" s="311"/>
      <c r="AO185" s="311"/>
      <c r="AP185" s="311"/>
      <c r="AQ185" s="311"/>
      <c r="AR185" s="311"/>
      <c r="AS185" s="311"/>
      <c r="AT185" s="311"/>
      <c r="AU185" s="311"/>
      <c r="AV185" s="311"/>
      <c r="AW185" s="311"/>
      <c r="AX185" s="311"/>
      <c r="AY185" s="311"/>
      <c r="AZ185" s="622"/>
      <c r="BA185" s="39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307"/>
      <c r="CB185" s="307"/>
      <c r="CC185" s="307"/>
      <c r="CD185" s="307"/>
      <c r="CE185" s="307"/>
      <c r="CF185" s="307"/>
      <c r="CG185" s="307"/>
      <c r="CH185" s="1811"/>
      <c r="CI185" s="1811"/>
      <c r="CJ185" s="1811"/>
      <c r="CK185" s="1811"/>
      <c r="CL185" s="1811"/>
      <c r="CM185" s="1811"/>
      <c r="CN185" s="1811"/>
      <c r="CO185" s="1811"/>
      <c r="CP185" s="1811"/>
      <c r="CQ185" s="1811"/>
      <c r="CR185" s="1811"/>
      <c r="CS185" s="1811"/>
      <c r="CT185" s="1811"/>
      <c r="CU185" s="1811"/>
      <c r="CV185" s="1811"/>
      <c r="CW185" s="1811"/>
      <c r="CX185" s="1811"/>
      <c r="CY185" s="1811"/>
      <c r="CZ185" s="1811"/>
    </row>
    <row r="186" s="135" customFormat="true" ht="15" customHeight="true" x14ac:dyDescent="0.2">
      <c r="A186" s="1528"/>
      <c r="B186" s="1698"/>
      <c r="C186" s="1625"/>
      <c r="D186" s="1626"/>
      <c r="E186" s="1626"/>
      <c r="F186" s="1626"/>
      <c r="G186" s="1627"/>
      <c r="H186" s="1628"/>
      <c r="I186" s="1626"/>
      <c r="J186" s="1626"/>
      <c r="K186" s="1626"/>
      <c r="L186" s="1629"/>
      <c r="M186" s="1630"/>
      <c r="N186" s="1626"/>
      <c r="O186" s="1626"/>
      <c r="P186" s="1626"/>
      <c r="Q186" s="1627"/>
      <c r="R186" s="1628"/>
      <c r="S186" s="1626"/>
      <c r="T186" s="1626"/>
      <c r="U186" s="1626"/>
      <c r="V186" s="1626"/>
      <c r="W186" s="1626"/>
      <c r="X186" s="1626"/>
      <c r="Y186" s="1626"/>
      <c r="Z186" s="1626"/>
      <c r="AA186" s="1626"/>
      <c r="AB186" s="1626"/>
      <c r="AC186" s="1626"/>
      <c r="AD186" s="1626"/>
      <c r="AE186" s="1626"/>
      <c r="AF186" s="1626"/>
      <c r="AG186" s="1902"/>
      <c r="AH186" s="311"/>
      <c r="AI186" s="311"/>
      <c r="AJ186" s="311"/>
      <c r="AK186" s="311"/>
      <c r="AL186" s="311"/>
      <c r="AM186" s="311"/>
      <c r="AN186" s="311"/>
      <c r="AO186" s="311"/>
      <c r="AP186" s="311"/>
      <c r="AQ186" s="311"/>
      <c r="AR186" s="311"/>
      <c r="AS186" s="311"/>
      <c r="AT186" s="311"/>
      <c r="AU186" s="311"/>
      <c r="AV186" s="311"/>
      <c r="AW186" s="311"/>
      <c r="AX186" s="311"/>
      <c r="AY186" s="311"/>
      <c r="AZ186" s="622"/>
      <c r="BA186" s="39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307"/>
      <c r="CB186" s="307"/>
      <c r="CC186" s="307"/>
      <c r="CD186" s="307"/>
      <c r="CE186" s="307"/>
      <c r="CF186" s="307"/>
      <c r="CG186" s="307"/>
      <c r="CH186" s="1811"/>
      <c r="CI186" s="1811"/>
      <c r="CJ186" s="1811"/>
      <c r="CK186" s="1811"/>
      <c r="CL186" s="1811"/>
      <c r="CM186" s="1811"/>
      <c r="CN186" s="1811"/>
      <c r="CO186" s="1811"/>
      <c r="CP186" s="1811"/>
      <c r="CQ186" s="1811"/>
      <c r="CR186" s="1811"/>
      <c r="CS186" s="1811"/>
      <c r="CT186" s="1811"/>
      <c r="CU186" s="1811"/>
      <c r="CV186" s="1811"/>
      <c r="CW186" s="1811"/>
      <c r="CX186" s="1811"/>
      <c r="CY186" s="1811"/>
      <c r="CZ186" s="1811"/>
    </row>
    <row r="187" s="135" customFormat="true" ht="15" customHeight="true" x14ac:dyDescent="0.2">
      <c r="A187" s="1528"/>
      <c r="B187" s="1698"/>
      <c r="C187" s="1625"/>
      <c r="D187" s="1626"/>
      <c r="E187" s="1626"/>
      <c r="F187" s="1626"/>
      <c r="G187" s="1627"/>
      <c r="H187" s="1628"/>
      <c r="I187" s="1626"/>
      <c r="J187" s="1626"/>
      <c r="K187" s="1626"/>
      <c r="L187" s="1629"/>
      <c r="M187" s="1630"/>
      <c r="N187" s="1626"/>
      <c r="O187" s="1626"/>
      <c r="P187" s="1626"/>
      <c r="Q187" s="1627"/>
      <c r="R187" s="1628"/>
      <c r="S187" s="1626"/>
      <c r="T187" s="1626"/>
      <c r="U187" s="1626"/>
      <c r="V187" s="1626"/>
      <c r="W187" s="1626"/>
      <c r="X187" s="1626"/>
      <c r="Y187" s="1626"/>
      <c r="Z187" s="1626"/>
      <c r="AA187" s="1626"/>
      <c r="AB187" s="1626"/>
      <c r="AC187" s="1626"/>
      <c r="AD187" s="1626"/>
      <c r="AE187" s="1626"/>
      <c r="AF187" s="1626"/>
      <c r="AG187" s="1902"/>
      <c r="AH187" s="311"/>
      <c r="AI187" s="311"/>
      <c r="AJ187" s="311"/>
      <c r="AK187" s="311"/>
      <c r="AL187" s="311"/>
      <c r="AM187" s="311"/>
      <c r="AN187" s="311"/>
      <c r="AO187" s="311"/>
      <c r="AP187" s="311"/>
      <c r="AQ187" s="311"/>
      <c r="AR187" s="311"/>
      <c r="AS187" s="311"/>
      <c r="AT187" s="311"/>
      <c r="AU187" s="311"/>
      <c r="AV187" s="311"/>
      <c r="AW187" s="311"/>
      <c r="AX187" s="311"/>
      <c r="AY187" s="311"/>
      <c r="AZ187" s="622"/>
      <c r="BA187" s="39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307"/>
      <c r="CB187" s="307"/>
      <c r="CC187" s="307"/>
      <c r="CD187" s="307"/>
      <c r="CE187" s="307"/>
      <c r="CF187" s="307"/>
      <c r="CG187" s="307"/>
      <c r="CH187" s="1811"/>
      <c r="CI187" s="1811"/>
      <c r="CJ187" s="1811"/>
      <c r="CK187" s="1811"/>
      <c r="CL187" s="1811"/>
      <c r="CM187" s="1811"/>
      <c r="CN187" s="1811"/>
      <c r="CO187" s="1811"/>
      <c r="CP187" s="1811"/>
      <c r="CQ187" s="1811"/>
      <c r="CR187" s="1811"/>
      <c r="CS187" s="1811"/>
      <c r="CT187" s="1811"/>
      <c r="CU187" s="1811"/>
      <c r="CV187" s="1811"/>
      <c r="CW187" s="1811"/>
      <c r="CX187" s="1811"/>
      <c r="CY187" s="1811"/>
      <c r="CZ187" s="1811"/>
    </row>
    <row r="188" s="135" customFormat="true" ht="15" customHeight="true" x14ac:dyDescent="0.2">
      <c r="A188" s="1528"/>
      <c r="B188" s="1698"/>
      <c r="C188" s="1625"/>
      <c r="D188" s="1626"/>
      <c r="E188" s="1626"/>
      <c r="F188" s="1626"/>
      <c r="G188" s="1627"/>
      <c r="H188" s="1628"/>
      <c r="I188" s="1626"/>
      <c r="J188" s="1626"/>
      <c r="K188" s="1626"/>
      <c r="L188" s="1629"/>
      <c r="M188" s="1630"/>
      <c r="N188" s="1626"/>
      <c r="O188" s="1626"/>
      <c r="P188" s="1626"/>
      <c r="Q188" s="1627"/>
      <c r="R188" s="1628"/>
      <c r="S188" s="1626"/>
      <c r="T188" s="1626"/>
      <c r="U188" s="1626"/>
      <c r="V188" s="1626"/>
      <c r="W188" s="1626"/>
      <c r="X188" s="1626"/>
      <c r="Y188" s="1626"/>
      <c r="Z188" s="1626"/>
      <c r="AA188" s="1626"/>
      <c r="AB188" s="1626"/>
      <c r="AC188" s="1626"/>
      <c r="AD188" s="1626"/>
      <c r="AE188" s="1626"/>
      <c r="AF188" s="1626"/>
      <c r="AG188" s="1902"/>
      <c r="AH188" s="311"/>
      <c r="AI188" s="311"/>
      <c r="AJ188" s="311"/>
      <c r="AK188" s="311"/>
      <c r="AL188" s="311"/>
      <c r="AM188" s="311"/>
      <c r="AN188" s="311"/>
      <c r="AO188" s="311"/>
      <c r="AP188" s="311"/>
      <c r="AQ188" s="311"/>
      <c r="AR188" s="311"/>
      <c r="AS188" s="311"/>
      <c r="AT188" s="311"/>
      <c r="AU188" s="311"/>
      <c r="AV188" s="311"/>
      <c r="AW188" s="311"/>
      <c r="AX188" s="311"/>
      <c r="AY188" s="311"/>
      <c r="AZ188" s="622"/>
      <c r="BA188" s="39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307"/>
      <c r="CB188" s="307"/>
      <c r="CC188" s="307"/>
      <c r="CD188" s="307"/>
      <c r="CE188" s="307"/>
      <c r="CF188" s="307"/>
      <c r="CG188" s="307"/>
      <c r="CH188" s="1811"/>
      <c r="CI188" s="1811"/>
      <c r="CJ188" s="1811"/>
      <c r="CK188" s="1811"/>
      <c r="CL188" s="1811"/>
      <c r="CM188" s="1811"/>
      <c r="CN188" s="1811"/>
      <c r="CO188" s="1811"/>
      <c r="CP188" s="1811"/>
      <c r="CQ188" s="1811"/>
      <c r="CR188" s="1811"/>
      <c r="CS188" s="1811"/>
      <c r="CT188" s="1811"/>
      <c r="CU188" s="1811"/>
      <c r="CV188" s="1811"/>
      <c r="CW188" s="1811"/>
      <c r="CX188" s="1811"/>
      <c r="CY188" s="1811"/>
      <c r="CZ188" s="1811"/>
    </row>
    <row r="189" s="135" customFormat="true" ht="15" customHeight="true" x14ac:dyDescent="0.2">
      <c r="A189" s="1528"/>
      <c r="B189" s="1698"/>
      <c r="C189" s="1625"/>
      <c r="D189" s="1626"/>
      <c r="E189" s="1626"/>
      <c r="F189" s="1626"/>
      <c r="G189" s="1627"/>
      <c r="H189" s="1628"/>
      <c r="I189" s="1626"/>
      <c r="J189" s="1626"/>
      <c r="K189" s="1626"/>
      <c r="L189" s="1629"/>
      <c r="M189" s="1630"/>
      <c r="N189" s="1626"/>
      <c r="O189" s="1626"/>
      <c r="P189" s="1626"/>
      <c r="Q189" s="1627"/>
      <c r="R189" s="1628"/>
      <c r="S189" s="1626"/>
      <c r="T189" s="1626"/>
      <c r="U189" s="1626"/>
      <c r="V189" s="1626"/>
      <c r="W189" s="1626"/>
      <c r="X189" s="1626"/>
      <c r="Y189" s="1626"/>
      <c r="Z189" s="1626"/>
      <c r="AA189" s="1626"/>
      <c r="AB189" s="1626"/>
      <c r="AC189" s="1626"/>
      <c r="AD189" s="1626"/>
      <c r="AE189" s="1626"/>
      <c r="AF189" s="1626"/>
      <c r="AG189" s="1902"/>
      <c r="AH189" s="311"/>
      <c r="AI189" s="311"/>
      <c r="AJ189" s="311"/>
      <c r="AK189" s="311"/>
      <c r="AL189" s="311"/>
      <c r="AM189" s="311"/>
      <c r="AN189" s="311"/>
      <c r="AO189" s="311"/>
      <c r="AP189" s="311"/>
      <c r="AQ189" s="311"/>
      <c r="AR189" s="311"/>
      <c r="AS189" s="311"/>
      <c r="AT189" s="311"/>
      <c r="AU189" s="311"/>
      <c r="AV189" s="311"/>
      <c r="AW189" s="311"/>
      <c r="AX189" s="311"/>
      <c r="AY189" s="311"/>
      <c r="AZ189" s="622"/>
      <c r="BA189" s="39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307"/>
      <c r="CB189" s="307"/>
      <c r="CC189" s="307"/>
      <c r="CD189" s="307"/>
      <c r="CE189" s="307"/>
      <c r="CF189" s="307"/>
      <c r="CG189" s="307"/>
      <c r="CH189" s="1811"/>
      <c r="CI189" s="1811"/>
      <c r="CJ189" s="1811"/>
      <c r="CK189" s="1811"/>
      <c r="CL189" s="1811"/>
      <c r="CM189" s="1811"/>
      <c r="CN189" s="1811"/>
      <c r="CO189" s="1811"/>
      <c r="CP189" s="1811"/>
      <c r="CQ189" s="1811"/>
      <c r="CR189" s="1811"/>
      <c r="CS189" s="1811"/>
      <c r="CT189" s="1811"/>
      <c r="CU189" s="1811"/>
      <c r="CV189" s="1811"/>
      <c r="CW189" s="1811"/>
      <c r="CX189" s="1811"/>
      <c r="CY189" s="1811"/>
      <c r="CZ189" s="1811"/>
    </row>
    <row r="190" s="135" customFormat="true" ht="15" customHeight="true" x14ac:dyDescent="0.2">
      <c r="A190" s="1529"/>
      <c r="B190" s="1699"/>
      <c r="C190" s="1631"/>
      <c r="D190" s="1632"/>
      <c r="E190" s="1632"/>
      <c r="F190" s="1632"/>
      <c r="G190" s="1633"/>
      <c r="H190" s="1634"/>
      <c r="I190" s="1632"/>
      <c r="J190" s="1632"/>
      <c r="K190" s="1632"/>
      <c r="L190" s="1635"/>
      <c r="M190" s="1636"/>
      <c r="N190" s="1632"/>
      <c r="O190" s="1632"/>
      <c r="P190" s="1632"/>
      <c r="Q190" s="1633"/>
      <c r="R190" s="1634"/>
      <c r="S190" s="1632"/>
      <c r="T190" s="1632"/>
      <c r="U190" s="1632"/>
      <c r="V190" s="1632"/>
      <c r="W190" s="1632"/>
      <c r="X190" s="1632"/>
      <c r="Y190" s="1632"/>
      <c r="Z190" s="1632"/>
      <c r="AA190" s="1632"/>
      <c r="AB190" s="1632"/>
      <c r="AC190" s="1632"/>
      <c r="AD190" s="1632"/>
      <c r="AE190" s="1632"/>
      <c r="AF190" s="1632"/>
      <c r="AG190" s="1903"/>
      <c r="AH190" s="311"/>
      <c r="AI190" s="311"/>
      <c r="AJ190" s="311"/>
      <c r="AK190" s="311"/>
      <c r="AL190" s="311"/>
      <c r="AM190" s="311"/>
      <c r="AN190" s="311"/>
      <c r="AO190" s="311"/>
      <c r="AP190" s="311"/>
      <c r="AQ190" s="311"/>
      <c r="AR190" s="311"/>
      <c r="AS190" s="311"/>
      <c r="AT190" s="311"/>
      <c r="AU190" s="311"/>
      <c r="AV190" s="311"/>
      <c r="AW190" s="311"/>
      <c r="AX190" s="311"/>
      <c r="AY190" s="311"/>
      <c r="AZ190" s="622"/>
      <c r="BA190" s="39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307"/>
      <c r="CB190" s="307"/>
      <c r="CC190" s="307"/>
      <c r="CD190" s="307"/>
      <c r="CE190" s="307"/>
      <c r="CF190" s="307"/>
      <c r="CG190" s="307"/>
      <c r="CH190" s="1811"/>
      <c r="CI190" s="1811"/>
      <c r="CJ190" s="1811"/>
      <c r="CK190" s="1811"/>
      <c r="CL190" s="1811"/>
      <c r="CM190" s="1811"/>
      <c r="CN190" s="1811"/>
      <c r="CO190" s="1811"/>
      <c r="CP190" s="1811"/>
      <c r="CQ190" s="1811"/>
      <c r="CR190" s="1811"/>
      <c r="CS190" s="1811"/>
      <c r="CT190" s="1811"/>
      <c r="CU190" s="1811"/>
      <c r="CV190" s="1811"/>
      <c r="CW190" s="1811"/>
      <c r="CX190" s="1811"/>
      <c r="CY190" s="1811"/>
      <c r="CZ190" s="1811"/>
    </row>
    <row r="191" s="423" customFormat="true" ht="15" customHeight="true" x14ac:dyDescent="0.2">
      <c r="A191" s="770"/>
      <c r="B191" s="787"/>
      <c r="C191" s="929"/>
      <c r="D191" s="930"/>
      <c r="E191" s="930"/>
      <c r="F191" s="930"/>
      <c r="G191" s="931"/>
      <c r="H191" s="932"/>
      <c r="I191" s="930"/>
      <c r="J191" s="930"/>
      <c r="K191" s="930"/>
      <c r="L191" s="933"/>
      <c r="M191" s="934"/>
      <c r="N191" s="930"/>
      <c r="O191" s="930"/>
      <c r="P191" s="930"/>
      <c r="Q191" s="931"/>
      <c r="R191" s="932"/>
      <c r="S191" s="930"/>
      <c r="T191" s="930"/>
      <c r="U191" s="930"/>
      <c r="V191" s="930"/>
      <c r="W191" s="930"/>
      <c r="X191" s="930"/>
      <c r="Y191" s="930"/>
      <c r="Z191" s="930"/>
      <c r="AA191" s="930"/>
      <c r="AB191" s="935"/>
      <c r="AC191" s="855"/>
      <c r="AD191" s="855"/>
      <c r="AE191" s="855"/>
      <c r="AF191" s="855"/>
      <c r="AG191" s="866"/>
      <c r="AH191" s="602"/>
      <c r="AI191" s="602"/>
      <c r="AJ191" s="602"/>
      <c r="AK191" s="602"/>
      <c r="AL191" s="602"/>
      <c r="AM191" s="602"/>
      <c r="AN191" s="602"/>
      <c r="AO191" s="602"/>
      <c r="AP191" s="602"/>
      <c r="AQ191" s="602"/>
      <c r="AR191" s="602"/>
      <c r="AS191" s="602"/>
      <c r="AT191" s="602"/>
      <c r="AU191" s="602"/>
      <c r="AV191" s="602"/>
      <c r="AW191" s="602"/>
      <c r="AX191" s="602"/>
      <c r="AY191" s="602"/>
      <c r="AZ191" s="216"/>
      <c r="BA191" s="39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307"/>
      <c r="CB191" s="307"/>
      <c r="CC191" s="307"/>
      <c r="CD191" s="307"/>
      <c r="CE191" s="307"/>
      <c r="CF191" s="307"/>
      <c r="CG191" s="307"/>
      <c r="CH191" s="1811"/>
      <c r="CI191" s="1811"/>
      <c r="CJ191" s="1811"/>
      <c r="CK191" s="1811"/>
      <c r="CL191" s="1811"/>
      <c r="CM191" s="1811"/>
      <c r="CN191" s="1811"/>
      <c r="CO191" s="1811"/>
      <c r="CP191" s="1811"/>
      <c r="CQ191" s="1811"/>
      <c r="CR191" s="1811"/>
      <c r="CS191" s="1811"/>
      <c r="CT191" s="1811"/>
      <c r="CU191" s="1811"/>
      <c r="CV191" s="1811"/>
      <c r="CW191" s="1811"/>
      <c r="CX191" s="1811"/>
      <c r="CY191" s="1811"/>
      <c r="CZ191" s="1811"/>
    </row>
    <row r="192" s="423" customFormat="true" ht="15" customHeight="true" x14ac:dyDescent="0.2">
      <c r="A192" s="770"/>
      <c r="B192" s="787"/>
      <c r="C192" s="929"/>
      <c r="D192" s="930"/>
      <c r="E192" s="930"/>
      <c r="F192" s="930"/>
      <c r="G192" s="931"/>
      <c r="H192" s="932"/>
      <c r="I192" s="930"/>
      <c r="J192" s="930"/>
      <c r="K192" s="930"/>
      <c r="L192" s="933"/>
      <c r="M192" s="934"/>
      <c r="N192" s="930"/>
      <c r="O192" s="930"/>
      <c r="P192" s="930"/>
      <c r="Q192" s="931"/>
      <c r="R192" s="932"/>
      <c r="S192" s="930"/>
      <c r="T192" s="930"/>
      <c r="U192" s="930"/>
      <c r="V192" s="930"/>
      <c r="W192" s="930"/>
      <c r="X192" s="930"/>
      <c r="Y192" s="930"/>
      <c r="Z192" s="930"/>
      <c r="AA192" s="930"/>
      <c r="AB192" s="935"/>
      <c r="AC192" s="855"/>
      <c r="AD192" s="855"/>
      <c r="AE192" s="855"/>
      <c r="AF192" s="855"/>
      <c r="AG192" s="866"/>
      <c r="AH192" s="602"/>
      <c r="AI192" s="602"/>
      <c r="AJ192" s="602"/>
      <c r="AK192" s="602"/>
      <c r="AL192" s="602"/>
      <c r="AM192" s="602"/>
      <c r="AN192" s="602"/>
      <c r="AO192" s="602"/>
      <c r="AP192" s="602"/>
      <c r="AQ192" s="602"/>
      <c r="AR192" s="602"/>
      <c r="AS192" s="602"/>
      <c r="AT192" s="602"/>
      <c r="AU192" s="602"/>
      <c r="AV192" s="602"/>
      <c r="AW192" s="602"/>
      <c r="AX192" s="602"/>
      <c r="AY192" s="602"/>
      <c r="AZ192" s="216"/>
      <c r="BA192" s="39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307"/>
      <c r="CB192" s="307"/>
      <c r="CC192" s="307"/>
      <c r="CD192" s="307"/>
      <c r="CE192" s="307"/>
      <c r="CF192" s="307"/>
      <c r="CG192" s="307"/>
      <c r="CH192" s="1811"/>
      <c r="CI192" s="1811"/>
      <c r="CJ192" s="1811"/>
      <c r="CK192" s="1811"/>
      <c r="CL192" s="1811"/>
      <c r="CM192" s="1811"/>
      <c r="CN192" s="1811"/>
      <c r="CO192" s="1811"/>
      <c r="CP192" s="1811"/>
      <c r="CQ192" s="1811"/>
      <c r="CR192" s="1811"/>
      <c r="CS192" s="1811"/>
      <c r="CT192" s="1811"/>
      <c r="CU192" s="1811"/>
      <c r="CV192" s="1811"/>
      <c r="CW192" s="1811"/>
      <c r="CX192" s="1811"/>
      <c r="CY192" s="1811"/>
      <c r="CZ192" s="1811"/>
    </row>
    <row r="193" s="423" customFormat="true" ht="15" customHeight="true" x14ac:dyDescent="0.2">
      <c r="A193" s="771"/>
      <c r="B193" s="788"/>
      <c r="C193" s="936"/>
      <c r="D193" s="937"/>
      <c r="E193" s="937"/>
      <c r="F193" s="937"/>
      <c r="G193" s="938"/>
      <c r="H193" s="939"/>
      <c r="I193" s="937"/>
      <c r="J193" s="937"/>
      <c r="K193" s="937"/>
      <c r="L193" s="940"/>
      <c r="M193" s="941"/>
      <c r="N193" s="937"/>
      <c r="O193" s="937"/>
      <c r="P193" s="937"/>
      <c r="Q193" s="938"/>
      <c r="R193" s="939"/>
      <c r="S193" s="937"/>
      <c r="T193" s="937"/>
      <c r="U193" s="937"/>
      <c r="V193" s="937"/>
      <c r="W193" s="937"/>
      <c r="X193" s="937"/>
      <c r="Y193" s="937"/>
      <c r="Z193" s="937"/>
      <c r="AA193" s="937"/>
      <c r="AB193" s="942"/>
      <c r="AC193" s="855"/>
      <c r="AD193" s="855"/>
      <c r="AE193" s="855"/>
      <c r="AF193" s="855"/>
      <c r="AG193" s="866"/>
      <c r="AH193" s="602"/>
      <c r="AI193" s="602"/>
      <c r="AJ193" s="602"/>
      <c r="AK193" s="602"/>
      <c r="AL193" s="602"/>
      <c r="AM193" s="602"/>
      <c r="AN193" s="602"/>
      <c r="AO193" s="602"/>
      <c r="AP193" s="602"/>
      <c r="AQ193" s="602"/>
      <c r="AR193" s="602"/>
      <c r="AS193" s="602"/>
      <c r="AT193" s="602"/>
      <c r="AU193" s="602"/>
      <c r="AV193" s="602"/>
      <c r="AW193" s="602"/>
      <c r="AX193" s="602"/>
      <c r="AY193" s="602"/>
      <c r="AZ193" s="216"/>
      <c r="BA193" s="39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307"/>
      <c r="CB193" s="307"/>
      <c r="CC193" s="307"/>
      <c r="CD193" s="307"/>
      <c r="CE193" s="307"/>
      <c r="CF193" s="307"/>
      <c r="CG193" s="307"/>
      <c r="CH193" s="1811"/>
      <c r="CI193" s="1811"/>
      <c r="CJ193" s="1811"/>
      <c r="CK193" s="1811"/>
      <c r="CL193" s="1811"/>
      <c r="CM193" s="1811"/>
      <c r="CN193" s="1811"/>
      <c r="CO193" s="1811"/>
      <c r="CP193" s="1811"/>
      <c r="CQ193" s="1811"/>
      <c r="CR193" s="1811"/>
      <c r="CS193" s="1811"/>
      <c r="CT193" s="1811"/>
      <c r="CU193" s="1811"/>
      <c r="CV193" s="1811"/>
      <c r="CW193" s="1811"/>
      <c r="CX193" s="1811"/>
      <c r="CY193" s="1811"/>
      <c r="CZ193" s="1811"/>
    </row>
    <row r="194" s="423" customFormat="true" ht="15" customHeight="true" x14ac:dyDescent="0.2">
      <c r="A194" s="694"/>
      <c r="B194" s="782"/>
      <c r="C194" s="864"/>
      <c r="D194" s="855"/>
      <c r="E194" s="855"/>
      <c r="F194" s="855"/>
      <c r="G194" s="856"/>
      <c r="H194" s="865"/>
      <c r="I194" s="855"/>
      <c r="J194" s="855"/>
      <c r="K194" s="855"/>
      <c r="L194" s="866"/>
      <c r="M194" s="864"/>
      <c r="N194" s="855"/>
      <c r="O194" s="855"/>
      <c r="P194" s="855"/>
      <c r="Q194" s="856"/>
      <c r="R194" s="865"/>
      <c r="S194" s="855"/>
      <c r="T194" s="855"/>
      <c r="U194" s="855"/>
      <c r="V194" s="855"/>
      <c r="W194" s="855"/>
      <c r="X194" s="855"/>
      <c r="Y194" s="855"/>
      <c r="Z194" s="855"/>
      <c r="AA194" s="855"/>
      <c r="AB194" s="855"/>
      <c r="AC194" s="855"/>
      <c r="AD194" s="855"/>
      <c r="AE194" s="855"/>
      <c r="AF194" s="855"/>
      <c r="AG194" s="866"/>
      <c r="AH194" s="602"/>
      <c r="AI194" s="602"/>
      <c r="AJ194" s="602"/>
      <c r="AK194" s="602"/>
      <c r="AL194" s="602"/>
      <c r="AM194" s="602"/>
      <c r="AN194" s="602"/>
      <c r="AO194" s="602"/>
      <c r="AP194" s="602"/>
      <c r="AQ194" s="602"/>
      <c r="AR194" s="602"/>
      <c r="AS194" s="602"/>
      <c r="AT194" s="602"/>
      <c r="AU194" s="602"/>
      <c r="AV194" s="602"/>
      <c r="AW194" s="602"/>
      <c r="AX194" s="602"/>
      <c r="AY194" s="602"/>
      <c r="AZ194" s="216"/>
      <c r="BA194" s="39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307"/>
      <c r="CB194" s="307"/>
      <c r="CC194" s="307"/>
      <c r="CD194" s="307"/>
      <c r="CE194" s="307"/>
      <c r="CF194" s="307"/>
      <c r="CG194" s="307"/>
      <c r="CH194" s="1811"/>
      <c r="CI194" s="1811"/>
      <c r="CJ194" s="1811"/>
      <c r="CK194" s="1811"/>
      <c r="CL194" s="1811"/>
      <c r="CM194" s="1811"/>
      <c r="CN194" s="1811"/>
      <c r="CO194" s="1811"/>
      <c r="CP194" s="1811"/>
      <c r="CQ194" s="1811"/>
      <c r="CR194" s="1811"/>
      <c r="CS194" s="1811"/>
      <c r="CT194" s="1811"/>
      <c r="CU194" s="1811"/>
      <c r="CV194" s="1811"/>
      <c r="CW194" s="1811"/>
      <c r="CX194" s="1811"/>
      <c r="CY194" s="1811"/>
      <c r="CZ194" s="1811"/>
    </row>
    <row r="195" s="131" customFormat="true" ht="15" customHeight="true" x14ac:dyDescent="0.2">
      <c r="A195" s="694"/>
      <c r="B195" s="782"/>
      <c r="C195" s="864"/>
      <c r="D195" s="855"/>
      <c r="E195" s="855"/>
      <c r="F195" s="855"/>
      <c r="G195" s="856"/>
      <c r="H195" s="865"/>
      <c r="I195" s="855"/>
      <c r="J195" s="855"/>
      <c r="K195" s="855"/>
      <c r="L195" s="866"/>
      <c r="M195" s="864"/>
      <c r="N195" s="855"/>
      <c r="O195" s="855"/>
      <c r="P195" s="855"/>
      <c r="Q195" s="856"/>
      <c r="R195" s="865"/>
      <c r="S195" s="855"/>
      <c r="T195" s="855"/>
      <c r="U195" s="855"/>
      <c r="V195" s="855"/>
      <c r="W195" s="855"/>
      <c r="X195" s="855"/>
      <c r="Y195" s="855"/>
      <c r="Z195" s="855"/>
      <c r="AA195" s="855"/>
      <c r="AB195" s="855"/>
      <c r="AC195" s="855"/>
      <c r="AD195" s="855"/>
      <c r="AE195" s="855"/>
      <c r="AF195" s="855"/>
      <c r="AG195" s="866"/>
      <c r="AH195" s="602"/>
      <c r="AI195" s="602"/>
      <c r="AJ195" s="602"/>
      <c r="AK195" s="602"/>
      <c r="AL195" s="602"/>
      <c r="AM195" s="602"/>
      <c r="AN195" s="602"/>
      <c r="AO195" s="602"/>
      <c r="AP195" s="602"/>
      <c r="AQ195" s="602"/>
      <c r="AR195" s="602"/>
      <c r="AS195" s="602"/>
      <c r="AT195" s="602"/>
      <c r="AU195" s="602"/>
      <c r="AV195" s="602"/>
      <c r="AW195" s="602"/>
      <c r="AX195" s="602"/>
      <c r="AY195" s="602"/>
      <c r="AZ195" s="216"/>
      <c r="BA195" s="39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307"/>
      <c r="CB195" s="307"/>
      <c r="CC195" s="307"/>
      <c r="CD195" s="307"/>
      <c r="CE195" s="307"/>
      <c r="CF195" s="307"/>
      <c r="CG195" s="307"/>
      <c r="CH195" s="1811"/>
      <c r="CI195" s="1811"/>
      <c r="CJ195" s="1811"/>
      <c r="CK195" s="1811"/>
      <c r="CL195" s="1811"/>
      <c r="CM195" s="1811"/>
      <c r="CN195" s="1811"/>
      <c r="CO195" s="1811"/>
      <c r="CP195" s="1811"/>
      <c r="CQ195" s="1811"/>
      <c r="CR195" s="1811"/>
      <c r="CS195" s="1811"/>
      <c r="CT195" s="1811"/>
      <c r="CU195" s="1811"/>
      <c r="CV195" s="1811"/>
      <c r="CW195" s="1811"/>
      <c r="CX195" s="1811"/>
      <c r="CY195" s="1811"/>
      <c r="CZ195" s="1811"/>
    </row>
    <row r="196" s="131" customFormat="true" ht="15" customHeight="true" x14ac:dyDescent="0.2">
      <c r="A196" s="694"/>
      <c r="B196" s="782"/>
      <c r="C196" s="864"/>
      <c r="D196" s="855"/>
      <c r="E196" s="855"/>
      <c r="F196" s="855"/>
      <c r="G196" s="856"/>
      <c r="H196" s="865"/>
      <c r="I196" s="855"/>
      <c r="J196" s="855"/>
      <c r="K196" s="855"/>
      <c r="L196" s="866"/>
      <c r="M196" s="864"/>
      <c r="N196" s="855"/>
      <c r="O196" s="855"/>
      <c r="P196" s="855"/>
      <c r="Q196" s="856"/>
      <c r="R196" s="865"/>
      <c r="S196" s="855"/>
      <c r="T196" s="855"/>
      <c r="U196" s="855"/>
      <c r="V196" s="855"/>
      <c r="W196" s="855"/>
      <c r="X196" s="855"/>
      <c r="Y196" s="855"/>
      <c r="Z196" s="855"/>
      <c r="AA196" s="855"/>
      <c r="AB196" s="855"/>
      <c r="AC196" s="855"/>
      <c r="AD196" s="855"/>
      <c r="AE196" s="855"/>
      <c r="AF196" s="855"/>
      <c r="AG196" s="866"/>
      <c r="AH196" s="602"/>
      <c r="AI196" s="602"/>
      <c r="AJ196" s="602"/>
      <c r="AK196" s="602"/>
      <c r="AL196" s="602"/>
      <c r="AM196" s="602"/>
      <c r="AN196" s="602"/>
      <c r="AO196" s="602"/>
      <c r="AP196" s="602"/>
      <c r="AQ196" s="602"/>
      <c r="AR196" s="602"/>
      <c r="AS196" s="602"/>
      <c r="AT196" s="602"/>
      <c r="AU196" s="602"/>
      <c r="AV196" s="602"/>
      <c r="AW196" s="602"/>
      <c r="AX196" s="602"/>
      <c r="AY196" s="602"/>
      <c r="AZ196" s="216"/>
      <c r="BA196" s="39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307"/>
      <c r="CB196" s="307"/>
      <c r="CC196" s="307"/>
      <c r="CD196" s="307"/>
      <c r="CE196" s="307"/>
      <c r="CF196" s="307"/>
      <c r="CG196" s="307"/>
      <c r="CH196" s="1811"/>
      <c r="CI196" s="1811"/>
      <c r="CJ196" s="1811"/>
      <c r="CK196" s="1811"/>
      <c r="CL196" s="1811"/>
      <c r="CM196" s="1811"/>
      <c r="CN196" s="1811"/>
      <c r="CO196" s="1811"/>
      <c r="CP196" s="1811"/>
      <c r="CQ196" s="1811"/>
      <c r="CR196" s="1811"/>
      <c r="CS196" s="1811"/>
      <c r="CT196" s="1811"/>
      <c r="CU196" s="1811"/>
      <c r="CV196" s="1811"/>
      <c r="CW196" s="1811"/>
      <c r="CX196" s="1811"/>
      <c r="CY196" s="1811"/>
      <c r="CZ196" s="1811"/>
    </row>
    <row r="197" s="131" customFormat="true" ht="15" customHeight="true" x14ac:dyDescent="0.2">
      <c r="A197" s="694"/>
      <c r="B197" s="782"/>
      <c r="C197" s="864"/>
      <c r="D197" s="855"/>
      <c r="E197" s="855"/>
      <c r="F197" s="855"/>
      <c r="G197" s="856"/>
      <c r="H197" s="865"/>
      <c r="I197" s="855"/>
      <c r="J197" s="855"/>
      <c r="K197" s="855"/>
      <c r="L197" s="866"/>
      <c r="M197" s="864"/>
      <c r="N197" s="855"/>
      <c r="O197" s="855"/>
      <c r="P197" s="855"/>
      <c r="Q197" s="856"/>
      <c r="R197" s="865"/>
      <c r="S197" s="855"/>
      <c r="T197" s="855"/>
      <c r="U197" s="855"/>
      <c r="V197" s="855"/>
      <c r="W197" s="855"/>
      <c r="X197" s="855"/>
      <c r="Y197" s="855"/>
      <c r="Z197" s="855"/>
      <c r="AA197" s="855"/>
      <c r="AB197" s="855"/>
      <c r="AC197" s="855"/>
      <c r="AD197" s="855"/>
      <c r="AE197" s="855"/>
      <c r="AF197" s="855"/>
      <c r="AG197" s="866"/>
      <c r="AH197" s="602"/>
      <c r="AI197" s="602"/>
      <c r="AJ197" s="602"/>
      <c r="AK197" s="602"/>
      <c r="AL197" s="602"/>
      <c r="AM197" s="602"/>
      <c r="AN197" s="602"/>
      <c r="AO197" s="602"/>
      <c r="AP197" s="602"/>
      <c r="AQ197" s="602"/>
      <c r="AR197" s="602"/>
      <c r="AS197" s="602"/>
      <c r="AT197" s="602"/>
      <c r="AU197" s="602"/>
      <c r="AV197" s="602"/>
      <c r="AW197" s="602"/>
      <c r="AX197" s="602"/>
      <c r="AY197" s="602"/>
      <c r="AZ197" s="216"/>
      <c r="BA197" s="39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307"/>
      <c r="CB197" s="307"/>
      <c r="CC197" s="307"/>
      <c r="CD197" s="307"/>
      <c r="CE197" s="307"/>
      <c r="CF197" s="307"/>
      <c r="CG197" s="307"/>
      <c r="CH197" s="1811"/>
      <c r="CI197" s="1811"/>
      <c r="CJ197" s="1811"/>
      <c r="CK197" s="1811"/>
      <c r="CL197" s="1811"/>
      <c r="CM197" s="1811"/>
      <c r="CN197" s="1811"/>
      <c r="CO197" s="1811"/>
      <c r="CP197" s="1811"/>
      <c r="CQ197" s="1811"/>
      <c r="CR197" s="1811"/>
      <c r="CS197" s="1811"/>
      <c r="CT197" s="1811"/>
      <c r="CU197" s="1811"/>
      <c r="CV197" s="1811"/>
      <c r="CW197" s="1811"/>
      <c r="CX197" s="1811"/>
      <c r="CY197" s="1811"/>
      <c r="CZ197" s="1811"/>
    </row>
    <row r="198" s="131" customFormat="true" ht="15" customHeight="true" x14ac:dyDescent="0.2">
      <c r="A198" s="694"/>
      <c r="B198" s="782"/>
      <c r="C198" s="864"/>
      <c r="D198" s="855"/>
      <c r="E198" s="855"/>
      <c r="F198" s="855"/>
      <c r="G198" s="856"/>
      <c r="H198" s="865"/>
      <c r="I198" s="855"/>
      <c r="J198" s="855"/>
      <c r="K198" s="855"/>
      <c r="L198" s="866"/>
      <c r="M198" s="864"/>
      <c r="N198" s="855"/>
      <c r="O198" s="855"/>
      <c r="P198" s="855"/>
      <c r="Q198" s="856"/>
      <c r="R198" s="865"/>
      <c r="S198" s="855"/>
      <c r="T198" s="855"/>
      <c r="U198" s="855"/>
      <c r="V198" s="855"/>
      <c r="W198" s="855"/>
      <c r="X198" s="855"/>
      <c r="Y198" s="855"/>
      <c r="Z198" s="855"/>
      <c r="AA198" s="855"/>
      <c r="AB198" s="855"/>
      <c r="AC198" s="855"/>
      <c r="AD198" s="855"/>
      <c r="AE198" s="855"/>
      <c r="AF198" s="855"/>
      <c r="AG198" s="866"/>
      <c r="AH198" s="602"/>
      <c r="AI198" s="602"/>
      <c r="AJ198" s="602"/>
      <c r="AK198" s="602"/>
      <c r="AL198" s="602"/>
      <c r="AM198" s="602"/>
      <c r="AN198" s="602"/>
      <c r="AO198" s="602"/>
      <c r="AP198" s="602"/>
      <c r="AQ198" s="602"/>
      <c r="AR198" s="602"/>
      <c r="AS198" s="602"/>
      <c r="AT198" s="602"/>
      <c r="AU198" s="602"/>
      <c r="AV198" s="602"/>
      <c r="AW198" s="602"/>
      <c r="AX198" s="602"/>
      <c r="AY198" s="602"/>
      <c r="AZ198" s="216"/>
      <c r="BA198" s="39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307"/>
      <c r="CB198" s="307"/>
      <c r="CC198" s="307"/>
      <c r="CD198" s="307"/>
      <c r="CE198" s="307"/>
      <c r="CF198" s="307"/>
      <c r="CG198" s="307"/>
      <c r="CH198" s="1811"/>
      <c r="CI198" s="1811"/>
      <c r="CJ198" s="1811"/>
      <c r="CK198" s="1811"/>
      <c r="CL198" s="1811"/>
      <c r="CM198" s="1811"/>
      <c r="CN198" s="1811"/>
      <c r="CO198" s="1811"/>
      <c r="CP198" s="1811"/>
      <c r="CQ198" s="1811"/>
      <c r="CR198" s="1811"/>
      <c r="CS198" s="1811"/>
      <c r="CT198" s="1811"/>
      <c r="CU198" s="1811"/>
      <c r="CV198" s="1811"/>
      <c r="CW198" s="1811"/>
      <c r="CX198" s="1811"/>
      <c r="CY198" s="1811"/>
      <c r="CZ198" s="1811"/>
    </row>
    <row r="199" s="131" customFormat="true" ht="15" customHeight="true" x14ac:dyDescent="0.2">
      <c r="A199" s="694"/>
      <c r="B199" s="782"/>
      <c r="C199" s="864"/>
      <c r="D199" s="855"/>
      <c r="E199" s="855"/>
      <c r="F199" s="855"/>
      <c r="G199" s="856"/>
      <c r="H199" s="865"/>
      <c r="I199" s="855"/>
      <c r="J199" s="855"/>
      <c r="K199" s="855"/>
      <c r="L199" s="866"/>
      <c r="M199" s="864"/>
      <c r="N199" s="855"/>
      <c r="O199" s="855"/>
      <c r="P199" s="855"/>
      <c r="Q199" s="856"/>
      <c r="R199" s="865"/>
      <c r="S199" s="855"/>
      <c r="T199" s="855"/>
      <c r="U199" s="855"/>
      <c r="V199" s="855"/>
      <c r="W199" s="855"/>
      <c r="X199" s="855"/>
      <c r="Y199" s="855"/>
      <c r="Z199" s="855"/>
      <c r="AA199" s="855"/>
      <c r="AB199" s="855"/>
      <c r="AC199" s="855"/>
      <c r="AD199" s="855"/>
      <c r="AE199" s="855"/>
      <c r="AF199" s="855"/>
      <c r="AG199" s="866"/>
      <c r="AH199" s="602"/>
      <c r="AI199" s="602"/>
      <c r="AJ199" s="602"/>
      <c r="AK199" s="602"/>
      <c r="AL199" s="602"/>
      <c r="AM199" s="602"/>
      <c r="AN199" s="602"/>
      <c r="AO199" s="602"/>
      <c r="AP199" s="602"/>
      <c r="AQ199" s="602"/>
      <c r="AR199" s="602"/>
      <c r="AS199" s="602"/>
      <c r="AT199" s="602"/>
      <c r="AU199" s="602"/>
      <c r="AV199" s="602"/>
      <c r="AW199" s="602"/>
      <c r="AX199" s="602"/>
      <c r="AY199" s="602"/>
      <c r="AZ199" s="216"/>
      <c r="BA199" s="39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307"/>
      <c r="CB199" s="307"/>
      <c r="CC199" s="307"/>
      <c r="CD199" s="307"/>
      <c r="CE199" s="307"/>
      <c r="CF199" s="307"/>
      <c r="CG199" s="307"/>
      <c r="CH199" s="1811"/>
      <c r="CI199" s="1811"/>
      <c r="CJ199" s="1811"/>
      <c r="CK199" s="1811"/>
      <c r="CL199" s="1811"/>
      <c r="CM199" s="1811"/>
      <c r="CN199" s="1811"/>
      <c r="CO199" s="1811"/>
      <c r="CP199" s="1811"/>
      <c r="CQ199" s="1811"/>
      <c r="CR199" s="1811"/>
      <c r="CS199" s="1811"/>
      <c r="CT199" s="1811"/>
      <c r="CU199" s="1811"/>
      <c r="CV199" s="1811"/>
      <c r="CW199" s="1811"/>
      <c r="CX199" s="1811"/>
      <c r="CY199" s="1811"/>
      <c r="CZ199" s="1811"/>
    </row>
    <row r="200" s="131" customFormat="true" ht="15" customHeight="true" x14ac:dyDescent="0.2">
      <c r="A200" s="694"/>
      <c r="B200" s="782"/>
      <c r="C200" s="864"/>
      <c r="D200" s="855"/>
      <c r="E200" s="855"/>
      <c r="F200" s="855"/>
      <c r="G200" s="856"/>
      <c r="H200" s="865"/>
      <c r="I200" s="855"/>
      <c r="J200" s="855"/>
      <c r="K200" s="855"/>
      <c r="L200" s="866"/>
      <c r="M200" s="864"/>
      <c r="N200" s="855"/>
      <c r="O200" s="855"/>
      <c r="P200" s="855"/>
      <c r="Q200" s="856"/>
      <c r="R200" s="865"/>
      <c r="S200" s="855"/>
      <c r="T200" s="855"/>
      <c r="U200" s="855"/>
      <c r="V200" s="855"/>
      <c r="W200" s="855"/>
      <c r="X200" s="855"/>
      <c r="Y200" s="855"/>
      <c r="Z200" s="855"/>
      <c r="AA200" s="855"/>
      <c r="AB200" s="855"/>
      <c r="AC200" s="855"/>
      <c r="AD200" s="855"/>
      <c r="AE200" s="855"/>
      <c r="AF200" s="855"/>
      <c r="AG200" s="866"/>
      <c r="AH200" s="602"/>
      <c r="AI200" s="602"/>
      <c r="AJ200" s="602"/>
      <c r="AK200" s="602"/>
      <c r="AL200" s="602"/>
      <c r="AM200" s="602"/>
      <c r="AN200" s="602"/>
      <c r="AO200" s="602"/>
      <c r="AP200" s="602"/>
      <c r="AQ200" s="602"/>
      <c r="AR200" s="602"/>
      <c r="AS200" s="602"/>
      <c r="AT200" s="602"/>
      <c r="AU200" s="602"/>
      <c r="AV200" s="602"/>
      <c r="AW200" s="602"/>
      <c r="AX200" s="602"/>
      <c r="AY200" s="602"/>
      <c r="AZ200" s="216"/>
      <c r="BA200" s="39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307"/>
      <c r="CB200" s="307"/>
      <c r="CC200" s="307"/>
      <c r="CD200" s="307"/>
      <c r="CE200" s="307"/>
      <c r="CF200" s="307"/>
      <c r="CG200" s="307"/>
      <c r="CH200" s="1811"/>
      <c r="CI200" s="1811"/>
      <c r="CJ200" s="1811"/>
      <c r="CK200" s="1811"/>
      <c r="CL200" s="1811"/>
      <c r="CM200" s="1811"/>
      <c r="CN200" s="1811"/>
      <c r="CO200" s="1811"/>
      <c r="CP200" s="1811"/>
      <c r="CQ200" s="1811"/>
      <c r="CR200" s="1811"/>
      <c r="CS200" s="1811"/>
      <c r="CT200" s="1811"/>
      <c r="CU200" s="1811"/>
      <c r="CV200" s="1811"/>
      <c r="CW200" s="1811"/>
      <c r="CX200" s="1811"/>
      <c r="CY200" s="1811"/>
      <c r="CZ200" s="1811"/>
    </row>
    <row r="201" s="131" customFormat="true" ht="15" customHeight="true" x14ac:dyDescent="0.2">
      <c r="A201" s="694"/>
      <c r="B201" s="782"/>
      <c r="C201" s="864"/>
      <c r="D201" s="855"/>
      <c r="E201" s="855"/>
      <c r="F201" s="855"/>
      <c r="G201" s="856"/>
      <c r="H201" s="865"/>
      <c r="I201" s="855"/>
      <c r="J201" s="855"/>
      <c r="K201" s="855"/>
      <c r="L201" s="866"/>
      <c r="M201" s="864"/>
      <c r="N201" s="855"/>
      <c r="O201" s="855"/>
      <c r="P201" s="855"/>
      <c r="Q201" s="856"/>
      <c r="R201" s="865"/>
      <c r="S201" s="855"/>
      <c r="T201" s="855"/>
      <c r="U201" s="855"/>
      <c r="V201" s="855"/>
      <c r="W201" s="855"/>
      <c r="X201" s="855"/>
      <c r="Y201" s="855"/>
      <c r="Z201" s="855"/>
      <c r="AA201" s="855"/>
      <c r="AB201" s="855"/>
      <c r="AC201" s="855"/>
      <c r="AD201" s="855"/>
      <c r="AE201" s="855"/>
      <c r="AF201" s="855"/>
      <c r="AG201" s="866"/>
      <c r="AH201" s="602"/>
      <c r="AI201" s="602"/>
      <c r="AJ201" s="602"/>
      <c r="AK201" s="602"/>
      <c r="AL201" s="602"/>
      <c r="AM201" s="602"/>
      <c r="AN201" s="602"/>
      <c r="AO201" s="602"/>
      <c r="AP201" s="602"/>
      <c r="AQ201" s="602"/>
      <c r="AR201" s="602"/>
      <c r="AS201" s="602"/>
      <c r="AT201" s="602"/>
      <c r="AU201" s="602"/>
      <c r="AV201" s="602"/>
      <c r="AW201" s="602"/>
      <c r="AX201" s="602"/>
      <c r="AY201" s="602"/>
      <c r="AZ201" s="216"/>
      <c r="BA201" s="39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307"/>
      <c r="CB201" s="307"/>
      <c r="CC201" s="307"/>
      <c r="CD201" s="307"/>
      <c r="CE201" s="307"/>
      <c r="CF201" s="307"/>
      <c r="CG201" s="307"/>
      <c r="CH201" s="1811"/>
      <c r="CI201" s="1811"/>
      <c r="CJ201" s="1811"/>
      <c r="CK201" s="1811"/>
      <c r="CL201" s="1811"/>
      <c r="CM201" s="1811"/>
      <c r="CN201" s="1811"/>
      <c r="CO201" s="1811"/>
      <c r="CP201" s="1811"/>
      <c r="CQ201" s="1811"/>
      <c r="CR201" s="1811"/>
      <c r="CS201" s="1811"/>
      <c r="CT201" s="1811"/>
      <c r="CU201" s="1811"/>
      <c r="CV201" s="1811"/>
      <c r="CW201" s="1811"/>
      <c r="CX201" s="1811"/>
      <c r="CY201" s="1811"/>
      <c r="CZ201" s="1811"/>
    </row>
    <row r="202" s="131" customFormat="true" ht="15" customHeight="true" x14ac:dyDescent="0.2">
      <c r="A202" s="694"/>
      <c r="B202" s="782"/>
      <c r="C202" s="864"/>
      <c r="D202" s="855"/>
      <c r="E202" s="855"/>
      <c r="F202" s="855"/>
      <c r="G202" s="856"/>
      <c r="H202" s="865"/>
      <c r="I202" s="855"/>
      <c r="J202" s="855"/>
      <c r="K202" s="855"/>
      <c r="L202" s="866"/>
      <c r="M202" s="864"/>
      <c r="N202" s="855"/>
      <c r="O202" s="855"/>
      <c r="P202" s="855"/>
      <c r="Q202" s="856"/>
      <c r="R202" s="865"/>
      <c r="S202" s="855"/>
      <c r="T202" s="855"/>
      <c r="U202" s="855"/>
      <c r="V202" s="855"/>
      <c r="W202" s="855"/>
      <c r="X202" s="855"/>
      <c r="Y202" s="855"/>
      <c r="Z202" s="855"/>
      <c r="AA202" s="855"/>
      <c r="AB202" s="855"/>
      <c r="AC202" s="855"/>
      <c r="AD202" s="855"/>
      <c r="AE202" s="855"/>
      <c r="AF202" s="855"/>
      <c r="AG202" s="866"/>
      <c r="AH202" s="602"/>
      <c r="AI202" s="602"/>
      <c r="AJ202" s="602"/>
      <c r="AK202" s="602"/>
      <c r="AL202" s="602"/>
      <c r="AM202" s="602"/>
      <c r="AN202" s="602"/>
      <c r="AO202" s="602"/>
      <c r="AP202" s="602"/>
      <c r="AQ202" s="602"/>
      <c r="AR202" s="602"/>
      <c r="AS202" s="602"/>
      <c r="AT202" s="602"/>
      <c r="AU202" s="602"/>
      <c r="AV202" s="602"/>
      <c r="AW202" s="602"/>
      <c r="AX202" s="602"/>
      <c r="AY202" s="602"/>
      <c r="AZ202" s="216"/>
      <c r="BA202" s="39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307"/>
      <c r="CB202" s="307"/>
      <c r="CC202" s="307"/>
      <c r="CD202" s="307"/>
      <c r="CE202" s="307"/>
      <c r="CF202" s="307"/>
      <c r="CG202" s="307"/>
      <c r="CH202" s="1811"/>
      <c r="CI202" s="1811"/>
      <c r="CJ202" s="1811"/>
      <c r="CK202" s="1811"/>
      <c r="CL202" s="1811"/>
      <c r="CM202" s="1811"/>
      <c r="CN202" s="1811"/>
      <c r="CO202" s="1811"/>
      <c r="CP202" s="1811"/>
      <c r="CQ202" s="1811"/>
      <c r="CR202" s="1811"/>
      <c r="CS202" s="1811"/>
      <c r="CT202" s="1811"/>
      <c r="CU202" s="1811"/>
      <c r="CV202" s="1811"/>
      <c r="CW202" s="1811"/>
      <c r="CX202" s="1811"/>
      <c r="CY202" s="1811"/>
      <c r="CZ202" s="1811"/>
    </row>
    <row r="203" s="621" customFormat="true" ht="15" customHeight="true" x14ac:dyDescent="0.2">
      <c r="A203" s="1528"/>
      <c r="B203" s="1698"/>
      <c r="C203" s="1613"/>
      <c r="D203" s="1614"/>
      <c r="E203" s="1614"/>
      <c r="F203" s="1614"/>
      <c r="G203" s="1615"/>
      <c r="H203" s="1616"/>
      <c r="I203" s="1614"/>
      <c r="J203" s="1614"/>
      <c r="K203" s="1614"/>
      <c r="L203" s="1617"/>
      <c r="M203" s="1618"/>
      <c r="N203" s="1614"/>
      <c r="O203" s="1614"/>
      <c r="P203" s="1614"/>
      <c r="Q203" s="1615"/>
      <c r="R203" s="1616"/>
      <c r="S203" s="1614"/>
      <c r="T203" s="1614"/>
      <c r="U203" s="1614"/>
      <c r="V203" s="1614"/>
      <c r="W203" s="1614"/>
      <c r="X203" s="1614"/>
      <c r="Y203" s="1614"/>
      <c r="Z203" s="1614"/>
      <c r="AA203" s="1614"/>
      <c r="AB203" s="1614"/>
      <c r="AC203" s="1614"/>
      <c r="AD203" s="1614"/>
      <c r="AE203" s="1614"/>
      <c r="AF203" s="1614"/>
      <c r="AG203" s="1898"/>
      <c r="AH203" s="311"/>
      <c r="AI203" s="311"/>
      <c r="AJ203" s="311"/>
      <c r="AK203" s="311"/>
      <c r="AL203" s="311"/>
      <c r="AM203" s="311"/>
      <c r="AN203" s="311"/>
      <c r="AO203" s="311"/>
      <c r="AP203" s="311"/>
      <c r="AQ203" s="311"/>
      <c r="AR203" s="311"/>
      <c r="AS203" s="311"/>
      <c r="AT203" s="311"/>
      <c r="AU203" s="311"/>
      <c r="AV203" s="311"/>
      <c r="AW203" s="311"/>
      <c r="AX203" s="311"/>
      <c r="AY203" s="311"/>
      <c r="AZ203" s="622"/>
      <c r="BA203" s="39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307"/>
      <c r="CB203" s="307"/>
      <c r="CC203" s="307"/>
      <c r="CD203" s="307"/>
      <c r="CE203" s="307"/>
      <c r="CF203" s="307"/>
      <c r="CG203" s="307"/>
      <c r="CH203" s="1811"/>
      <c r="CI203" s="1811"/>
      <c r="CJ203" s="1811"/>
      <c r="CK203" s="1811"/>
      <c r="CL203" s="1811"/>
      <c r="CM203" s="1811"/>
      <c r="CN203" s="1811"/>
      <c r="CO203" s="1811"/>
      <c r="CP203" s="1811"/>
      <c r="CQ203" s="1811"/>
      <c r="CR203" s="1811"/>
      <c r="CS203" s="1811"/>
      <c r="CT203" s="1811"/>
      <c r="CU203" s="1811"/>
      <c r="CV203" s="1811"/>
      <c r="CW203" s="1811"/>
      <c r="CX203" s="1811"/>
      <c r="CY203" s="1811"/>
      <c r="CZ203" s="1811"/>
    </row>
    <row r="204" s="621" customFormat="true" ht="15" customHeight="true" x14ac:dyDescent="0.2">
      <c r="A204" s="1528"/>
      <c r="B204" s="1698"/>
      <c r="C204" s="1613"/>
      <c r="D204" s="1614"/>
      <c r="E204" s="1614"/>
      <c r="F204" s="1614"/>
      <c r="G204" s="1615"/>
      <c r="H204" s="1616"/>
      <c r="I204" s="1614"/>
      <c r="J204" s="1614"/>
      <c r="K204" s="1614"/>
      <c r="L204" s="1617"/>
      <c r="M204" s="1618"/>
      <c r="N204" s="1614"/>
      <c r="O204" s="1614"/>
      <c r="P204" s="1614"/>
      <c r="Q204" s="1615"/>
      <c r="R204" s="1616"/>
      <c r="S204" s="1614"/>
      <c r="T204" s="1614"/>
      <c r="U204" s="1614"/>
      <c r="V204" s="1614"/>
      <c r="W204" s="1614"/>
      <c r="X204" s="1614"/>
      <c r="Y204" s="1614"/>
      <c r="Z204" s="1614"/>
      <c r="AA204" s="1614"/>
      <c r="AB204" s="1614"/>
      <c r="AC204" s="1614"/>
      <c r="AD204" s="1614"/>
      <c r="AE204" s="1614"/>
      <c r="AF204" s="1614"/>
      <c r="AG204" s="1898"/>
      <c r="AH204" s="311"/>
      <c r="AI204" s="311"/>
      <c r="AJ204" s="311"/>
      <c r="AK204" s="311"/>
      <c r="AL204" s="311"/>
      <c r="AM204" s="311"/>
      <c r="AN204" s="311"/>
      <c r="AO204" s="311"/>
      <c r="AP204" s="311"/>
      <c r="AQ204" s="311"/>
      <c r="AR204" s="311"/>
      <c r="AS204" s="311"/>
      <c r="AT204" s="311"/>
      <c r="AU204" s="311"/>
      <c r="AV204" s="311"/>
      <c r="AW204" s="311"/>
      <c r="AX204" s="311"/>
      <c r="AY204" s="311"/>
      <c r="AZ204" s="622"/>
      <c r="BA204" s="39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307"/>
      <c r="CB204" s="307"/>
      <c r="CC204" s="307"/>
      <c r="CD204" s="307"/>
      <c r="CE204" s="307"/>
      <c r="CF204" s="307"/>
      <c r="CG204" s="307"/>
      <c r="CH204" s="1811"/>
      <c r="CI204" s="1811"/>
      <c r="CJ204" s="1811"/>
      <c r="CK204" s="1811"/>
      <c r="CL204" s="1811"/>
      <c r="CM204" s="1811"/>
      <c r="CN204" s="1811"/>
      <c r="CO204" s="1811"/>
      <c r="CP204" s="1811"/>
      <c r="CQ204" s="1811"/>
      <c r="CR204" s="1811"/>
      <c r="CS204" s="1811"/>
      <c r="CT204" s="1811"/>
      <c r="CU204" s="1811"/>
      <c r="CV204" s="1811"/>
      <c r="CW204" s="1811"/>
      <c r="CX204" s="1811"/>
      <c r="CY204" s="1811"/>
      <c r="CZ204" s="1811"/>
    </row>
    <row r="205" s="621" customFormat="true" ht="15" customHeight="true" x14ac:dyDescent="0.2">
      <c r="A205" s="1535"/>
      <c r="B205" s="1700"/>
      <c r="C205" s="1637"/>
      <c r="D205" s="1638"/>
      <c r="E205" s="1638"/>
      <c r="F205" s="1638"/>
      <c r="G205" s="1639"/>
      <c r="H205" s="1640"/>
      <c r="I205" s="1638"/>
      <c r="J205" s="1638"/>
      <c r="K205" s="1638"/>
      <c r="L205" s="1641"/>
      <c r="M205" s="1642"/>
      <c r="N205" s="1638"/>
      <c r="O205" s="1638"/>
      <c r="P205" s="1638"/>
      <c r="Q205" s="1639"/>
      <c r="R205" s="1640"/>
      <c r="S205" s="1638"/>
      <c r="T205" s="1638"/>
      <c r="U205" s="1638"/>
      <c r="V205" s="1638"/>
      <c r="W205" s="1638"/>
      <c r="X205" s="1638"/>
      <c r="Y205" s="1638"/>
      <c r="Z205" s="1638"/>
      <c r="AA205" s="1638"/>
      <c r="AB205" s="1638"/>
      <c r="AC205" s="1638"/>
      <c r="AD205" s="1638"/>
      <c r="AE205" s="1638"/>
      <c r="AF205" s="1638"/>
      <c r="AG205" s="1904"/>
      <c r="AH205" s="311"/>
      <c r="AI205" s="311"/>
      <c r="AJ205" s="311"/>
      <c r="AK205" s="311"/>
      <c r="AL205" s="311"/>
      <c r="AM205" s="311"/>
      <c r="AN205" s="311"/>
      <c r="AO205" s="311"/>
      <c r="AP205" s="311"/>
      <c r="AQ205" s="311"/>
      <c r="AR205" s="311"/>
      <c r="AS205" s="311"/>
      <c r="AT205" s="311"/>
      <c r="AU205" s="311"/>
      <c r="AV205" s="311"/>
      <c r="AW205" s="311"/>
      <c r="AX205" s="311"/>
      <c r="AY205" s="311"/>
      <c r="AZ205" s="622"/>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357"/>
      <c r="CB205" s="357"/>
      <c r="CC205" s="357"/>
      <c r="CD205" s="357"/>
      <c r="CE205" s="357"/>
      <c r="CF205" s="357"/>
      <c r="CG205" s="357"/>
      <c r="CH205" s="1811"/>
      <c r="CI205" s="1811"/>
      <c r="CJ205" s="1811"/>
      <c r="CK205" s="1811"/>
      <c r="CL205" s="1811"/>
      <c r="CM205" s="1811"/>
      <c r="CN205" s="1811"/>
      <c r="CO205" s="1811"/>
      <c r="CP205" s="1811"/>
      <c r="CQ205" s="1811"/>
      <c r="CR205" s="1811"/>
      <c r="CS205" s="1811"/>
      <c r="CT205" s="1811"/>
      <c r="CU205" s="1811"/>
      <c r="CV205" s="1811"/>
      <c r="CW205" s="1811"/>
      <c r="CX205" s="1811"/>
      <c r="CY205" s="1811"/>
      <c r="CZ205" s="1811"/>
    </row>
    <row r="206" s="623" customFormat="true" ht="250.15" customHeight="true" x14ac:dyDescent="0.2">
      <c r="B206" s="621"/>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010" t="str">
        <f>A1026</f>
        <v>Kazakhstan</v>
      </c>
      <c r="B208" s="20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2015</v>
      </c>
      <c r="B209" s="139"/>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112</v>
      </c>
      <c r="B210" s="14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98</v>
      </c>
      <c r="B212" s="222"/>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MICS15</v>
      </c>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28"/>
      <c r="B216" s="626"/>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28"/>
      <c r="B217" s="627"/>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28"/>
      <c r="B218" s="626"/>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29"/>
      <c r="B219" s="630"/>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87</v>
      </c>
      <c r="B220" s="206"/>
      <c r="C220" s="2038" t="s">
        <v>115</v>
      </c>
      <c r="D220" s="2039"/>
      <c r="E220" s="2039"/>
      <c r="F220" s="2039"/>
      <c r="G220" s="2040"/>
      <c r="H220" s="2288" t="s">
        <v>39</v>
      </c>
      <c r="I220" s="2289"/>
      <c r="J220" s="2289"/>
      <c r="K220" s="2289"/>
      <c r="L220" s="2290"/>
      <c r="M220" s="2291" t="s">
        <v>38</v>
      </c>
      <c r="N220" s="2292"/>
      <c r="O220" s="2292"/>
      <c r="P220" s="2292"/>
      <c r="Q220" s="2293"/>
      <c r="R220" s="1872" t="s">
        <v>138</v>
      </c>
      <c r="S220" s="1883"/>
      <c r="T220" s="1883"/>
      <c r="U220" s="1883"/>
      <c r="V220" s="1883"/>
      <c r="W220" s="1883"/>
      <c r="X220" s="1883"/>
      <c r="Y220" s="1883"/>
      <c r="Z220" s="1883"/>
      <c r="AA220" s="1883"/>
      <c r="AB220" s="1883"/>
      <c r="AC220" s="1883"/>
      <c r="AD220" s="1883"/>
      <c r="AE220" s="1883"/>
      <c r="AF220" s="1883"/>
      <c r="AG220" s="1884"/>
      <c r="AH220" s="311"/>
      <c r="AI220" s="311"/>
      <c r="AJ220" s="311"/>
      <c r="AK220" s="311"/>
      <c r="AL220" s="311"/>
      <c r="AM220" s="311"/>
      <c r="AN220" s="311"/>
      <c r="AO220" s="311"/>
      <c r="AP220" s="311"/>
      <c r="AQ220" s="311"/>
      <c r="AR220" s="311"/>
      <c r="AS220" s="311"/>
      <c r="AT220" s="311"/>
      <c r="AU220" s="311"/>
      <c r="AV220" s="311"/>
      <c r="AW220" s="311"/>
      <c r="AX220" s="311"/>
      <c r="AY220" s="311"/>
      <c r="AZ220" s="622"/>
      <c r="BA220" s="217" t="s">
        <v>129</v>
      </c>
      <c r="BB220" s="114" t="s">
        <v>87</v>
      </c>
      <c r="BC220" s="2144" t="s">
        <v>115</v>
      </c>
      <c r="BD220" s="2145"/>
      <c r="BE220" s="2145"/>
      <c r="BF220" s="2145"/>
      <c r="BG220" s="2146"/>
      <c r="BH220" s="2147" t="s">
        <v>39</v>
      </c>
      <c r="BI220" s="2145"/>
      <c r="BJ220" s="2145"/>
      <c r="BK220" s="2145"/>
      <c r="BL220" s="2146"/>
      <c r="BM220" s="2147" t="s">
        <v>38</v>
      </c>
      <c r="BN220" s="2145"/>
      <c r="BO220" s="2145"/>
      <c r="BP220" s="2145"/>
      <c r="BQ220" s="2148"/>
      <c r="BR220" s="1737" t="s">
        <v>138</v>
      </c>
      <c r="BS220" s="1738"/>
      <c r="BT220" s="1738"/>
      <c r="BU220" s="1738"/>
      <c r="BV220" s="1738"/>
      <c r="BW220" s="1738"/>
      <c r="BX220" s="1738"/>
      <c r="BY220" s="1739"/>
      <c r="BZ220" s="312"/>
      <c r="CA220" s="312"/>
      <c r="CB220" s="312"/>
      <c r="CC220" s="312"/>
      <c r="CD220" s="312"/>
      <c r="CE220" s="312"/>
      <c r="CF220" s="312"/>
      <c r="CG220" s="312"/>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24" x14ac:dyDescent="0.2">
      <c r="A221" s="190" t="s">
        <v>88</v>
      </c>
      <c r="B221" s="247"/>
      <c r="C221" s="284" t="s">
        <v>0</v>
      </c>
      <c r="D221" s="285" t="s">
        <v>1</v>
      </c>
      <c r="E221" s="285" t="s">
        <v>2</v>
      </c>
      <c r="F221" s="285" t="s">
        <v>3</v>
      </c>
      <c r="G221" s="286" t="s">
        <v>4</v>
      </c>
      <c r="H221" s="1510" t="s">
        <v>0</v>
      </c>
      <c r="I221" s="1478" t="s">
        <v>1</v>
      </c>
      <c r="J221" s="1478" t="s">
        <v>2</v>
      </c>
      <c r="K221" s="1478" t="s">
        <v>3</v>
      </c>
      <c r="L221" s="1479" t="s">
        <v>4</v>
      </c>
      <c r="M221" s="1500" t="s">
        <v>0</v>
      </c>
      <c r="N221" s="1478" t="s">
        <v>1</v>
      </c>
      <c r="O221" s="1478" t="s">
        <v>2</v>
      </c>
      <c r="P221" s="1478" t="s">
        <v>3</v>
      </c>
      <c r="Q221" s="1522" t="s">
        <v>4</v>
      </c>
      <c r="R221" s="1510" t="s">
        <v>270</v>
      </c>
      <c r="S221" s="1478" t="s">
        <v>315</v>
      </c>
      <c r="T221" s="1478" t="s">
        <v>316</v>
      </c>
      <c r="U221" s="1478" t="s">
        <v>317</v>
      </c>
      <c r="V221" s="1478" t="s">
        <v>318</v>
      </c>
      <c r="W221" s="1478" t="s">
        <v>274</v>
      </c>
      <c r="X221" s="1478" t="s">
        <v>275</v>
      </c>
      <c r="Y221" s="1478" t="s">
        <v>319</v>
      </c>
      <c r="Z221" s="1478" t="s">
        <v>320</v>
      </c>
      <c r="AA221" s="1478" t="s">
        <v>278</v>
      </c>
      <c r="AB221" s="1478" t="s">
        <v>279</v>
      </c>
      <c r="AC221" s="1478" t="s">
        <v>280</v>
      </c>
      <c r="AD221" s="1478" t="s">
        <v>281</v>
      </c>
      <c r="AE221" s="1478" t="s">
        <v>321</v>
      </c>
      <c r="AF221" s="1478" t="s">
        <v>322</v>
      </c>
      <c r="AG221" s="1480" t="s">
        <v>323</v>
      </c>
      <c r="AH221" s="311"/>
      <c r="AI221" s="311"/>
      <c r="AJ221" s="311"/>
      <c r="AK221" s="311"/>
      <c r="AL221" s="311"/>
      <c r="AM221" s="311"/>
      <c r="AN221" s="311"/>
      <c r="AO221" s="311"/>
      <c r="AP221" s="311"/>
      <c r="AQ221" s="311"/>
      <c r="AR221" s="311"/>
      <c r="AS221" s="311"/>
      <c r="AT221" s="311"/>
      <c r="AU221" s="311"/>
      <c r="AV221" s="311"/>
      <c r="AW221" s="311"/>
      <c r="AX221" s="311"/>
      <c r="AY221" s="311"/>
      <c r="AZ221" s="622"/>
      <c r="BA221" s="202" t="s">
        <v>118</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270</v>
      </c>
      <c r="BS221" s="176" t="s">
        <v>315</v>
      </c>
      <c r="BT221" s="176" t="s">
        <v>316</v>
      </c>
      <c r="BU221" s="176" t="s">
        <v>317</v>
      </c>
      <c r="BV221" s="176" t="s">
        <v>318</v>
      </c>
      <c r="BW221" s="176" t="s">
        <v>274</v>
      </c>
      <c r="BX221" s="176" t="s">
        <v>275</v>
      </c>
      <c r="BY221" s="177" t="s">
        <v>319</v>
      </c>
      <c r="BZ221" s="177" t="s">
        <v>320</v>
      </c>
      <c r="CA221" s="177" t="s">
        <v>278</v>
      </c>
      <c r="CB221" s="177" t="s">
        <v>279</v>
      </c>
      <c r="CC221" s="177" t="s">
        <v>280</v>
      </c>
      <c r="CD221" s="177" t="s">
        <v>281</v>
      </c>
      <c r="CE221" s="177" t="s">
        <v>321</v>
      </c>
      <c r="CF221" s="177" t="s">
        <v>322</v>
      </c>
      <c r="CG221" s="177" t="s">
        <v>323</v>
      </c>
      <c r="CH221" s="1812"/>
      <c r="CI221" s="1812"/>
      <c r="CJ221" s="1812"/>
      <c r="CK221" s="1812"/>
      <c r="CL221" s="1812"/>
      <c r="CM221" s="1812"/>
      <c r="CN221" s="1812"/>
      <c r="CO221" s="1812"/>
      <c r="CP221" s="1812"/>
      <c r="CQ221" s="1812"/>
      <c r="CR221" s="1812"/>
      <c r="CS221" s="1812"/>
      <c r="CT221" s="1812"/>
      <c r="CU221" s="1812"/>
      <c r="CV221" s="1812"/>
      <c r="CW221" s="1812"/>
      <c r="CX221" s="1812"/>
      <c r="CY221" s="1812"/>
      <c r="CZ221" s="1812"/>
    </row>
    <row r="222" s="135" customFormat="true" ht="15" customHeight="true" x14ac:dyDescent="0.2">
      <c r="A222" s="2283" t="s">
        <v>37</v>
      </c>
      <c r="B222" s="1701" t="s">
        <v>15</v>
      </c>
      <c r="C222" s="1643">
        <v>97.519014701768725</v>
      </c>
      <c r="D222" s="1644">
        <v>98.706183992081307</v>
      </c>
      <c r="E222" s="1644">
        <v>99.21970515276881</v>
      </c>
      <c r="F222" s="1644">
        <v>99.676574081324716</v>
      </c>
      <c r="G222" s="1645">
        <v>99.77304815188333</v>
      </c>
      <c r="H222" s="1646">
        <v>97.071250077720322</v>
      </c>
      <c r="I222" s="1644">
        <v>99.80443292284879</v>
      </c>
      <c r="J222" s="1644">
        <v>99.615800731097153</v>
      </c>
      <c r="K222" s="1644">
        <v>99.800540716021274</v>
      </c>
      <c r="L222" s="1647">
        <v>99.801005226343278</v>
      </c>
      <c r="M222" s="1648">
        <v>98.090692492558745</v>
      </c>
      <c r="N222" s="1644">
        <v>98.541313464081085</v>
      </c>
      <c r="O222" s="1644">
        <v>98.698707161561913</v>
      </c>
      <c r="P222" s="1644">
        <v>99.42528036236223</v>
      </c>
      <c r="Q222" s="1645">
        <v>98.773062367214806</v>
      </c>
      <c r="R222" s="1646">
        <v>99.592275213966573</v>
      </c>
      <c r="S222" s="1644">
        <v>97.121227361399264</v>
      </c>
      <c r="T222" s="1644">
        <v>98.870339989594228</v>
      </c>
      <c r="U222" s="1644">
        <v>97.80121754288578</v>
      </c>
      <c r="V222" s="1644">
        <v>99.377370561255049</v>
      </c>
      <c r="W222" s="1644">
        <v>100</v>
      </c>
      <c r="X222" s="1644">
        <v>100</v>
      </c>
      <c r="Y222" s="1644">
        <v>99.944592536270179</v>
      </c>
      <c r="Z222" s="1644">
        <v>99.637155194295971</v>
      </c>
      <c r="AA222" s="1644">
        <v>99.554028773967872</v>
      </c>
      <c r="AB222" s="1644">
        <v>96.49962401021665</v>
      </c>
      <c r="AC222" s="1644">
        <v>96.97060916068952</v>
      </c>
      <c r="AD222" s="1644">
        <v>99.664439126979843</v>
      </c>
      <c r="AE222" s="1644">
        <v>98.726028527997215</v>
      </c>
      <c r="AF222" s="1644">
        <v>99.307944101025129</v>
      </c>
      <c r="AG222" s="1905">
        <v>99.971686320863924</v>
      </c>
      <c r="AH222" s="311"/>
      <c r="AI222" s="311"/>
      <c r="AJ222" s="311"/>
      <c r="AK222" s="311"/>
      <c r="AL222" s="311"/>
      <c r="AM222" s="311"/>
      <c r="AN222" s="311"/>
      <c r="AO222" s="311"/>
      <c r="AP222" s="311"/>
      <c r="AQ222" s="311"/>
      <c r="AR222" s="311"/>
      <c r="AS222" s="311"/>
      <c r="AT222" s="311"/>
      <c r="AU222" s="311"/>
      <c r="AV222" s="311"/>
      <c r="AW222" s="311"/>
      <c r="AX222" s="311"/>
      <c r="AY222" s="311"/>
      <c r="AZ222" s="622"/>
      <c r="BA222" s="2149" t="s">
        <v>37</v>
      </c>
      <c r="BB222" s="160" t="s">
        <v>15</v>
      </c>
      <c r="BC222" s="369">
        <v>10888.106945810139</v>
      </c>
      <c r="BD222" s="373">
        <v>11109.615271033681</v>
      </c>
      <c r="BE222" s="373">
        <v>11156.737048514962</v>
      </c>
      <c r="BF222" s="373">
        <v>11020.205510371825</v>
      </c>
      <c r="BG222" s="377">
        <v>11014.137178933048</v>
      </c>
      <c r="BH222" s="381">
        <v>5717.9669981988391</v>
      </c>
      <c r="BI222" s="373">
        <v>5872.5488271408431</v>
      </c>
      <c r="BJ222" s="373">
        <v>5864.6007201035909</v>
      </c>
      <c r="BK222" s="373">
        <v>5852.8107325664187</v>
      </c>
      <c r="BL222" s="377">
        <v>5840.1253570853132</v>
      </c>
      <c r="BM222" s="381">
        <v>5132.988232629511</v>
      </c>
      <c r="BN222" s="373">
        <v>5197.8463407528034</v>
      </c>
      <c r="BO222" s="373">
        <v>5221.9238100533148</v>
      </c>
      <c r="BP222" s="373">
        <v>5238.363571438691</v>
      </c>
      <c r="BQ222" s="377">
        <v>5249.6273646943328</v>
      </c>
      <c r="BR222" s="381">
        <v>2769.8821318988121</v>
      </c>
      <c r="BS222" s="373">
        <v>3473.1447672350782</v>
      </c>
      <c r="BT222" s="373">
        <v>3985.9868223451745</v>
      </c>
      <c r="BU222" s="373">
        <v>4409.6333458399349</v>
      </c>
      <c r="BV222" s="373">
        <v>3841.6912737634611</v>
      </c>
      <c r="BW222" s="373">
        <v>1839.5217491825158</v>
      </c>
      <c r="BX222" s="373">
        <v>4089.7684038257112</v>
      </c>
      <c r="BY222" s="385">
        <v>4529.4424465716465</v>
      </c>
      <c r="BZ222" s="385">
        <v>2815.7299055537569</v>
      </c>
      <c r="CA222" s="385">
        <v>1880.2898960740727</v>
      </c>
      <c r="CB222" s="385">
        <v>1744.5628879040464</v>
      </c>
      <c r="CC222" s="385">
        <v>1653.9210543294387</v>
      </c>
      <c r="CD222" s="385">
        <v>2258.7810769190692</v>
      </c>
      <c r="CE222" s="385">
        <v>9729.9099505305876</v>
      </c>
      <c r="CF222" s="385">
        <v>2557.0418814834006</v>
      </c>
      <c r="CG222" s="385">
        <v>3609.4943612069851</v>
      </c>
      <c r="CH222" s="1813"/>
      <c r="CI222" s="1813"/>
      <c r="CJ222" s="1813"/>
      <c r="CK222" s="1813"/>
      <c r="CL222" s="1813"/>
      <c r="CM222" s="1813"/>
      <c r="CN222" s="1813"/>
      <c r="CO222" s="1813"/>
      <c r="CP222" s="1813"/>
      <c r="CQ222" s="1813"/>
      <c r="CR222" s="1813"/>
      <c r="CS222" s="1813"/>
      <c r="CT222" s="1813"/>
      <c r="CU222" s="1813"/>
      <c r="CV222" s="1813"/>
      <c r="CW222" s="1813"/>
      <c r="CX222" s="1813"/>
      <c r="CY222" s="1813"/>
      <c r="CZ222" s="1814"/>
    </row>
    <row r="223" s="135" customFormat="true" ht="15" customHeight="true" x14ac:dyDescent="0.2">
      <c r="A223" s="2284"/>
      <c r="B223" s="1702" t="s">
        <v>16</v>
      </c>
      <c r="C223" s="1649">
        <v>1.9276623880631889</v>
      </c>
      <c r="D223" s="1650">
        <v>1.0609755804729897</v>
      </c>
      <c r="E223" s="1650">
        <v>0.54637464472261721</v>
      </c>
      <c r="F223" s="1650">
        <v>0.14785717775567378</v>
      </c>
      <c r="G223" s="1651">
        <v>0.17692900080735291</v>
      </c>
      <c r="H223" s="1652">
        <v>2.8270544787356782</v>
      </c>
      <c r="I223" s="1650">
        <v>0.11923210598880475</v>
      </c>
      <c r="J223" s="1650">
        <v>7.0702036139449406E-2</v>
      </c>
      <c r="K223" s="1650">
        <v>0.15480708808577834</v>
      </c>
      <c r="L223" s="1653">
        <v>0.15160659189387851</v>
      </c>
      <c r="M223" s="1654">
        <v>1.3297782921660455</v>
      </c>
      <c r="N223" s="1650">
        <v>0.88866908381000309</v>
      </c>
      <c r="O223" s="1650">
        <v>0.87333006105846156</v>
      </c>
      <c r="P223" s="1650">
        <v>0.53244561014129199</v>
      </c>
      <c r="Q223" s="1651">
        <v>0.85761686947894189</v>
      </c>
      <c r="R223" s="1652">
        <v>0.36376750897174653</v>
      </c>
      <c r="S223" s="1650">
        <v>2.8787726386007755</v>
      </c>
      <c r="T223" s="1650">
        <v>0.68180960391899592</v>
      </c>
      <c r="U223" s="1650">
        <v>0.11117887617225503</v>
      </c>
      <c r="V223" s="1650">
        <v>0.2672755852186352</v>
      </c>
      <c r="W223" s="1650">
        <v>0</v>
      </c>
      <c r="X223" s="1650">
        <v>0</v>
      </c>
      <c r="Y223" s="1650">
        <v>5.5407463729828327E-2</v>
      </c>
      <c r="Z223" s="1650">
        <v>0.3628448057040673</v>
      </c>
      <c r="AA223" s="1650">
        <v>0.44597122603213585</v>
      </c>
      <c r="AB223" s="1650">
        <v>3.5003759897833171</v>
      </c>
      <c r="AC223" s="1650">
        <v>2.9339706913733039</v>
      </c>
      <c r="AD223" s="1650">
        <v>0.15376369392283543</v>
      </c>
      <c r="AE223" s="1650">
        <v>1.2739714720027864</v>
      </c>
      <c r="AF223" s="1650">
        <v>0.44606110778945185</v>
      </c>
      <c r="AG223" s="1906">
        <v>2.8313679136081057E-2</v>
      </c>
      <c r="AH223" s="311"/>
      <c r="AI223" s="311"/>
      <c r="AJ223" s="311"/>
      <c r="AK223" s="311"/>
      <c r="AL223" s="311"/>
      <c r="AM223" s="311"/>
      <c r="AN223" s="311"/>
      <c r="AO223" s="311"/>
      <c r="AP223" s="311"/>
      <c r="AQ223" s="311"/>
      <c r="AR223" s="311"/>
      <c r="AS223" s="311"/>
      <c r="AT223" s="311"/>
      <c r="AU223" s="311"/>
      <c r="AV223" s="311"/>
      <c r="AW223" s="311"/>
      <c r="AX223" s="311"/>
      <c r="AY223" s="311"/>
      <c r="AZ223" s="622"/>
      <c r="BA223" s="2150"/>
      <c r="BB223" s="161" t="s">
        <v>16</v>
      </c>
      <c r="BC223" s="370">
        <v>215.22565933253929</v>
      </c>
      <c r="BD223" s="374">
        <v>119.41531963146466</v>
      </c>
      <c r="BE223" s="374">
        <v>61.436971937785643</v>
      </c>
      <c r="BF223" s="374">
        <v>16.347035399929421</v>
      </c>
      <c r="BG223" s="378">
        <v>19.531530026598237</v>
      </c>
      <c r="BH223" s="382">
        <v>166.52720757771513</v>
      </c>
      <c r="BI223" s="374">
        <v>7.0156840099813653</v>
      </c>
      <c r="BJ223" s="374">
        <v>4.1623839693411888</v>
      </c>
      <c r="BK223" s="374">
        <v>9.078674124661795</v>
      </c>
      <c r="BL223" s="378">
        <v>8.8716691742000187</v>
      </c>
      <c r="BM223" s="382">
        <v>69.585973472582907</v>
      </c>
      <c r="BN223" s="374">
        <v>46.875418878049416</v>
      </c>
      <c r="BO223" s="374">
        <v>46.205904525288062</v>
      </c>
      <c r="BP223" s="374">
        <v>28.05266103119213</v>
      </c>
      <c r="BQ223" s="378">
        <v>45.580939565305215</v>
      </c>
      <c r="BR223" s="382">
        <v>10.117181489241439</v>
      </c>
      <c r="BS223" s="374">
        <v>102.94756766829796</v>
      </c>
      <c r="BT223" s="374">
        <v>27.48735461874135</v>
      </c>
      <c r="BU223" s="374">
        <v>5.0128013949029508</v>
      </c>
      <c r="BV223" s="374">
        <v>10.332234367094184</v>
      </c>
      <c r="BW223" s="374">
        <v>0</v>
      </c>
      <c r="BX223" s="374">
        <v>0</v>
      </c>
      <c r="BY223" s="386">
        <v>2.511040484593376</v>
      </c>
      <c r="BZ223" s="386">
        <v>10.253935577581338</v>
      </c>
      <c r="CA223" s="386">
        <v>8.4231165787563107</v>
      </c>
      <c r="CB223" s="386">
        <v>63.281345477986996</v>
      </c>
      <c r="CC223" s="386">
        <v>50.041511972010625</v>
      </c>
      <c r="CD223" s="386">
        <v>3.4848791122736054</v>
      </c>
      <c r="CE223" s="386">
        <v>125.55582237987824</v>
      </c>
      <c r="CF223" s="386">
        <v>11.485455112817464</v>
      </c>
      <c r="CG223" s="386">
        <v>1.0222700941414435</v>
      </c>
      <c r="CH223" s="1815"/>
      <c r="CI223" s="1815"/>
      <c r="CJ223" s="1815"/>
      <c r="CK223" s="1815"/>
      <c r="CL223" s="1815"/>
      <c r="CM223" s="1815"/>
      <c r="CN223" s="1815"/>
      <c r="CO223" s="1815"/>
      <c r="CP223" s="1815"/>
      <c r="CQ223" s="1815"/>
      <c r="CR223" s="1815"/>
      <c r="CS223" s="1815"/>
      <c r="CT223" s="1815"/>
      <c r="CU223" s="1815"/>
      <c r="CV223" s="1815"/>
      <c r="CW223" s="1815"/>
      <c r="CX223" s="1815"/>
      <c r="CY223" s="1815"/>
      <c r="CZ223" s="1816"/>
    </row>
    <row r="224" s="135" customFormat="true" ht="15" customHeight="true" x14ac:dyDescent="0.2">
      <c r="A224" s="2285"/>
      <c r="B224" s="1703" t="s">
        <v>20</v>
      </c>
      <c r="C224" s="1649">
        <v>0.55332291016811941</v>
      </c>
      <c r="D224" s="1650">
        <v>0.23284042744566058</v>
      </c>
      <c r="E224" s="1650">
        <v>0.23392020250858747</v>
      </c>
      <c r="F224" s="1650">
        <v>0.17556874091961952</v>
      </c>
      <c r="G224" s="1651">
        <v>5.0022847309320502E-2</v>
      </c>
      <c r="H224" s="1652">
        <v>0.10169544354396837</v>
      </c>
      <c r="I224" s="1650">
        <v>7.6334971162390325E-2</v>
      </c>
      <c r="J224" s="1650">
        <v>0.31349723276338315</v>
      </c>
      <c r="K224" s="1650">
        <v>4.4652195892944675E-2</v>
      </c>
      <c r="L224" s="1653">
        <v>4.7388181762865994E-2</v>
      </c>
      <c r="M224" s="1654">
        <v>0.57952921527517909</v>
      </c>
      <c r="N224" s="1650">
        <v>0.57001745210890742</v>
      </c>
      <c r="O224" s="1650">
        <v>0.42796277737961308</v>
      </c>
      <c r="P224" s="1650">
        <v>4.2274027496451289E-2</v>
      </c>
      <c r="Q224" s="1651">
        <v>0.36932076330622055</v>
      </c>
      <c r="R224" s="1652">
        <v>4.3957277061689795E-2</v>
      </c>
      <c r="S224" s="1650">
        <v>0</v>
      </c>
      <c r="T224" s="1650">
        <v>0.44785040648679453</v>
      </c>
      <c r="U224" s="1650">
        <v>2.0876035809419902</v>
      </c>
      <c r="V224" s="1650">
        <v>0.35535385352633414</v>
      </c>
      <c r="W224" s="1650">
        <v>0</v>
      </c>
      <c r="X224" s="1650">
        <v>0</v>
      </c>
      <c r="Y224" s="1650">
        <v>0</v>
      </c>
      <c r="Z224" s="1650">
        <v>0</v>
      </c>
      <c r="AA224" s="1650">
        <v>0</v>
      </c>
      <c r="AB224" s="1650">
        <v>0</v>
      </c>
      <c r="AC224" s="1650">
        <v>9.5420147937270133E-2</v>
      </c>
      <c r="AD224" s="1650">
        <v>0.18179717909729598</v>
      </c>
      <c r="AE224" s="1650">
        <v>0</v>
      </c>
      <c r="AF224" s="1650">
        <v>0.24599479118540762</v>
      </c>
      <c r="AG224" s="1906">
        <v>0</v>
      </c>
      <c r="AH224" s="311"/>
      <c r="AI224" s="311"/>
      <c r="AJ224" s="311"/>
      <c r="AK224" s="311"/>
      <c r="AL224" s="311"/>
      <c r="AM224" s="311"/>
      <c r="AN224" s="311"/>
      <c r="AO224" s="311"/>
      <c r="AP224" s="311"/>
      <c r="AQ224" s="311"/>
      <c r="AR224" s="311"/>
      <c r="AS224" s="311"/>
      <c r="AT224" s="311"/>
      <c r="AU224" s="311"/>
      <c r="AV224" s="311"/>
      <c r="AW224" s="311"/>
      <c r="AX224" s="311"/>
      <c r="AY224" s="311"/>
      <c r="AZ224" s="622"/>
      <c r="BA224" s="2150"/>
      <c r="BB224" s="161" t="s">
        <v>20</v>
      </c>
      <c r="BC224" s="370">
        <v>61.77912112731908</v>
      </c>
      <c r="BD224" s="374">
        <v>26.206742717070735</v>
      </c>
      <c r="BE224" s="374">
        <v>26.303103659755756</v>
      </c>
      <c r="BF224" s="374">
        <v>19.41081567021811</v>
      </c>
      <c r="BG224" s="378">
        <v>5.5221175713401109</v>
      </c>
      <c r="BH224" s="382">
        <v>5.9903544003608893</v>
      </c>
      <c r="BI224" s="374">
        <v>4.4915925299235671</v>
      </c>
      <c r="BJ224" s="374">
        <v>18.456269823876269</v>
      </c>
      <c r="BK224" s="374">
        <v>2.618631617423</v>
      </c>
      <c r="BL224" s="378">
        <v>2.7730474388691864</v>
      </c>
      <c r="BM224" s="382">
        <v>30.326186581853054</v>
      </c>
      <c r="BN224" s="374">
        <v>30.067217732890306</v>
      </c>
      <c r="BO224" s="374">
        <v>22.642535867840458</v>
      </c>
      <c r="BP224" s="374">
        <v>2.2272678019949277</v>
      </c>
      <c r="BQ224" s="378">
        <v>19.628796950672129</v>
      </c>
      <c r="BR224" s="382">
        <v>1.2225493999260022</v>
      </c>
      <c r="BS224" s="374">
        <v>0</v>
      </c>
      <c r="BT224" s="374">
        <v>18.055220795500162</v>
      </c>
      <c r="BU224" s="374">
        <v>94.125273638643847</v>
      </c>
      <c r="BV224" s="374">
        <v>13.737129393546073</v>
      </c>
      <c r="BW224" s="374">
        <v>0</v>
      </c>
      <c r="BX224" s="374">
        <v>0</v>
      </c>
      <c r="BY224" s="386">
        <v>0</v>
      </c>
      <c r="BZ224" s="386">
        <v>0</v>
      </c>
      <c r="CA224" s="386">
        <v>0</v>
      </c>
      <c r="CB224" s="386">
        <v>0</v>
      </c>
      <c r="CC224" s="386">
        <v>1.6274765420846478</v>
      </c>
      <c r="CD224" s="386">
        <v>4.1202261466504959</v>
      </c>
      <c r="CE224" s="386">
        <v>0</v>
      </c>
      <c r="CF224" s="386">
        <v>6.3340248293525772</v>
      </c>
      <c r="CG224" s="386">
        <v>0</v>
      </c>
      <c r="CH224" s="1815"/>
      <c r="CI224" s="1815"/>
      <c r="CJ224" s="1815"/>
      <c r="CK224" s="1815"/>
      <c r="CL224" s="1815"/>
      <c r="CM224" s="1815"/>
      <c r="CN224" s="1815"/>
      <c r="CO224" s="1815"/>
      <c r="CP224" s="1815"/>
      <c r="CQ224" s="1815"/>
      <c r="CR224" s="1815"/>
      <c r="CS224" s="1815"/>
      <c r="CT224" s="1815"/>
      <c r="CU224" s="1815"/>
      <c r="CV224" s="1815"/>
      <c r="CW224" s="1815"/>
      <c r="CX224" s="1815"/>
      <c r="CY224" s="1815"/>
      <c r="CZ224" s="1816"/>
    </row>
    <row r="225" s="135" customFormat="true" ht="15" customHeight="true" x14ac:dyDescent="0.2">
      <c r="A225" s="2286" t="s">
        <v>325</v>
      </c>
      <c r="B225" s="1704" t="s">
        <v>326</v>
      </c>
      <c r="C225" s="1649">
        <v>97.737474921213931</v>
      </c>
      <c r="D225" s="1650">
        <v>98.811849110494933</v>
      </c>
      <c r="E225" s="1650">
        <v>98.77584127968835</v>
      </c>
      <c r="F225" s="1650">
        <v>97.137445732944386</v>
      </c>
      <c r="G225" s="1651">
        <v>97.126641886663052</v>
      </c>
      <c r="H225" s="1652">
        <v>97.353904648273783</v>
      </c>
      <c r="I225" s="1650">
        <v>97.254667938743495</v>
      </c>
      <c r="J225" s="1650">
        <v>97.101888528833229</v>
      </c>
      <c r="K225" s="1650">
        <v>96.991298668617006</v>
      </c>
      <c r="L225" s="1653">
        <v>96.772391844004119</v>
      </c>
      <c r="M225" s="1654">
        <v>97.974811923319422</v>
      </c>
      <c r="N225" s="1650">
        <v>98.531475595541835</v>
      </c>
      <c r="O225" s="1650">
        <v>99.059648741192092</v>
      </c>
      <c r="P225" s="1650">
        <v>99.089591506534347</v>
      </c>
      <c r="Q225" s="1651">
        <v>99.611625463839331</v>
      </c>
      <c r="R225" s="1652">
        <v>99.428215310805726</v>
      </c>
      <c r="S225" s="1650">
        <v>99.896543934690953</v>
      </c>
      <c r="T225" s="1650">
        <v>93.966428030296768</v>
      </c>
      <c r="U225" s="1650">
        <v>94.35398804615059</v>
      </c>
      <c r="V225" s="1650">
        <v>95.173534137598907</v>
      </c>
      <c r="W225" s="1650">
        <v>99.49588838805137</v>
      </c>
      <c r="X225" s="1650">
        <v>99.333076008542861</v>
      </c>
      <c r="Y225" s="1650">
        <v>97.891249309083946</v>
      </c>
      <c r="Z225" s="1650">
        <v>97.352816716179476</v>
      </c>
      <c r="AA225" s="1650">
        <v>99.786539125130901</v>
      </c>
      <c r="AB225" s="1650">
        <v>98.176584084138213</v>
      </c>
      <c r="AC225" s="1650">
        <v>98.996459317008586</v>
      </c>
      <c r="AD225" s="1650">
        <v>99.477730717942279</v>
      </c>
      <c r="AE225" s="1650">
        <v>98.91014401141004</v>
      </c>
      <c r="AF225" s="1650">
        <v>99.128811458261112</v>
      </c>
      <c r="AG225" s="1906">
        <v>98.995188627608925</v>
      </c>
      <c r="AH225" s="311"/>
      <c r="AI225" s="311"/>
      <c r="AJ225" s="311"/>
      <c r="AK225" s="311"/>
      <c r="AL225" s="311"/>
      <c r="AM225" s="311"/>
      <c r="AN225" s="311"/>
      <c r="AO225" s="311"/>
      <c r="AP225" s="311"/>
      <c r="AQ225" s="311"/>
      <c r="AR225" s="311"/>
      <c r="AS225" s="311"/>
      <c r="AT225" s="311"/>
      <c r="AU225" s="311"/>
      <c r="AV225" s="311"/>
      <c r="AW225" s="311"/>
      <c r="AX225" s="311"/>
      <c r="AY225" s="311"/>
      <c r="AZ225" s="622"/>
      <c r="BA225" s="2150" t="s">
        <v>71</v>
      </c>
      <c r="BB225" s="161" t="s">
        <v>72</v>
      </c>
      <c r="BC225" s="1054" t="s">
        <v>36</v>
      </c>
      <c r="BD225" s="1073" t="s">
        <v>36</v>
      </c>
      <c r="BE225" s="1073" t="s">
        <v>36</v>
      </c>
      <c r="BF225" s="1073" t="s">
        <v>36</v>
      </c>
      <c r="BG225" s="1093" t="s">
        <v>36</v>
      </c>
      <c r="BH225" s="1113" t="s">
        <v>36</v>
      </c>
      <c r="BI225" s="1073" t="s">
        <v>36</v>
      </c>
      <c r="BJ225" s="1073" t="s">
        <v>36</v>
      </c>
      <c r="BK225" s="1073" t="s">
        <v>36</v>
      </c>
      <c r="BL225" s="1093" t="s">
        <v>36</v>
      </c>
      <c r="BM225" s="1113" t="s">
        <v>36</v>
      </c>
      <c r="BN225" s="1073" t="s">
        <v>36</v>
      </c>
      <c r="BO225" s="1073" t="s">
        <v>36</v>
      </c>
      <c r="BP225" s="1073" t="s">
        <v>36</v>
      </c>
      <c r="BQ225" s="1093" t="s">
        <v>36</v>
      </c>
      <c r="BR225" s="1113" t="s">
        <v>36</v>
      </c>
      <c r="BS225" s="1073" t="s">
        <v>36</v>
      </c>
      <c r="BT225" s="1073" t="s">
        <v>36</v>
      </c>
      <c r="BU225" s="1073" t="s">
        <v>36</v>
      </c>
      <c r="BV225" s="1073" t="s">
        <v>36</v>
      </c>
      <c r="BW225" s="1073" t="s">
        <v>36</v>
      </c>
      <c r="BX225" s="1073" t="s">
        <v>36</v>
      </c>
      <c r="BY225" s="1131" t="s">
        <v>36</v>
      </c>
      <c r="BZ225" s="1131" t="s">
        <v>36</v>
      </c>
      <c r="CA225" s="1131" t="s">
        <v>36</v>
      </c>
      <c r="CB225" s="1131" t="s">
        <v>36</v>
      </c>
      <c r="CC225" s="1131" t="s">
        <v>36</v>
      </c>
      <c r="CD225" s="1131" t="s">
        <v>36</v>
      </c>
      <c r="CE225" s="1131" t="s">
        <v>36</v>
      </c>
      <c r="CF225" s="1131" t="s">
        <v>36</v>
      </c>
      <c r="CG225" s="1131" t="s">
        <v>36</v>
      </c>
      <c r="CH225" s="1816"/>
      <c r="CI225" s="1816"/>
      <c r="CJ225" s="1816"/>
      <c r="CK225" s="1816"/>
      <c r="CL225" s="1816"/>
      <c r="CM225" s="1816"/>
      <c r="CN225" s="1816"/>
      <c r="CO225" s="1816"/>
      <c r="CP225" s="1816"/>
      <c r="CQ225" s="1816"/>
      <c r="CR225" s="1816"/>
      <c r="CS225" s="1816"/>
      <c r="CT225" s="1816"/>
      <c r="CU225" s="1816"/>
      <c r="CV225" s="1816"/>
      <c r="CW225" s="1816"/>
      <c r="CX225" s="1816"/>
      <c r="CY225" s="1816"/>
      <c r="CZ225" s="1816"/>
    </row>
    <row r="226" s="135" customFormat="true" ht="15" customHeight="true" x14ac:dyDescent="0.2">
      <c r="A226" s="2284"/>
      <c r="B226" s="1702" t="s">
        <v>327</v>
      </c>
      <c r="C226" s="1649">
        <v>0.50879389295574806</v>
      </c>
      <c r="D226" s="1650">
        <v>0.19325065159399302</v>
      </c>
      <c r="E226" s="1650">
        <v>0.18048332220881863</v>
      </c>
      <c r="F226" s="1650">
        <v>3.5734786531550752E-2</v>
      </c>
      <c r="G226" s="1651">
        <v>2.4410447026660016E-2</v>
      </c>
      <c r="H226" s="1652">
        <v>3.9961378815770797E-2</v>
      </c>
      <c r="I226" s="1650">
        <v>3.2322152918659156E-2</v>
      </c>
      <c r="J226" s="1650">
        <v>5.1383276738800762E-2</v>
      </c>
      <c r="K226" s="1650">
        <v>1.5793993173898919E-2</v>
      </c>
      <c r="L226" s="1653">
        <v>4.5880418839582847E-2</v>
      </c>
      <c r="M226" s="1654">
        <v>0.54391272726338469</v>
      </c>
      <c r="N226" s="1650">
        <v>0.56486644402707875</v>
      </c>
      <c r="O226" s="1650">
        <v>0.34592738837989906</v>
      </c>
      <c r="P226" s="1650">
        <v>0</v>
      </c>
      <c r="Q226" s="1651">
        <v>0.34883978272002852</v>
      </c>
      <c r="R226" s="1652">
        <v>4.3725156469839453E-2</v>
      </c>
      <c r="S226" s="1650">
        <v>0</v>
      </c>
      <c r="T226" s="1650">
        <v>0</v>
      </c>
      <c r="U226" s="1650">
        <v>2.0117342698698573</v>
      </c>
      <c r="V226" s="1650">
        <v>0.27678838685233859</v>
      </c>
      <c r="W226" s="1650">
        <v>0</v>
      </c>
      <c r="X226" s="1650">
        <v>0</v>
      </c>
      <c r="Y226" s="1650">
        <v>0</v>
      </c>
      <c r="Z226" s="1650">
        <v>0</v>
      </c>
      <c r="AA226" s="1650">
        <v>0</v>
      </c>
      <c r="AB226" s="1650">
        <v>0</v>
      </c>
      <c r="AC226" s="1650">
        <v>3.1517596781791807E-2</v>
      </c>
      <c r="AD226" s="1650">
        <v>0</v>
      </c>
      <c r="AE226" s="1650">
        <v>0</v>
      </c>
      <c r="AF226" s="1650">
        <v>0</v>
      </c>
      <c r="AG226" s="1906">
        <v>0</v>
      </c>
      <c r="AH226" s="311"/>
      <c r="AI226" s="311"/>
      <c r="AJ226" s="311"/>
      <c r="AK226" s="311"/>
      <c r="AL226" s="311"/>
      <c r="AM226" s="311"/>
      <c r="AN226" s="311"/>
      <c r="AO226" s="311"/>
      <c r="AP226" s="311"/>
      <c r="AQ226" s="311"/>
      <c r="AR226" s="311"/>
      <c r="AS226" s="311"/>
      <c r="AT226" s="311"/>
      <c r="AU226" s="311"/>
      <c r="AV226" s="311"/>
      <c r="AW226" s="311"/>
      <c r="AX226" s="311"/>
      <c r="AY226" s="311"/>
      <c r="AZ226" s="622"/>
      <c r="BA226" s="2150"/>
      <c r="BB226" s="161" t="s">
        <v>73</v>
      </c>
      <c r="BC226" s="1054" t="s">
        <v>36</v>
      </c>
      <c r="BD226" s="1073" t="s">
        <v>36</v>
      </c>
      <c r="BE226" s="1073" t="s">
        <v>36</v>
      </c>
      <c r="BF226" s="1073" t="s">
        <v>36</v>
      </c>
      <c r="BG226" s="1093" t="s">
        <v>36</v>
      </c>
      <c r="BH226" s="1113" t="s">
        <v>36</v>
      </c>
      <c r="BI226" s="1073" t="s">
        <v>36</v>
      </c>
      <c r="BJ226" s="1073" t="s">
        <v>36</v>
      </c>
      <c r="BK226" s="1073" t="s">
        <v>36</v>
      </c>
      <c r="BL226" s="1093" t="s">
        <v>36</v>
      </c>
      <c r="BM226" s="1113" t="s">
        <v>36</v>
      </c>
      <c r="BN226" s="1073" t="s">
        <v>36</v>
      </c>
      <c r="BO226" s="1073" t="s">
        <v>36</v>
      </c>
      <c r="BP226" s="1073" t="s">
        <v>36</v>
      </c>
      <c r="BQ226" s="1093" t="s">
        <v>36</v>
      </c>
      <c r="BR226" s="1113" t="s">
        <v>36</v>
      </c>
      <c r="BS226" s="1073" t="s">
        <v>36</v>
      </c>
      <c r="BT226" s="1073" t="s">
        <v>36</v>
      </c>
      <c r="BU226" s="1073" t="s">
        <v>36</v>
      </c>
      <c r="BV226" s="1073" t="s">
        <v>36</v>
      </c>
      <c r="BW226" s="1073" t="s">
        <v>36</v>
      </c>
      <c r="BX226" s="1073" t="s">
        <v>36</v>
      </c>
      <c r="BY226" s="1131" t="s">
        <v>36</v>
      </c>
      <c r="BZ226" s="1131" t="s">
        <v>36</v>
      </c>
      <c r="CA226" s="1131" t="s">
        <v>36</v>
      </c>
      <c r="CB226" s="1131" t="s">
        <v>36</v>
      </c>
      <c r="CC226" s="1131" t="s">
        <v>36</v>
      </c>
      <c r="CD226" s="1131" t="s">
        <v>36</v>
      </c>
      <c r="CE226" s="1131" t="s">
        <v>36</v>
      </c>
      <c r="CF226" s="1131" t="s">
        <v>36</v>
      </c>
      <c r="CG226" s="1131" t="s">
        <v>36</v>
      </c>
      <c r="CH226" s="1816"/>
      <c r="CI226" s="1816"/>
      <c r="CJ226" s="1816"/>
      <c r="CK226" s="1816"/>
      <c r="CL226" s="1816"/>
      <c r="CM226" s="1816"/>
      <c r="CN226" s="1816"/>
      <c r="CO226" s="1816"/>
      <c r="CP226" s="1816"/>
      <c r="CQ226" s="1816"/>
      <c r="CR226" s="1816"/>
      <c r="CS226" s="1816"/>
      <c r="CT226" s="1816"/>
      <c r="CU226" s="1816"/>
      <c r="CV226" s="1816"/>
      <c r="CW226" s="1816"/>
      <c r="CX226" s="1816"/>
      <c r="CY226" s="1816"/>
      <c r="CZ226" s="1816"/>
    </row>
    <row r="227" s="135" customFormat="true" ht="15" customHeight="true" x14ac:dyDescent="0.2">
      <c r="A227" s="2284"/>
      <c r="B227" s="1702" t="s">
        <v>328</v>
      </c>
      <c r="C227" s="1649">
        <v>1.718712196963595</v>
      </c>
      <c r="D227" s="1650">
        <v>0.95754000229376013</v>
      </c>
      <c r="E227" s="1650">
        <v>0.99256031690637581</v>
      </c>
      <c r="F227" s="1650">
        <v>2.6917113298270072</v>
      </c>
      <c r="G227" s="1651">
        <v>2.82474828554933</v>
      </c>
      <c r="H227" s="1652">
        <v>2.54699008104217</v>
      </c>
      <c r="I227" s="1650">
        <v>2.6710360246732465</v>
      </c>
      <c r="J227" s="1650">
        <v>2.5927424141244471</v>
      </c>
      <c r="K227" s="1650">
        <v>2.9653732397580126</v>
      </c>
      <c r="L227" s="1653">
        <v>3.181727737156363</v>
      </c>
      <c r="M227" s="1654">
        <v>1.4540857129269036</v>
      </c>
      <c r="N227" s="1650">
        <v>0.90365796043107172</v>
      </c>
      <c r="O227" s="1650">
        <v>0.51459073824378809</v>
      </c>
      <c r="P227" s="1650">
        <v>0.86850161658140557</v>
      </c>
      <c r="Q227" s="1651">
        <v>1.9124403246507351E-2</v>
      </c>
      <c r="R227" s="1652">
        <v>0.5280595327244415</v>
      </c>
      <c r="S227" s="1650">
        <v>0.1034560653090511</v>
      </c>
      <c r="T227" s="1650">
        <v>5.6108497767489629</v>
      </c>
      <c r="U227" s="1650">
        <v>3.6342776839795627</v>
      </c>
      <c r="V227" s="1650">
        <v>4.4870569386161137</v>
      </c>
      <c r="W227" s="1650">
        <v>0.50411161194862497</v>
      </c>
      <c r="X227" s="1650">
        <v>0.66692399145714165</v>
      </c>
      <c r="Y227" s="1650">
        <v>2.1087506909161338</v>
      </c>
      <c r="Z227" s="1650">
        <v>2.6471832838205858</v>
      </c>
      <c r="AA227" s="1650">
        <v>0.21346087486909848</v>
      </c>
      <c r="AB227" s="1650">
        <v>1.8234159158618015</v>
      </c>
      <c r="AC227" s="1650">
        <v>0.90898789264606761</v>
      </c>
      <c r="AD227" s="1650">
        <v>0.34109219895621778</v>
      </c>
      <c r="AE227" s="1650">
        <v>1.0898559885899324</v>
      </c>
      <c r="AF227" s="1650">
        <v>0.62673548720651673</v>
      </c>
      <c r="AG227" s="1906">
        <v>1.0048113723910888</v>
      </c>
      <c r="AH227" s="311"/>
      <c r="AI227" s="311"/>
      <c r="AJ227" s="311"/>
      <c r="AK227" s="311"/>
      <c r="AL227" s="311"/>
      <c r="AM227" s="311"/>
      <c r="AN227" s="311"/>
      <c r="AO227" s="311"/>
      <c r="AP227" s="311"/>
      <c r="AQ227" s="311"/>
      <c r="AR227" s="311"/>
      <c r="AS227" s="311"/>
      <c r="AT227" s="311"/>
      <c r="AU227" s="311"/>
      <c r="AV227" s="311"/>
      <c r="AW227" s="311"/>
      <c r="AX227" s="311"/>
      <c r="AY227" s="311"/>
      <c r="AZ227" s="622"/>
      <c r="BA227" s="2150" t="s">
        <v>95</v>
      </c>
      <c r="BB227" s="161" t="s">
        <v>62</v>
      </c>
      <c r="BC227" s="1054" t="s">
        <v>36</v>
      </c>
      <c r="BD227" s="1073" t="s">
        <v>36</v>
      </c>
      <c r="BE227" s="1073" t="s">
        <v>36</v>
      </c>
      <c r="BF227" s="1073" t="s">
        <v>36</v>
      </c>
      <c r="BG227" s="1093" t="s">
        <v>36</v>
      </c>
      <c r="BH227" s="1113" t="s">
        <v>36</v>
      </c>
      <c r="BI227" s="1073" t="s">
        <v>36</v>
      </c>
      <c r="BJ227" s="1073" t="s">
        <v>36</v>
      </c>
      <c r="BK227" s="1073" t="s">
        <v>36</v>
      </c>
      <c r="BL227" s="1093" t="s">
        <v>36</v>
      </c>
      <c r="BM227" s="1113" t="s">
        <v>36</v>
      </c>
      <c r="BN227" s="1073" t="s">
        <v>36</v>
      </c>
      <c r="BO227" s="1073" t="s">
        <v>36</v>
      </c>
      <c r="BP227" s="1073" t="s">
        <v>36</v>
      </c>
      <c r="BQ227" s="1093" t="s">
        <v>36</v>
      </c>
      <c r="BR227" s="1113" t="s">
        <v>36</v>
      </c>
      <c r="BS227" s="1073" t="s">
        <v>36</v>
      </c>
      <c r="BT227" s="1073" t="s">
        <v>36</v>
      </c>
      <c r="BU227" s="1073" t="s">
        <v>36</v>
      </c>
      <c r="BV227" s="1073" t="s">
        <v>36</v>
      </c>
      <c r="BW227" s="1073" t="s">
        <v>36</v>
      </c>
      <c r="BX227" s="1073" t="s">
        <v>36</v>
      </c>
      <c r="BY227" s="1131" t="s">
        <v>36</v>
      </c>
      <c r="BZ227" s="1131" t="s">
        <v>36</v>
      </c>
      <c r="CA227" s="1131" t="s">
        <v>36</v>
      </c>
      <c r="CB227" s="1131" t="s">
        <v>36</v>
      </c>
      <c r="CC227" s="1131" t="s">
        <v>36</v>
      </c>
      <c r="CD227" s="1131" t="s">
        <v>36</v>
      </c>
      <c r="CE227" s="1131" t="s">
        <v>36</v>
      </c>
      <c r="CF227" s="1131" t="s">
        <v>36</v>
      </c>
      <c r="CG227" s="1131" t="s">
        <v>36</v>
      </c>
      <c r="CH227" s="1816"/>
      <c r="CI227" s="1816"/>
      <c r="CJ227" s="1816"/>
      <c r="CK227" s="1816"/>
      <c r="CL227" s="1816"/>
      <c r="CM227" s="1816"/>
      <c r="CN227" s="1816"/>
      <c r="CO227" s="1816"/>
      <c r="CP227" s="1816"/>
      <c r="CQ227" s="1816"/>
      <c r="CR227" s="1816"/>
      <c r="CS227" s="1816"/>
      <c r="CT227" s="1816"/>
      <c r="CU227" s="1816"/>
      <c r="CV227" s="1816"/>
      <c r="CW227" s="1816"/>
      <c r="CX227" s="1816"/>
      <c r="CY227" s="1816"/>
      <c r="CZ227" s="1816"/>
    </row>
    <row r="228" s="135" customFormat="true" ht="15" customHeight="true" x14ac:dyDescent="0.2">
      <c r="A228" s="2287"/>
      <c r="B228" s="1705" t="s">
        <v>329</v>
      </c>
      <c r="C228" s="1655">
        <v>3.5018988866717886E-2</v>
      </c>
      <c r="D228" s="1656">
        <v>3.7360235617363749E-2</v>
      </c>
      <c r="E228" s="1656">
        <v>5.1115081196441488E-2</v>
      </c>
      <c r="F228" s="1656">
        <v>0.13510815069710083</v>
      </c>
      <c r="G228" s="1657">
        <v>2.4199380760907472E-2</v>
      </c>
      <c r="H228" s="1658">
        <v>5.9143891868260821E-2</v>
      </c>
      <c r="I228" s="1656">
        <v>4.1973883664559772E-2</v>
      </c>
      <c r="J228" s="1656">
        <v>0.25398578030362007</v>
      </c>
      <c r="K228" s="1656">
        <v>2.7534098451072051E-2</v>
      </c>
      <c r="L228" s="1659">
        <v>0</v>
      </c>
      <c r="M228" s="1660">
        <v>2.7189636490240504E-2</v>
      </c>
      <c r="N228" s="1656">
        <v>0</v>
      </c>
      <c r="O228" s="1656">
        <v>7.9833132184187597E-2</v>
      </c>
      <c r="P228" s="1656">
        <v>4.190687688425055E-2</v>
      </c>
      <c r="Q228" s="1657">
        <v>2.0410350194144288E-2</v>
      </c>
      <c r="R228" s="1658">
        <v>0</v>
      </c>
      <c r="S228" s="1656">
        <v>0</v>
      </c>
      <c r="T228" s="1656">
        <v>0.42272219295426083</v>
      </c>
      <c r="U228" s="1656">
        <v>0</v>
      </c>
      <c r="V228" s="1656">
        <v>6.2620536932702642E-2</v>
      </c>
      <c r="W228" s="1656">
        <v>0</v>
      </c>
      <c r="X228" s="1656">
        <v>0</v>
      </c>
      <c r="Y228" s="1656">
        <v>0</v>
      </c>
      <c r="Z228" s="1656">
        <v>0</v>
      </c>
      <c r="AA228" s="1656">
        <v>0</v>
      </c>
      <c r="AB228" s="1656">
        <v>0</v>
      </c>
      <c r="AC228" s="1656">
        <v>6.3035193563583614E-2</v>
      </c>
      <c r="AD228" s="1656">
        <v>0.1811770831014726</v>
      </c>
      <c r="AE228" s="1656">
        <v>0</v>
      </c>
      <c r="AF228" s="1656">
        <v>0.2444530545323691</v>
      </c>
      <c r="AG228" s="1907">
        <v>0</v>
      </c>
      <c r="AH228" s="311"/>
      <c r="AI228" s="311"/>
      <c r="AJ228" s="311"/>
      <c r="AK228" s="311"/>
      <c r="AL228" s="311"/>
      <c r="AM228" s="311"/>
      <c r="AN228" s="311"/>
      <c r="AO228" s="311"/>
      <c r="AP228" s="311"/>
      <c r="AQ228" s="311"/>
      <c r="AR228" s="311"/>
      <c r="AS228" s="311"/>
      <c r="AT228" s="311"/>
      <c r="AU228" s="311"/>
      <c r="AV228" s="311"/>
      <c r="AW228" s="311"/>
      <c r="AX228" s="311"/>
      <c r="AY228" s="311"/>
      <c r="AZ228" s="622"/>
      <c r="BA228" s="2150"/>
      <c r="BB228" s="161" t="s">
        <v>92</v>
      </c>
      <c r="BC228" s="1054" t="s">
        <v>36</v>
      </c>
      <c r="BD228" s="1073" t="s">
        <v>36</v>
      </c>
      <c r="BE228" s="1073" t="s">
        <v>36</v>
      </c>
      <c r="BF228" s="1073" t="s">
        <v>36</v>
      </c>
      <c r="BG228" s="1093" t="s">
        <v>36</v>
      </c>
      <c r="BH228" s="1113" t="s">
        <v>36</v>
      </c>
      <c r="BI228" s="1073" t="s">
        <v>36</v>
      </c>
      <c r="BJ228" s="1073" t="s">
        <v>36</v>
      </c>
      <c r="BK228" s="1073" t="s">
        <v>36</v>
      </c>
      <c r="BL228" s="1093" t="s">
        <v>36</v>
      </c>
      <c r="BM228" s="1113" t="s">
        <v>36</v>
      </c>
      <c r="BN228" s="1073" t="s">
        <v>36</v>
      </c>
      <c r="BO228" s="1073" t="s">
        <v>36</v>
      </c>
      <c r="BP228" s="1073" t="s">
        <v>36</v>
      </c>
      <c r="BQ228" s="1093" t="s">
        <v>36</v>
      </c>
      <c r="BR228" s="1113" t="s">
        <v>36</v>
      </c>
      <c r="BS228" s="1073" t="s">
        <v>36</v>
      </c>
      <c r="BT228" s="1073" t="s">
        <v>36</v>
      </c>
      <c r="BU228" s="1073" t="s">
        <v>36</v>
      </c>
      <c r="BV228" s="1073" t="s">
        <v>36</v>
      </c>
      <c r="BW228" s="1073" t="s">
        <v>36</v>
      </c>
      <c r="BX228" s="1073" t="s">
        <v>36</v>
      </c>
      <c r="BY228" s="1131" t="s">
        <v>36</v>
      </c>
      <c r="BZ228" s="1131" t="s">
        <v>36</v>
      </c>
      <c r="CA228" s="1131" t="s">
        <v>36</v>
      </c>
      <c r="CB228" s="1131" t="s">
        <v>36</v>
      </c>
      <c r="CC228" s="1131" t="s">
        <v>36</v>
      </c>
      <c r="CD228" s="1131" t="s">
        <v>36</v>
      </c>
      <c r="CE228" s="1131" t="s">
        <v>36</v>
      </c>
      <c r="CF228" s="1131" t="s">
        <v>36</v>
      </c>
      <c r="CG228" s="1131" t="s">
        <v>36</v>
      </c>
      <c r="CH228" s="1816"/>
      <c r="CI228" s="1816"/>
      <c r="CJ228" s="1816"/>
      <c r="CK228" s="1816"/>
      <c r="CL228" s="1816"/>
      <c r="CM228" s="1816"/>
      <c r="CN228" s="1816"/>
      <c r="CO228" s="1816"/>
      <c r="CP228" s="1816"/>
      <c r="CQ228" s="1816"/>
      <c r="CR228" s="1816"/>
      <c r="CS228" s="1816"/>
      <c r="CT228" s="1816"/>
      <c r="CU228" s="1816"/>
      <c r="CV228" s="1816"/>
      <c r="CW228" s="1816"/>
      <c r="CX228" s="1816"/>
      <c r="CY228" s="1816"/>
      <c r="CZ228" s="1816"/>
    </row>
    <row r="229" s="135" customFormat="true" ht="15" customHeight="true" x14ac:dyDescent="0.2">
      <c r="A229" s="694"/>
      <c r="B229" s="782"/>
      <c r="C229" s="909"/>
      <c r="D229" s="697"/>
      <c r="E229" s="697"/>
      <c r="F229" s="697"/>
      <c r="G229" s="746"/>
      <c r="H229" s="910"/>
      <c r="I229" s="697"/>
      <c r="J229" s="697"/>
      <c r="K229" s="697"/>
      <c r="L229" s="713"/>
      <c r="M229" s="909"/>
      <c r="N229" s="697"/>
      <c r="O229" s="697"/>
      <c r="P229" s="697"/>
      <c r="Q229" s="746"/>
      <c r="R229" s="910"/>
      <c r="S229" s="697"/>
      <c r="T229" s="697"/>
      <c r="U229" s="697"/>
      <c r="V229" s="697"/>
      <c r="W229" s="697"/>
      <c r="X229" s="697"/>
      <c r="Y229" s="697"/>
      <c r="Z229" s="697"/>
      <c r="AA229" s="697"/>
      <c r="AB229" s="697"/>
      <c r="AC229" s="697"/>
      <c r="AD229" s="697"/>
      <c r="AE229" s="697"/>
      <c r="AF229" s="697"/>
      <c r="AG229" s="713"/>
      <c r="AH229" s="311"/>
      <c r="AI229" s="311"/>
      <c r="AJ229" s="311"/>
      <c r="AK229" s="311"/>
      <c r="AL229" s="311"/>
      <c r="AM229" s="311"/>
      <c r="AN229" s="311"/>
      <c r="AO229" s="311"/>
      <c r="AP229" s="311"/>
      <c r="AQ229" s="311"/>
      <c r="AR229" s="311"/>
      <c r="AS229" s="311"/>
      <c r="AT229" s="311"/>
      <c r="AU229" s="311"/>
      <c r="AV229" s="311"/>
      <c r="AW229" s="311"/>
      <c r="AX229" s="311"/>
      <c r="AY229" s="311"/>
      <c r="AZ229" s="622"/>
      <c r="BA229" s="2150"/>
      <c r="BB229" s="161" t="s">
        <v>93</v>
      </c>
      <c r="BC229" s="1054" t="s">
        <v>36</v>
      </c>
      <c r="BD229" s="1073" t="s">
        <v>36</v>
      </c>
      <c r="BE229" s="1073" t="s">
        <v>36</v>
      </c>
      <c r="BF229" s="1073" t="s">
        <v>36</v>
      </c>
      <c r="BG229" s="1093" t="s">
        <v>36</v>
      </c>
      <c r="BH229" s="1113" t="s">
        <v>36</v>
      </c>
      <c r="BI229" s="1073" t="s">
        <v>36</v>
      </c>
      <c r="BJ229" s="1073" t="s">
        <v>36</v>
      </c>
      <c r="BK229" s="1073" t="s">
        <v>36</v>
      </c>
      <c r="BL229" s="1093" t="s">
        <v>36</v>
      </c>
      <c r="BM229" s="1113" t="s">
        <v>36</v>
      </c>
      <c r="BN229" s="1073" t="s">
        <v>36</v>
      </c>
      <c r="BO229" s="1073" t="s">
        <v>36</v>
      </c>
      <c r="BP229" s="1073" t="s">
        <v>36</v>
      </c>
      <c r="BQ229" s="1093" t="s">
        <v>36</v>
      </c>
      <c r="BR229" s="1113" t="s">
        <v>36</v>
      </c>
      <c r="BS229" s="1073" t="s">
        <v>36</v>
      </c>
      <c r="BT229" s="1073" t="s">
        <v>36</v>
      </c>
      <c r="BU229" s="1073" t="s">
        <v>36</v>
      </c>
      <c r="BV229" s="1073" t="s">
        <v>36</v>
      </c>
      <c r="BW229" s="1073" t="s">
        <v>36</v>
      </c>
      <c r="BX229" s="1073" t="s">
        <v>36</v>
      </c>
      <c r="BY229" s="1131" t="s">
        <v>36</v>
      </c>
      <c r="BZ229" s="1131" t="s">
        <v>36</v>
      </c>
      <c r="CA229" s="1131" t="s">
        <v>36</v>
      </c>
      <c r="CB229" s="1131" t="s">
        <v>36</v>
      </c>
      <c r="CC229" s="1131" t="s">
        <v>36</v>
      </c>
      <c r="CD229" s="1131" t="s">
        <v>36</v>
      </c>
      <c r="CE229" s="1131" t="s">
        <v>36</v>
      </c>
      <c r="CF229" s="1131" t="s">
        <v>36</v>
      </c>
      <c r="CG229" s="1131" t="s">
        <v>36</v>
      </c>
      <c r="CH229" s="1816"/>
      <c r="CI229" s="1816"/>
      <c r="CJ229" s="1816"/>
      <c r="CK229" s="1816"/>
      <c r="CL229" s="1816"/>
      <c r="CM229" s="1816"/>
      <c r="CN229" s="1816"/>
      <c r="CO229" s="1816"/>
      <c r="CP229" s="1816"/>
      <c r="CQ229" s="1816"/>
      <c r="CR229" s="1816"/>
      <c r="CS229" s="1816"/>
      <c r="CT229" s="1816"/>
      <c r="CU229" s="1816"/>
      <c r="CV229" s="1816"/>
      <c r="CW229" s="1816"/>
      <c r="CX229" s="1816"/>
      <c r="CY229" s="1816"/>
      <c r="CZ229" s="1816"/>
    </row>
    <row r="230" s="135" customFormat="true" ht="15" customHeight="true" x14ac:dyDescent="0.2">
      <c r="A230" s="1530"/>
      <c r="B230" s="1706"/>
      <c r="C230" s="1485"/>
      <c r="D230" s="1486"/>
      <c r="E230" s="1486"/>
      <c r="F230" s="1486"/>
      <c r="G230" s="1520"/>
      <c r="H230" s="1511"/>
      <c r="I230" s="1486"/>
      <c r="J230" s="1486"/>
      <c r="K230" s="1486"/>
      <c r="L230" s="1491"/>
      <c r="M230" s="1501"/>
      <c r="N230" s="1486"/>
      <c r="O230" s="1486"/>
      <c r="P230" s="1486"/>
      <c r="Q230" s="1520"/>
      <c r="R230" s="1511"/>
      <c r="S230" s="1486"/>
      <c r="T230" s="1486"/>
      <c r="U230" s="1486"/>
      <c r="V230" s="1486"/>
      <c r="W230" s="1486"/>
      <c r="X230" s="1486"/>
      <c r="Y230" s="1486"/>
      <c r="Z230" s="1486"/>
      <c r="AA230" s="1486"/>
      <c r="AB230" s="1486"/>
      <c r="AC230" s="1486"/>
      <c r="AD230" s="1486"/>
      <c r="AE230" s="1486"/>
      <c r="AF230" s="1486"/>
      <c r="AG230" s="1908"/>
      <c r="AH230" s="311"/>
      <c r="AI230" s="311"/>
      <c r="AJ230" s="311"/>
      <c r="AK230" s="311"/>
      <c r="AL230" s="311"/>
      <c r="AM230" s="311"/>
      <c r="AN230" s="311"/>
      <c r="AO230" s="311"/>
      <c r="AP230" s="311"/>
      <c r="AQ230" s="311"/>
      <c r="AR230" s="311"/>
      <c r="AS230" s="311"/>
      <c r="AT230" s="311"/>
      <c r="AU230" s="311"/>
      <c r="AV230" s="311"/>
      <c r="AW230" s="311"/>
      <c r="AX230" s="311"/>
      <c r="AY230" s="311"/>
      <c r="AZ230" s="622"/>
      <c r="BA230" s="2150"/>
      <c r="BB230" s="161" t="s">
        <v>94</v>
      </c>
      <c r="BC230" s="1054" t="s">
        <v>36</v>
      </c>
      <c r="BD230" s="1073" t="s">
        <v>36</v>
      </c>
      <c r="BE230" s="1073" t="s">
        <v>36</v>
      </c>
      <c r="BF230" s="1073" t="s">
        <v>36</v>
      </c>
      <c r="BG230" s="1093" t="s">
        <v>36</v>
      </c>
      <c r="BH230" s="1113" t="s">
        <v>36</v>
      </c>
      <c r="BI230" s="1073" t="s">
        <v>36</v>
      </c>
      <c r="BJ230" s="1073" t="s">
        <v>36</v>
      </c>
      <c r="BK230" s="1073" t="s">
        <v>36</v>
      </c>
      <c r="BL230" s="1093" t="s">
        <v>36</v>
      </c>
      <c r="BM230" s="1113" t="s">
        <v>36</v>
      </c>
      <c r="BN230" s="1073" t="s">
        <v>36</v>
      </c>
      <c r="BO230" s="1073" t="s">
        <v>36</v>
      </c>
      <c r="BP230" s="1073" t="s">
        <v>36</v>
      </c>
      <c r="BQ230" s="1093" t="s">
        <v>36</v>
      </c>
      <c r="BR230" s="1113" t="s">
        <v>36</v>
      </c>
      <c r="BS230" s="1073" t="s">
        <v>36</v>
      </c>
      <c r="BT230" s="1073" t="s">
        <v>36</v>
      </c>
      <c r="BU230" s="1073" t="s">
        <v>36</v>
      </c>
      <c r="BV230" s="1073" t="s">
        <v>36</v>
      </c>
      <c r="BW230" s="1073" t="s">
        <v>36</v>
      </c>
      <c r="BX230" s="1073" t="s">
        <v>36</v>
      </c>
      <c r="BY230" s="1131" t="s">
        <v>36</v>
      </c>
      <c r="BZ230" s="1131" t="s">
        <v>36</v>
      </c>
      <c r="CA230" s="1131" t="s">
        <v>36</v>
      </c>
      <c r="CB230" s="1131" t="s">
        <v>36</v>
      </c>
      <c r="CC230" s="1131" t="s">
        <v>36</v>
      </c>
      <c r="CD230" s="1131" t="s">
        <v>36</v>
      </c>
      <c r="CE230" s="1131" t="s">
        <v>36</v>
      </c>
      <c r="CF230" s="1131" t="s">
        <v>36</v>
      </c>
      <c r="CG230" s="1131" t="s">
        <v>36</v>
      </c>
      <c r="CH230" s="1816"/>
      <c r="CI230" s="1816"/>
      <c r="CJ230" s="1816"/>
      <c r="CK230" s="1816"/>
      <c r="CL230" s="1816"/>
      <c r="CM230" s="1816"/>
      <c r="CN230" s="1816"/>
      <c r="CO230" s="1816"/>
      <c r="CP230" s="1816"/>
      <c r="CQ230" s="1816"/>
      <c r="CR230" s="1816"/>
      <c r="CS230" s="1816"/>
      <c r="CT230" s="1816"/>
      <c r="CU230" s="1816"/>
      <c r="CV230" s="1816"/>
      <c r="CW230" s="1816"/>
      <c r="CX230" s="1816"/>
      <c r="CY230" s="1816"/>
      <c r="CZ230" s="1816"/>
    </row>
    <row r="231" s="135" customFormat="true" ht="15" customHeight="true" x14ac:dyDescent="0.2">
      <c r="A231" s="1531"/>
      <c r="B231" s="1707"/>
      <c r="C231" s="1487"/>
      <c r="D231" s="1488"/>
      <c r="E231" s="1488"/>
      <c r="F231" s="1488"/>
      <c r="G231" s="1521"/>
      <c r="H231" s="1512"/>
      <c r="I231" s="1488"/>
      <c r="J231" s="1488"/>
      <c r="K231" s="1488"/>
      <c r="L231" s="1492"/>
      <c r="M231" s="1502"/>
      <c r="N231" s="1488"/>
      <c r="O231" s="1488"/>
      <c r="P231" s="1488"/>
      <c r="Q231" s="1521"/>
      <c r="R231" s="1512"/>
      <c r="S231" s="1488"/>
      <c r="T231" s="1488"/>
      <c r="U231" s="1488"/>
      <c r="V231" s="1488"/>
      <c r="W231" s="1488"/>
      <c r="X231" s="1488"/>
      <c r="Y231" s="1488"/>
      <c r="Z231" s="1488"/>
      <c r="AA231" s="1488"/>
      <c r="AB231" s="1488"/>
      <c r="AC231" s="1488"/>
      <c r="AD231" s="1488"/>
      <c r="AE231" s="1488"/>
      <c r="AF231" s="1488"/>
      <c r="AG231" s="1909"/>
      <c r="AH231" s="311"/>
      <c r="AI231" s="311"/>
      <c r="AJ231" s="311"/>
      <c r="AK231" s="311"/>
      <c r="AL231" s="311"/>
      <c r="AM231" s="311"/>
      <c r="AN231" s="311"/>
      <c r="AO231" s="311"/>
      <c r="AP231" s="311"/>
      <c r="AQ231" s="311"/>
      <c r="AR231" s="311"/>
      <c r="AS231" s="311"/>
      <c r="AT231" s="311"/>
      <c r="AU231" s="311"/>
      <c r="AV231" s="311"/>
      <c r="AW231" s="311"/>
      <c r="AX231" s="311"/>
      <c r="AY231" s="311"/>
      <c r="AZ231" s="622"/>
      <c r="BA231" s="2326" t="s">
        <v>325</v>
      </c>
      <c r="BB231" s="161" t="s">
        <v>326</v>
      </c>
      <c r="BC231" s="344">
        <v>11103.332605142674</v>
      </c>
      <c r="BD231" s="308">
        <v>11229.030590665148</v>
      </c>
      <c r="BE231" s="308">
        <v>11218.174020452747</v>
      </c>
      <c r="BF231" s="308">
        <v>11036.552545771752</v>
      </c>
      <c r="BG231" s="345">
        <v>11033.668708959645</v>
      </c>
      <c r="BH231" s="353">
        <v>5884.4942057765556</v>
      </c>
      <c r="BI231" s="308">
        <v>5879.5645111508247</v>
      </c>
      <c r="BJ231" s="308">
        <v>5868.763104072932</v>
      </c>
      <c r="BK231" s="308">
        <v>5861.8894066910798</v>
      </c>
      <c r="BL231" s="345">
        <v>5848.9970262595125</v>
      </c>
      <c r="BM231" s="353">
        <v>5202.5742061020946</v>
      </c>
      <c r="BN231" s="308">
        <v>5244.7217596308537</v>
      </c>
      <c r="BO231" s="308">
        <v>5268.1297145786029</v>
      </c>
      <c r="BP231" s="308">
        <v>5266.4162324698837</v>
      </c>
      <c r="BQ231" s="345">
        <v>5295.2083042596396</v>
      </c>
      <c r="BR231" s="353">
        <v>2779.9993133880535</v>
      </c>
      <c r="BS231" s="308">
        <v>3576.0923349033746</v>
      </c>
      <c r="BT231" s="308">
        <v>4013.4741769639154</v>
      </c>
      <c r="BU231" s="308">
        <v>4414.6461472348383</v>
      </c>
      <c r="BV231" s="308">
        <v>3852.023508130555</v>
      </c>
      <c r="BW231" s="308">
        <v>1839.5217491825158</v>
      </c>
      <c r="BX231" s="308">
        <v>4089.7684038257112</v>
      </c>
      <c r="BY231" s="309">
        <v>4531.9534870562393</v>
      </c>
      <c r="BZ231" s="309">
        <v>2825.9838411313372</v>
      </c>
      <c r="CA231" s="309">
        <v>1888.7130126528289</v>
      </c>
      <c r="CB231" s="309">
        <v>1807.844233382034</v>
      </c>
      <c r="CC231" s="309">
        <v>1703.9625663014479</v>
      </c>
      <c r="CD231" s="309">
        <v>2262.2659560313427</v>
      </c>
      <c r="CE231" s="309">
        <v>9855.4657729104656</v>
      </c>
      <c r="CF231" s="309">
        <v>2568.5273365962184</v>
      </c>
      <c r="CG231" s="309">
        <v>3610.5166313011264</v>
      </c>
      <c r="CH231" s="1817"/>
      <c r="CI231" s="1817"/>
      <c r="CJ231" s="1817"/>
      <c r="CK231" s="1817"/>
      <c r="CL231" s="1817"/>
      <c r="CM231" s="1817"/>
      <c r="CN231" s="1817"/>
      <c r="CO231" s="1817"/>
      <c r="CP231" s="1817"/>
      <c r="CQ231" s="1817"/>
      <c r="CR231" s="1817"/>
      <c r="CS231" s="1817"/>
      <c r="CT231" s="1817"/>
      <c r="CU231" s="1817"/>
      <c r="CV231" s="1817"/>
      <c r="CW231" s="1817"/>
      <c r="CX231" s="1817"/>
      <c r="CY231" s="1817"/>
      <c r="CZ231" s="1817"/>
    </row>
    <row r="232" s="135" customFormat="true" ht="15" customHeight="true" x14ac:dyDescent="0.2">
      <c r="A232" s="1532"/>
      <c r="B232" s="1708"/>
      <c r="C232" s="1661"/>
      <c r="D232" s="1662"/>
      <c r="E232" s="1662"/>
      <c r="F232" s="1662"/>
      <c r="G232" s="1663"/>
      <c r="H232" s="1664"/>
      <c r="I232" s="1662"/>
      <c r="J232" s="1662"/>
      <c r="K232" s="1662"/>
      <c r="L232" s="1665"/>
      <c r="M232" s="1666"/>
      <c r="N232" s="1662"/>
      <c r="O232" s="1662"/>
      <c r="P232" s="1662"/>
      <c r="Q232" s="1663"/>
      <c r="R232" s="1664"/>
      <c r="S232" s="1662"/>
      <c r="T232" s="1662"/>
      <c r="U232" s="1662"/>
      <c r="V232" s="1662"/>
      <c r="W232" s="1662"/>
      <c r="X232" s="1662"/>
      <c r="Y232" s="1662"/>
      <c r="Z232" s="1662"/>
      <c r="AA232" s="1662"/>
      <c r="AB232" s="1662"/>
      <c r="AC232" s="1662"/>
      <c r="AD232" s="1662"/>
      <c r="AE232" s="1662"/>
      <c r="AF232" s="1662"/>
      <c r="AG232" s="1910"/>
      <c r="AH232" s="311"/>
      <c r="AI232" s="311"/>
      <c r="AJ232" s="311"/>
      <c r="AK232" s="311"/>
      <c r="AL232" s="311"/>
      <c r="AM232" s="311"/>
      <c r="AN232" s="311"/>
      <c r="AO232" s="311"/>
      <c r="AP232" s="311"/>
      <c r="AQ232" s="311"/>
      <c r="AR232" s="311"/>
      <c r="AS232" s="311"/>
      <c r="AT232" s="311"/>
      <c r="AU232" s="311"/>
      <c r="AV232" s="311"/>
      <c r="AW232" s="311"/>
      <c r="AX232" s="311"/>
      <c r="AY232" s="311"/>
      <c r="AZ232" s="622"/>
      <c r="BA232" s="2326"/>
      <c r="BB232" s="161" t="s">
        <v>327</v>
      </c>
      <c r="BC232" s="344">
        <v>57.800836634125552</v>
      </c>
      <c r="BD232" s="308">
        <v>21.96110585875515</v>
      </c>
      <c r="BE232" s="308">
        <v>20.497859497799254</v>
      </c>
      <c r="BF232" s="308">
        <v>4.060111384354002</v>
      </c>
      <c r="BG232" s="345">
        <v>2.7730474388691864</v>
      </c>
      <c r="BH232" s="353">
        <v>2.415439862898348</v>
      </c>
      <c r="BI232" s="308">
        <v>1.9540469085168899</v>
      </c>
      <c r="BJ232" s="308">
        <v>3.1055655380121614</v>
      </c>
      <c r="BK232" s="308">
        <v>0.95454584634184103</v>
      </c>
      <c r="BL232" s="345">
        <v>2.7730474388691864</v>
      </c>
      <c r="BM232" s="353">
        <v>28.882385887567171</v>
      </c>
      <c r="BN232" s="308">
        <v>30.067217732890306</v>
      </c>
      <c r="BO232" s="308">
        <v>18.396899009524876</v>
      </c>
      <c r="BP232" s="308">
        <v>0</v>
      </c>
      <c r="BQ232" s="345">
        <v>18.543812589282364</v>
      </c>
      <c r="BR232" s="353">
        <v>1.2225493999260022</v>
      </c>
      <c r="BS232" s="308">
        <v>0</v>
      </c>
      <c r="BT232" s="308">
        <v>0</v>
      </c>
      <c r="BU232" s="308">
        <v>94.125273638643847</v>
      </c>
      <c r="BV232" s="308">
        <v>11.202645594638428</v>
      </c>
      <c r="BW232" s="308">
        <v>0</v>
      </c>
      <c r="BX232" s="308">
        <v>0</v>
      </c>
      <c r="BY232" s="309">
        <v>0</v>
      </c>
      <c r="BZ232" s="309">
        <v>0</v>
      </c>
      <c r="CA232" s="309">
        <v>0</v>
      </c>
      <c r="CB232" s="309">
        <v>0</v>
      </c>
      <c r="CC232" s="309">
        <v>0.54249218069488259</v>
      </c>
      <c r="CD232" s="309">
        <v>0</v>
      </c>
      <c r="CE232" s="309">
        <v>0</v>
      </c>
      <c r="CF232" s="309">
        <v>0</v>
      </c>
      <c r="CG232" s="309">
        <v>0</v>
      </c>
      <c r="CH232" s="1817"/>
      <c r="CI232" s="1817"/>
      <c r="CJ232" s="1817"/>
      <c r="CK232" s="1817"/>
      <c r="CL232" s="1817"/>
      <c r="CM232" s="1817"/>
      <c r="CN232" s="1817"/>
      <c r="CO232" s="1817"/>
      <c r="CP232" s="1817"/>
      <c r="CQ232" s="1817"/>
      <c r="CR232" s="1817"/>
      <c r="CS232" s="1817"/>
      <c r="CT232" s="1817"/>
      <c r="CU232" s="1817"/>
      <c r="CV232" s="1817"/>
      <c r="CW232" s="1817"/>
      <c r="CX232" s="1817"/>
      <c r="CY232" s="1817"/>
      <c r="CZ232" s="1817"/>
    </row>
    <row r="233" s="135" customFormat="true" ht="15" customHeight="true" x14ac:dyDescent="0.2">
      <c r="A233" s="1533"/>
      <c r="B233" s="1709"/>
      <c r="C233" s="1667"/>
      <c r="D233" s="1668"/>
      <c r="E233" s="1668"/>
      <c r="F233" s="1668"/>
      <c r="G233" s="1669"/>
      <c r="H233" s="1670"/>
      <c r="I233" s="1668"/>
      <c r="J233" s="1668"/>
      <c r="K233" s="1668"/>
      <c r="L233" s="1671"/>
      <c r="M233" s="1672"/>
      <c r="N233" s="1668"/>
      <c r="O233" s="1668"/>
      <c r="P233" s="1668"/>
      <c r="Q233" s="1669"/>
      <c r="R233" s="1670"/>
      <c r="S233" s="1668"/>
      <c r="T233" s="1668"/>
      <c r="U233" s="1668"/>
      <c r="V233" s="1668"/>
      <c r="W233" s="1668"/>
      <c r="X233" s="1668"/>
      <c r="Y233" s="1668"/>
      <c r="Z233" s="1668"/>
      <c r="AA233" s="1668"/>
      <c r="AB233" s="1668"/>
      <c r="AC233" s="1668"/>
      <c r="AD233" s="1668"/>
      <c r="AE233" s="1668"/>
      <c r="AF233" s="1668"/>
      <c r="AG233" s="1911"/>
      <c r="AH233" s="311"/>
      <c r="AI233" s="311"/>
      <c r="AJ233" s="311"/>
      <c r="AK233" s="311"/>
      <c r="AL233" s="311"/>
      <c r="AM233" s="311"/>
      <c r="AN233" s="311"/>
      <c r="AO233" s="311"/>
      <c r="AP233" s="311"/>
      <c r="AQ233" s="311"/>
      <c r="AR233" s="311"/>
      <c r="AS233" s="311"/>
      <c r="AT233" s="311"/>
      <c r="AU233" s="311"/>
      <c r="AV233" s="311"/>
      <c r="AW233" s="311"/>
      <c r="AX233" s="311"/>
      <c r="AY233" s="311"/>
      <c r="AZ233" s="622"/>
      <c r="BA233" s="2326"/>
      <c r="BB233" s="161" t="s">
        <v>328</v>
      </c>
      <c r="BC233" s="344">
        <v>195.25195623055967</v>
      </c>
      <c r="BD233" s="308">
        <v>108.81535032826542</v>
      </c>
      <c r="BE233" s="308">
        <v>112.72710226099714</v>
      </c>
      <c r="BF233" s="308">
        <v>305.82658732202646</v>
      </c>
      <c r="BG233" s="345">
        <v>320.89379560061565</v>
      </c>
      <c r="BH233" s="353">
        <v>153.9511787247946</v>
      </c>
      <c r="BI233" s="308">
        <v>161.47840460023781</v>
      </c>
      <c r="BJ233" s="308">
        <v>156.70334788452931</v>
      </c>
      <c r="BK233" s="308">
        <v>179.21906624235285</v>
      </c>
      <c r="BL233" s="345">
        <v>192.30604636696307</v>
      </c>
      <c r="BM233" s="353">
        <v>77.213609039187205</v>
      </c>
      <c r="BN233" s="308">
        <v>48.10071644305021</v>
      </c>
      <c r="BO233" s="308">
        <v>27.366650229820067</v>
      </c>
      <c r="BP233" s="308">
        <v>46.159146908876188</v>
      </c>
      <c r="BQ233" s="345">
        <v>1.0166253026528274</v>
      </c>
      <c r="BR233" s="353">
        <v>14.764472376508834</v>
      </c>
      <c r="BS233" s="308">
        <v>3.7035159333723664</v>
      </c>
      <c r="BT233" s="308">
        <v>239.64942758646853</v>
      </c>
      <c r="BU233" s="308">
        <v>170.04103703294908</v>
      </c>
      <c r="BV233" s="308">
        <v>181.60772284530873</v>
      </c>
      <c r="BW233" s="308">
        <v>9.3202270889649768</v>
      </c>
      <c r="BX233" s="308">
        <v>27.458775844011612</v>
      </c>
      <c r="BY233" s="309">
        <v>97.626295654424666</v>
      </c>
      <c r="BZ233" s="309">
        <v>76.843150891048467</v>
      </c>
      <c r="CA233" s="309">
        <v>4.0402877541624997</v>
      </c>
      <c r="CB233" s="309">
        <v>33.576763535821215</v>
      </c>
      <c r="CC233" s="309">
        <v>15.645825648473723</v>
      </c>
      <c r="CD233" s="309">
        <v>7.7569247307663414</v>
      </c>
      <c r="CE233" s="309">
        <v>108.59390106347956</v>
      </c>
      <c r="CF233" s="309">
        <v>16.239347653055439</v>
      </c>
      <c r="CG233" s="309">
        <v>36.647116103648173</v>
      </c>
      <c r="CH233" s="1817"/>
      <c r="CI233" s="1817"/>
      <c r="CJ233" s="1817"/>
      <c r="CK233" s="1817"/>
      <c r="CL233" s="1817"/>
      <c r="CM233" s="1817"/>
      <c r="CN233" s="1817"/>
      <c r="CO233" s="1817"/>
      <c r="CP233" s="1817"/>
      <c r="CQ233" s="1817"/>
      <c r="CR233" s="1817"/>
      <c r="CS233" s="1817"/>
      <c r="CT233" s="1817"/>
      <c r="CU233" s="1817"/>
      <c r="CV233" s="1817"/>
      <c r="CW233" s="1817"/>
      <c r="CX233" s="1817"/>
      <c r="CY233" s="1817"/>
      <c r="CZ233" s="1817"/>
    </row>
    <row r="234" s="135" customFormat="true" ht="15" customHeight="true" x14ac:dyDescent="0.2">
      <c r="A234" s="1533"/>
      <c r="B234" s="1709"/>
      <c r="C234" s="1667"/>
      <c r="D234" s="1668"/>
      <c r="E234" s="1668"/>
      <c r="F234" s="1668"/>
      <c r="G234" s="1669"/>
      <c r="H234" s="1670"/>
      <c r="I234" s="1668"/>
      <c r="J234" s="1668"/>
      <c r="K234" s="1668"/>
      <c r="L234" s="1671"/>
      <c r="M234" s="1672"/>
      <c r="N234" s="1668"/>
      <c r="O234" s="1668"/>
      <c r="P234" s="1668"/>
      <c r="Q234" s="1669"/>
      <c r="R234" s="1670"/>
      <c r="S234" s="1668"/>
      <c r="T234" s="1668"/>
      <c r="U234" s="1668"/>
      <c r="V234" s="1668"/>
      <c r="W234" s="1668"/>
      <c r="X234" s="1668"/>
      <c r="Y234" s="1668"/>
      <c r="Z234" s="1668"/>
      <c r="AA234" s="1668"/>
      <c r="AB234" s="1668"/>
      <c r="AC234" s="1668"/>
      <c r="AD234" s="1668"/>
      <c r="AE234" s="1668"/>
      <c r="AF234" s="1668"/>
      <c r="AG234" s="1911"/>
      <c r="AH234" s="311"/>
      <c r="AI234" s="311"/>
      <c r="AJ234" s="311"/>
      <c r="AK234" s="311"/>
      <c r="AL234" s="311"/>
      <c r="AM234" s="311"/>
      <c r="AN234" s="311"/>
      <c r="AO234" s="311"/>
      <c r="AP234" s="311"/>
      <c r="AQ234" s="311"/>
      <c r="AR234" s="311"/>
      <c r="AS234" s="311"/>
      <c r="AT234" s="311"/>
      <c r="AU234" s="311"/>
      <c r="AV234" s="311"/>
      <c r="AW234" s="311"/>
      <c r="AX234" s="311"/>
      <c r="AY234" s="311"/>
      <c r="AZ234" s="622"/>
      <c r="BA234" s="2326"/>
      <c r="BB234" s="161" t="s">
        <v>329</v>
      </c>
      <c r="BC234" s="344">
        <v>3.9782844931935308</v>
      </c>
      <c r="BD234" s="308">
        <v>4.2456368583155832</v>
      </c>
      <c r="BE234" s="308">
        <v>5.8052441619564998</v>
      </c>
      <c r="BF234" s="308">
        <v>15.350704285864108</v>
      </c>
      <c r="BG234" s="345">
        <v>2.7490701324709241</v>
      </c>
      <c r="BH234" s="353">
        <v>3.5749145374625408</v>
      </c>
      <c r="BI234" s="308">
        <v>2.5375456214066778</v>
      </c>
      <c r="BJ234" s="308">
        <v>15.350704285864108</v>
      </c>
      <c r="BK234" s="308">
        <v>1.664085771081159</v>
      </c>
      <c r="BL234" s="345">
        <v>0</v>
      </c>
      <c r="BM234" s="353">
        <v>1.4438006942858843</v>
      </c>
      <c r="BN234" s="308">
        <v>0</v>
      </c>
      <c r="BO234" s="308">
        <v>4.2456368583155832</v>
      </c>
      <c r="BP234" s="308">
        <v>2.2272678019949277</v>
      </c>
      <c r="BQ234" s="345">
        <v>1.0849843613897652</v>
      </c>
      <c r="BR234" s="353">
        <v>0</v>
      </c>
      <c r="BS234" s="308">
        <v>0</v>
      </c>
      <c r="BT234" s="308">
        <v>18.055220795500162</v>
      </c>
      <c r="BU234" s="308">
        <v>0</v>
      </c>
      <c r="BV234" s="308">
        <v>2.5344837989076465</v>
      </c>
      <c r="BW234" s="308">
        <v>0</v>
      </c>
      <c r="BX234" s="308">
        <v>0</v>
      </c>
      <c r="BY234" s="309">
        <v>0</v>
      </c>
      <c r="BZ234" s="309">
        <v>0</v>
      </c>
      <c r="CA234" s="309">
        <v>0</v>
      </c>
      <c r="CB234" s="309">
        <v>0</v>
      </c>
      <c r="CC234" s="309">
        <v>1.0849843613897652</v>
      </c>
      <c r="CD234" s="309">
        <v>4.1202261466504959</v>
      </c>
      <c r="CE234" s="309">
        <v>0</v>
      </c>
      <c r="CF234" s="309">
        <v>6.3340248293525772</v>
      </c>
      <c r="CG234" s="309">
        <v>0</v>
      </c>
      <c r="CH234" s="1817"/>
      <c r="CI234" s="1817"/>
      <c r="CJ234" s="1817"/>
      <c r="CK234" s="1817"/>
      <c r="CL234" s="1817"/>
      <c r="CM234" s="1817"/>
      <c r="CN234" s="1817"/>
      <c r="CO234" s="1817"/>
      <c r="CP234" s="1817"/>
      <c r="CQ234" s="1817"/>
      <c r="CR234" s="1817"/>
      <c r="CS234" s="1817"/>
      <c r="CT234" s="1817"/>
      <c r="CU234" s="1817"/>
      <c r="CV234" s="1817"/>
      <c r="CW234" s="1817"/>
      <c r="CX234" s="1817"/>
      <c r="CY234" s="1817"/>
      <c r="CZ234" s="1817"/>
    </row>
    <row r="235" s="135" customFormat="true" ht="15" customHeight="true" x14ac:dyDescent="0.2">
      <c r="A235" s="1533"/>
      <c r="B235" s="1709"/>
      <c r="C235" s="1667"/>
      <c r="D235" s="1668"/>
      <c r="E235" s="1668"/>
      <c r="F235" s="1668"/>
      <c r="G235" s="1669"/>
      <c r="H235" s="1670"/>
      <c r="I235" s="1668"/>
      <c r="J235" s="1668"/>
      <c r="K235" s="1668"/>
      <c r="L235" s="1671"/>
      <c r="M235" s="1672"/>
      <c r="N235" s="1668"/>
      <c r="O235" s="1668"/>
      <c r="P235" s="1668"/>
      <c r="Q235" s="1669"/>
      <c r="R235" s="1670"/>
      <c r="S235" s="1668"/>
      <c r="T235" s="1668"/>
      <c r="U235" s="1668"/>
      <c r="V235" s="1668"/>
      <c r="W235" s="1668"/>
      <c r="X235" s="1668"/>
      <c r="Y235" s="1668"/>
      <c r="Z235" s="1668"/>
      <c r="AA235" s="1668"/>
      <c r="AB235" s="1668"/>
      <c r="AC235" s="1668"/>
      <c r="AD235" s="1668"/>
      <c r="AE235" s="1668"/>
      <c r="AF235" s="1668"/>
      <c r="AG235" s="1911"/>
      <c r="AH235" s="311"/>
      <c r="AI235" s="311"/>
      <c r="AJ235" s="311"/>
      <c r="AK235" s="311"/>
      <c r="AL235" s="311"/>
      <c r="AM235" s="311"/>
      <c r="AN235" s="311"/>
      <c r="AO235" s="311"/>
      <c r="AP235" s="311"/>
      <c r="AQ235" s="311"/>
      <c r="AR235" s="311"/>
      <c r="AS235" s="311"/>
      <c r="AT235" s="311"/>
      <c r="AU235" s="311"/>
      <c r="AV235" s="311"/>
      <c r="AW235" s="311"/>
      <c r="AX235" s="311"/>
      <c r="AY235" s="311"/>
      <c r="AZ235" s="622"/>
      <c r="BA235" s="2327"/>
      <c r="BB235" s="161" t="s">
        <v>188</v>
      </c>
      <c r="BC235" s="344">
        <v>11360.363682500554</v>
      </c>
      <c r="BD235" s="308">
        <v>11364.052683710479</v>
      </c>
      <c r="BE235" s="308">
        <v>11357.204226373502</v>
      </c>
      <c r="BF235" s="308">
        <v>11361.789948763992</v>
      </c>
      <c r="BG235" s="345">
        <v>11360.084622131606</v>
      </c>
      <c r="BH235" s="353">
        <v>6044.4357389017123</v>
      </c>
      <c r="BI235" s="308">
        <v>6045.534508280989</v>
      </c>
      <c r="BJ235" s="308">
        <v>6043.9227217813323</v>
      </c>
      <c r="BK235" s="308">
        <v>6043.727104550856</v>
      </c>
      <c r="BL235" s="345">
        <v>6044.0761200653405</v>
      </c>
      <c r="BM235" s="353">
        <v>5310.1140017231373</v>
      </c>
      <c r="BN235" s="308">
        <v>5322.8896938067955</v>
      </c>
      <c r="BO235" s="308">
        <v>5318.1389006762647</v>
      </c>
      <c r="BP235" s="308">
        <v>5314.8026471807543</v>
      </c>
      <c r="BQ235" s="345">
        <v>5315.8537265129644</v>
      </c>
      <c r="BR235" s="353">
        <v>2795.9863351644881</v>
      </c>
      <c r="BS235" s="308">
        <v>3579.7958508367469</v>
      </c>
      <c r="BT235" s="308">
        <v>4271.1788253458844</v>
      </c>
      <c r="BU235" s="308">
        <v>4678.8124579064306</v>
      </c>
      <c r="BV235" s="308">
        <v>4047.3683603694076</v>
      </c>
      <c r="BW235" s="308">
        <v>1848.8419762714809</v>
      </c>
      <c r="BX235" s="308">
        <v>4117.2271796697223</v>
      </c>
      <c r="BY235" s="309">
        <v>4629.5797827106599</v>
      </c>
      <c r="BZ235" s="309">
        <v>2902.8269920223838</v>
      </c>
      <c r="CA235" s="309">
        <v>1892.7533004069915</v>
      </c>
      <c r="CB235" s="309">
        <v>1841.4209969178548</v>
      </c>
      <c r="CC235" s="309">
        <v>1721.2358684920057</v>
      </c>
      <c r="CD235" s="309">
        <v>2274.1431069087603</v>
      </c>
      <c r="CE235" s="309">
        <v>9964.0596739739485</v>
      </c>
      <c r="CF235" s="309">
        <v>2591.1007090786266</v>
      </c>
      <c r="CG235" s="309">
        <v>3647.1637474047743</v>
      </c>
      <c r="CH235" s="1817"/>
      <c r="CI235" s="1817"/>
      <c r="CJ235" s="1817"/>
      <c r="CK235" s="1817"/>
      <c r="CL235" s="1817"/>
      <c r="CM235" s="1817"/>
      <c r="CN235" s="1817"/>
      <c r="CO235" s="1817"/>
      <c r="CP235" s="1817"/>
      <c r="CQ235" s="1817"/>
      <c r="CR235" s="1817"/>
      <c r="CS235" s="1817"/>
      <c r="CT235" s="1817"/>
      <c r="CU235" s="1817"/>
      <c r="CV235" s="1817"/>
      <c r="CW235" s="1817"/>
      <c r="CX235" s="1817"/>
      <c r="CY235" s="1817"/>
      <c r="CZ235" s="1817"/>
    </row>
    <row r="236" s="135" customFormat="true" ht="15" customHeight="true" x14ac:dyDescent="0.2">
      <c r="A236" s="1533"/>
      <c r="B236" s="1709"/>
      <c r="C236" s="1667"/>
      <c r="D236" s="1668"/>
      <c r="E236" s="1668"/>
      <c r="F236" s="1668"/>
      <c r="G236" s="1669"/>
      <c r="H236" s="1670"/>
      <c r="I236" s="1668"/>
      <c r="J236" s="1668"/>
      <c r="K236" s="1668"/>
      <c r="L236" s="1671"/>
      <c r="M236" s="1672"/>
      <c r="N236" s="1668"/>
      <c r="O236" s="1668"/>
      <c r="P236" s="1668"/>
      <c r="Q236" s="1669"/>
      <c r="R236" s="1670"/>
      <c r="S236" s="1668"/>
      <c r="T236" s="1668"/>
      <c r="U236" s="1668"/>
      <c r="V236" s="1668"/>
      <c r="W236" s="1668"/>
      <c r="X236" s="1668"/>
      <c r="Y236" s="1668"/>
      <c r="Z236" s="1668"/>
      <c r="AA236" s="1668"/>
      <c r="AB236" s="1668"/>
      <c r="AC236" s="1668"/>
      <c r="AD236" s="1668"/>
      <c r="AE236" s="1668"/>
      <c r="AF236" s="1668"/>
      <c r="AG236" s="1911"/>
      <c r="AH236" s="311"/>
      <c r="AI236" s="311"/>
      <c r="AJ236" s="311"/>
      <c r="AK236" s="311"/>
      <c r="AL236" s="311"/>
      <c r="AM236" s="311"/>
      <c r="AN236" s="311"/>
      <c r="AO236" s="311"/>
      <c r="AP236" s="311"/>
      <c r="AQ236" s="311"/>
      <c r="AR236" s="311"/>
      <c r="AS236" s="311"/>
      <c r="AT236" s="311"/>
      <c r="AU236" s="311"/>
      <c r="AV236" s="311"/>
      <c r="AW236" s="311"/>
      <c r="AX236" s="311"/>
      <c r="AY236" s="311"/>
      <c r="AZ236" s="622"/>
      <c r="BA236" s="395"/>
      <c r="BB236" s="161"/>
      <c r="BC236" s="344"/>
      <c r="BD236" s="308"/>
      <c r="BE236" s="308"/>
      <c r="BF236" s="308"/>
      <c r="BG236" s="345"/>
      <c r="BH236" s="353"/>
      <c r="BI236" s="308"/>
      <c r="BJ236" s="308"/>
      <c r="BK236" s="308"/>
      <c r="BL236" s="345"/>
      <c r="BM236" s="353"/>
      <c r="BN236" s="308"/>
      <c r="BO236" s="308"/>
      <c r="BP236" s="308"/>
      <c r="BQ236" s="345"/>
      <c r="BR236" s="353"/>
      <c r="BS236" s="308"/>
      <c r="BT236" s="308"/>
      <c r="BU236" s="308"/>
      <c r="BV236" s="308"/>
      <c r="BW236" s="308"/>
      <c r="BX236" s="308"/>
      <c r="BY236" s="309"/>
      <c r="BZ236" s="309"/>
      <c r="CA236" s="309"/>
      <c r="CB236" s="309"/>
      <c r="CC236" s="309"/>
      <c r="CD236" s="309"/>
      <c r="CE236" s="309"/>
      <c r="CF236" s="309"/>
      <c r="CG236" s="309"/>
      <c r="CH236" s="1817"/>
      <c r="CI236" s="1817"/>
      <c r="CJ236" s="1817"/>
      <c r="CK236" s="1817"/>
      <c r="CL236" s="1817"/>
      <c r="CM236" s="1817"/>
      <c r="CN236" s="1817"/>
      <c r="CO236" s="1817"/>
      <c r="CP236" s="1817"/>
      <c r="CQ236" s="1817"/>
      <c r="CR236" s="1817"/>
      <c r="CS236" s="1817"/>
      <c r="CT236" s="1817"/>
      <c r="CU236" s="1817"/>
      <c r="CV236" s="1817"/>
      <c r="CW236" s="1817"/>
      <c r="CX236" s="1817"/>
      <c r="CY236" s="1817"/>
      <c r="CZ236" s="1817"/>
    </row>
    <row r="237" s="135" customFormat="true" ht="15" customHeight="true" x14ac:dyDescent="0.2">
      <c r="A237" s="1533"/>
      <c r="B237" s="1709"/>
      <c r="C237" s="1667"/>
      <c r="D237" s="1668"/>
      <c r="E237" s="1668"/>
      <c r="F237" s="1668"/>
      <c r="G237" s="1669"/>
      <c r="H237" s="1670"/>
      <c r="I237" s="1668"/>
      <c r="J237" s="1668"/>
      <c r="K237" s="1668"/>
      <c r="L237" s="1671"/>
      <c r="M237" s="1672"/>
      <c r="N237" s="1668"/>
      <c r="O237" s="1668"/>
      <c r="P237" s="1668"/>
      <c r="Q237" s="1669"/>
      <c r="R237" s="1670"/>
      <c r="S237" s="1668"/>
      <c r="T237" s="1668"/>
      <c r="U237" s="1668"/>
      <c r="V237" s="1668"/>
      <c r="W237" s="1668"/>
      <c r="X237" s="1668"/>
      <c r="Y237" s="1668"/>
      <c r="Z237" s="1668"/>
      <c r="AA237" s="1668"/>
      <c r="AB237" s="1668"/>
      <c r="AC237" s="1668"/>
      <c r="AD237" s="1668"/>
      <c r="AE237" s="1668"/>
      <c r="AF237" s="1668"/>
      <c r="AG237" s="1911"/>
      <c r="AH237" s="311"/>
      <c r="AI237" s="311"/>
      <c r="AJ237" s="311"/>
      <c r="AK237" s="311"/>
      <c r="AL237" s="311"/>
      <c r="AM237" s="311"/>
      <c r="AN237" s="311"/>
      <c r="AO237" s="311"/>
      <c r="AP237" s="311"/>
      <c r="AQ237" s="311"/>
      <c r="AR237" s="311"/>
      <c r="AS237" s="311"/>
      <c r="AT237" s="311"/>
      <c r="AU237" s="311"/>
      <c r="AV237" s="311"/>
      <c r="AW237" s="311"/>
      <c r="AX237" s="311"/>
      <c r="AY237" s="311"/>
      <c r="AZ237" s="622"/>
      <c r="BA237" s="39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309"/>
      <c r="CB237" s="309"/>
      <c r="CC237" s="309"/>
      <c r="CD237" s="309"/>
      <c r="CE237" s="309"/>
      <c r="CF237" s="309"/>
      <c r="CG237" s="309"/>
      <c r="CH237" s="1817"/>
      <c r="CI237" s="1817"/>
      <c r="CJ237" s="1817"/>
      <c r="CK237" s="1817"/>
      <c r="CL237" s="1817"/>
      <c r="CM237" s="1817"/>
      <c r="CN237" s="1817"/>
      <c r="CO237" s="1817"/>
      <c r="CP237" s="1817"/>
      <c r="CQ237" s="1817"/>
      <c r="CR237" s="1817"/>
      <c r="CS237" s="1817"/>
      <c r="CT237" s="1817"/>
      <c r="CU237" s="1817"/>
      <c r="CV237" s="1817"/>
      <c r="CW237" s="1817"/>
      <c r="CX237" s="1817"/>
      <c r="CY237" s="1817"/>
      <c r="CZ237" s="1817"/>
    </row>
    <row r="238" s="135" customFormat="true" ht="15" customHeight="true" x14ac:dyDescent="0.2">
      <c r="A238" s="1533"/>
      <c r="B238" s="1709"/>
      <c r="C238" s="1667"/>
      <c r="D238" s="1668"/>
      <c r="E238" s="1668"/>
      <c r="F238" s="1668"/>
      <c r="G238" s="1669"/>
      <c r="H238" s="1670"/>
      <c r="I238" s="1668"/>
      <c r="J238" s="1668"/>
      <c r="K238" s="1668"/>
      <c r="L238" s="1671"/>
      <c r="M238" s="1672"/>
      <c r="N238" s="1668"/>
      <c r="O238" s="1668"/>
      <c r="P238" s="1668"/>
      <c r="Q238" s="1669"/>
      <c r="R238" s="1670"/>
      <c r="S238" s="1668"/>
      <c r="T238" s="1668"/>
      <c r="U238" s="1668"/>
      <c r="V238" s="1668"/>
      <c r="W238" s="1668"/>
      <c r="X238" s="1668"/>
      <c r="Y238" s="1668"/>
      <c r="Z238" s="1668"/>
      <c r="AA238" s="1668"/>
      <c r="AB238" s="1668"/>
      <c r="AC238" s="1668"/>
      <c r="AD238" s="1668"/>
      <c r="AE238" s="1668"/>
      <c r="AF238" s="1668"/>
      <c r="AG238" s="1911"/>
      <c r="AH238" s="311"/>
      <c r="AI238" s="311"/>
      <c r="AJ238" s="311"/>
      <c r="AK238" s="311"/>
      <c r="AL238" s="311"/>
      <c r="AM238" s="311"/>
      <c r="AN238" s="311"/>
      <c r="AO238" s="311"/>
      <c r="AP238" s="311"/>
      <c r="AQ238" s="311"/>
      <c r="AR238" s="311"/>
      <c r="AS238" s="311"/>
      <c r="AT238" s="311"/>
      <c r="AU238" s="311"/>
      <c r="AV238" s="311"/>
      <c r="AW238" s="311"/>
      <c r="AX238" s="311"/>
      <c r="AY238" s="311"/>
      <c r="AZ238" s="622"/>
      <c r="BA238" s="39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309"/>
      <c r="CB238" s="309"/>
      <c r="CC238" s="309"/>
      <c r="CD238" s="309"/>
      <c r="CE238" s="309"/>
      <c r="CF238" s="309"/>
      <c r="CG238" s="309"/>
      <c r="CH238" s="1817"/>
      <c r="CI238" s="1817"/>
      <c r="CJ238" s="1817"/>
      <c r="CK238" s="1817"/>
      <c r="CL238" s="1817"/>
      <c r="CM238" s="1817"/>
      <c r="CN238" s="1817"/>
      <c r="CO238" s="1817"/>
      <c r="CP238" s="1817"/>
      <c r="CQ238" s="1817"/>
      <c r="CR238" s="1817"/>
      <c r="CS238" s="1817"/>
      <c r="CT238" s="1817"/>
      <c r="CU238" s="1817"/>
      <c r="CV238" s="1817"/>
      <c r="CW238" s="1817"/>
      <c r="CX238" s="1817"/>
      <c r="CY238" s="1817"/>
      <c r="CZ238" s="1817"/>
    </row>
    <row r="239" s="135" customFormat="true" ht="15" customHeight="true" x14ac:dyDescent="0.2">
      <c r="A239" s="1534"/>
      <c r="B239" s="1710"/>
      <c r="C239" s="1673"/>
      <c r="D239" s="1674"/>
      <c r="E239" s="1674"/>
      <c r="F239" s="1674"/>
      <c r="G239" s="1675"/>
      <c r="H239" s="1676"/>
      <c r="I239" s="1674"/>
      <c r="J239" s="1674"/>
      <c r="K239" s="1674"/>
      <c r="L239" s="1677"/>
      <c r="M239" s="1678"/>
      <c r="N239" s="1674"/>
      <c r="O239" s="1674"/>
      <c r="P239" s="1674"/>
      <c r="Q239" s="1675"/>
      <c r="R239" s="1676"/>
      <c r="S239" s="1674"/>
      <c r="T239" s="1674"/>
      <c r="U239" s="1674"/>
      <c r="V239" s="1674"/>
      <c r="W239" s="1674"/>
      <c r="X239" s="1674"/>
      <c r="Y239" s="1674"/>
      <c r="Z239" s="1674"/>
      <c r="AA239" s="1674"/>
      <c r="AB239" s="1674"/>
      <c r="AC239" s="1674"/>
      <c r="AD239" s="1674"/>
      <c r="AE239" s="1674"/>
      <c r="AF239" s="1674"/>
      <c r="AG239" s="1912"/>
      <c r="AH239" s="311"/>
      <c r="AI239" s="311"/>
      <c r="AJ239" s="311"/>
      <c r="AK239" s="311"/>
      <c r="AL239" s="311"/>
      <c r="AM239" s="311"/>
      <c r="AN239" s="311"/>
      <c r="AO239" s="311"/>
      <c r="AP239" s="311"/>
      <c r="AQ239" s="311"/>
      <c r="AR239" s="311"/>
      <c r="AS239" s="311"/>
      <c r="AT239" s="311"/>
      <c r="AU239" s="311"/>
      <c r="AV239" s="311"/>
      <c r="AW239" s="311"/>
      <c r="AX239" s="311"/>
      <c r="AY239" s="311"/>
      <c r="AZ239" s="622"/>
      <c r="BA239" s="39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309"/>
      <c r="CB239" s="309"/>
      <c r="CC239" s="309"/>
      <c r="CD239" s="309"/>
      <c r="CE239" s="309"/>
      <c r="CF239" s="309"/>
      <c r="CG239" s="309"/>
      <c r="CH239" s="1817"/>
      <c r="CI239" s="1817"/>
      <c r="CJ239" s="1817"/>
      <c r="CK239" s="1817"/>
      <c r="CL239" s="1817"/>
      <c r="CM239" s="1817"/>
      <c r="CN239" s="1817"/>
      <c r="CO239" s="1817"/>
      <c r="CP239" s="1817"/>
      <c r="CQ239" s="1817"/>
      <c r="CR239" s="1817"/>
      <c r="CS239" s="1817"/>
      <c r="CT239" s="1817"/>
      <c r="CU239" s="1817"/>
      <c r="CV239" s="1817"/>
      <c r="CW239" s="1817"/>
      <c r="CX239" s="1817"/>
      <c r="CY239" s="1817"/>
      <c r="CZ239" s="1817"/>
    </row>
    <row r="240" s="135" customFormat="true" ht="15" customHeight="true" x14ac:dyDescent="0.2">
      <c r="A240" s="694"/>
      <c r="B240" s="782"/>
      <c r="C240" s="909"/>
      <c r="D240" s="697"/>
      <c r="E240" s="697"/>
      <c r="F240" s="697"/>
      <c r="G240" s="746"/>
      <c r="H240" s="910"/>
      <c r="I240" s="697"/>
      <c r="J240" s="697"/>
      <c r="K240" s="697"/>
      <c r="L240" s="713"/>
      <c r="M240" s="909"/>
      <c r="N240" s="697"/>
      <c r="O240" s="697"/>
      <c r="P240" s="697"/>
      <c r="Q240" s="746"/>
      <c r="R240" s="910"/>
      <c r="S240" s="697"/>
      <c r="T240" s="697"/>
      <c r="U240" s="697"/>
      <c r="V240" s="697"/>
      <c r="W240" s="697"/>
      <c r="X240" s="697"/>
      <c r="Y240" s="697"/>
      <c r="Z240" s="697"/>
      <c r="AA240" s="697"/>
      <c r="AB240" s="697"/>
      <c r="AC240" s="697"/>
      <c r="AD240" s="697"/>
      <c r="AE240" s="697"/>
      <c r="AF240" s="697"/>
      <c r="AG240" s="713"/>
      <c r="AH240" s="311"/>
      <c r="AI240" s="311"/>
      <c r="AJ240" s="311"/>
      <c r="AK240" s="311"/>
      <c r="AL240" s="311"/>
      <c r="AM240" s="311"/>
      <c r="AN240" s="311"/>
      <c r="AO240" s="311"/>
      <c r="AP240" s="311"/>
      <c r="AQ240" s="311"/>
      <c r="AR240" s="311"/>
      <c r="AS240" s="311"/>
      <c r="AT240" s="311"/>
      <c r="AU240" s="311"/>
      <c r="AV240" s="311"/>
      <c r="AW240" s="311"/>
      <c r="AX240" s="311"/>
      <c r="AY240" s="311"/>
      <c r="AZ240" s="622"/>
      <c r="BA240" s="39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309"/>
      <c r="CB240" s="309"/>
      <c r="CC240" s="309"/>
      <c r="CD240" s="309"/>
      <c r="CE240" s="309"/>
      <c r="CF240" s="309"/>
      <c r="CG240" s="309"/>
      <c r="CH240" s="1817"/>
      <c r="CI240" s="1817"/>
      <c r="CJ240" s="1817"/>
      <c r="CK240" s="1817"/>
      <c r="CL240" s="1817"/>
      <c r="CM240" s="1817"/>
      <c r="CN240" s="1817"/>
      <c r="CO240" s="1817"/>
      <c r="CP240" s="1817"/>
      <c r="CQ240" s="1817"/>
      <c r="CR240" s="1817"/>
      <c r="CS240" s="1817"/>
      <c r="CT240" s="1817"/>
      <c r="CU240" s="1817"/>
      <c r="CV240" s="1817"/>
      <c r="CW240" s="1817"/>
      <c r="CX240" s="1817"/>
      <c r="CY240" s="1817"/>
      <c r="CZ240" s="1817"/>
    </row>
    <row r="241" s="135" customFormat="true" ht="15" customHeight="true" x14ac:dyDescent="0.2">
      <c r="A241" s="694"/>
      <c r="B241" s="782"/>
      <c r="C241" s="909"/>
      <c r="D241" s="697"/>
      <c r="E241" s="697"/>
      <c r="F241" s="697"/>
      <c r="G241" s="746"/>
      <c r="H241" s="910"/>
      <c r="I241" s="697"/>
      <c r="J241" s="697"/>
      <c r="K241" s="697"/>
      <c r="L241" s="713"/>
      <c r="M241" s="909"/>
      <c r="N241" s="697"/>
      <c r="O241" s="697"/>
      <c r="P241" s="697"/>
      <c r="Q241" s="746"/>
      <c r="R241" s="910"/>
      <c r="S241" s="697"/>
      <c r="T241" s="697"/>
      <c r="U241" s="697"/>
      <c r="V241" s="697"/>
      <c r="W241" s="697"/>
      <c r="X241" s="697"/>
      <c r="Y241" s="697"/>
      <c r="Z241" s="697"/>
      <c r="AA241" s="697"/>
      <c r="AB241" s="697"/>
      <c r="AC241" s="697"/>
      <c r="AD241" s="697"/>
      <c r="AE241" s="697"/>
      <c r="AF241" s="697"/>
      <c r="AG241" s="713"/>
      <c r="AH241" s="311"/>
      <c r="AI241" s="311"/>
      <c r="AJ241" s="311"/>
      <c r="AK241" s="311"/>
      <c r="AL241" s="311"/>
      <c r="AM241" s="311"/>
      <c r="AN241" s="311"/>
      <c r="AO241" s="311"/>
      <c r="AP241" s="311"/>
      <c r="AQ241" s="311"/>
      <c r="AR241" s="311"/>
      <c r="AS241" s="311"/>
      <c r="AT241" s="311"/>
      <c r="AU241" s="311"/>
      <c r="AV241" s="311"/>
      <c r="AW241" s="311"/>
      <c r="AX241" s="311"/>
      <c r="AY241" s="311"/>
      <c r="AZ241" s="622"/>
      <c r="BA241" s="39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309"/>
      <c r="CB241" s="309"/>
      <c r="CC241" s="309"/>
      <c r="CD241" s="309"/>
      <c r="CE241" s="309"/>
      <c r="CF241" s="309"/>
      <c r="CG241" s="309"/>
      <c r="CH241" s="1817"/>
      <c r="CI241" s="1817"/>
      <c r="CJ241" s="1817"/>
      <c r="CK241" s="1817"/>
      <c r="CL241" s="1817"/>
      <c r="CM241" s="1817"/>
      <c r="CN241" s="1817"/>
      <c r="CO241" s="1817"/>
      <c r="CP241" s="1817"/>
      <c r="CQ241" s="1817"/>
      <c r="CR241" s="1817"/>
      <c r="CS241" s="1817"/>
      <c r="CT241" s="1817"/>
      <c r="CU241" s="1817"/>
      <c r="CV241" s="1817"/>
      <c r="CW241" s="1817"/>
      <c r="CX241" s="1817"/>
      <c r="CY241" s="1817"/>
      <c r="CZ241" s="1817"/>
    </row>
    <row r="242" s="135" customFormat="true" ht="15" customHeight="true" x14ac:dyDescent="0.2">
      <c r="A242" s="694"/>
      <c r="B242" s="782"/>
      <c r="C242" s="909"/>
      <c r="D242" s="697"/>
      <c r="E242" s="697"/>
      <c r="F242" s="697"/>
      <c r="G242" s="746"/>
      <c r="H242" s="910"/>
      <c r="I242" s="697"/>
      <c r="J242" s="697"/>
      <c r="K242" s="697"/>
      <c r="L242" s="713"/>
      <c r="M242" s="909"/>
      <c r="N242" s="697"/>
      <c r="O242" s="697"/>
      <c r="P242" s="697"/>
      <c r="Q242" s="746"/>
      <c r="R242" s="910"/>
      <c r="S242" s="697"/>
      <c r="T242" s="697"/>
      <c r="U242" s="697"/>
      <c r="V242" s="697"/>
      <c r="W242" s="697"/>
      <c r="X242" s="697"/>
      <c r="Y242" s="697"/>
      <c r="Z242" s="697"/>
      <c r="AA242" s="697"/>
      <c r="AB242" s="697"/>
      <c r="AC242" s="697"/>
      <c r="AD242" s="697"/>
      <c r="AE242" s="697"/>
      <c r="AF242" s="697"/>
      <c r="AG242" s="713"/>
      <c r="AH242" s="311"/>
      <c r="AI242" s="311"/>
      <c r="AJ242" s="311"/>
      <c r="AK242" s="311"/>
      <c r="AL242" s="311"/>
      <c r="AM242" s="311"/>
      <c r="AN242" s="311"/>
      <c r="AO242" s="311"/>
      <c r="AP242" s="311"/>
      <c r="AQ242" s="311"/>
      <c r="AR242" s="311"/>
      <c r="AS242" s="311"/>
      <c r="AT242" s="311"/>
      <c r="AU242" s="311"/>
      <c r="AV242" s="311"/>
      <c r="AW242" s="311"/>
      <c r="AX242" s="311"/>
      <c r="AY242" s="311"/>
      <c r="AZ242" s="622"/>
      <c r="BA242" s="39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309"/>
      <c r="CB242" s="309"/>
      <c r="CC242" s="309"/>
      <c r="CD242" s="309"/>
      <c r="CE242" s="309"/>
      <c r="CF242" s="309"/>
      <c r="CG242" s="309"/>
      <c r="CH242" s="1817"/>
      <c r="CI242" s="1817"/>
      <c r="CJ242" s="1817"/>
      <c r="CK242" s="1817"/>
      <c r="CL242" s="1817"/>
      <c r="CM242" s="1817"/>
      <c r="CN242" s="1817"/>
      <c r="CO242" s="1817"/>
      <c r="CP242" s="1817"/>
      <c r="CQ242" s="1817"/>
      <c r="CR242" s="1817"/>
      <c r="CS242" s="1817"/>
      <c r="CT242" s="1817"/>
      <c r="CU242" s="1817"/>
      <c r="CV242" s="1817"/>
      <c r="CW242" s="1817"/>
      <c r="CX242" s="1817"/>
      <c r="CY242" s="1817"/>
      <c r="CZ242" s="1817"/>
    </row>
    <row r="243" s="135" customFormat="true" ht="15" customHeight="true" x14ac:dyDescent="0.2">
      <c r="A243" s="694"/>
      <c r="B243" s="782"/>
      <c r="C243" s="909"/>
      <c r="D243" s="697"/>
      <c r="E243" s="697"/>
      <c r="F243" s="697"/>
      <c r="G243" s="746"/>
      <c r="H243" s="910"/>
      <c r="I243" s="697"/>
      <c r="J243" s="697"/>
      <c r="K243" s="697"/>
      <c r="L243" s="713"/>
      <c r="M243" s="909"/>
      <c r="N243" s="697"/>
      <c r="O243" s="697"/>
      <c r="P243" s="697"/>
      <c r="Q243" s="746"/>
      <c r="R243" s="910"/>
      <c r="S243" s="697"/>
      <c r="T243" s="697"/>
      <c r="U243" s="697"/>
      <c r="V243" s="697"/>
      <c r="W243" s="697"/>
      <c r="X243" s="697"/>
      <c r="Y243" s="697"/>
      <c r="Z243" s="697"/>
      <c r="AA243" s="697"/>
      <c r="AB243" s="697"/>
      <c r="AC243" s="697"/>
      <c r="AD243" s="697"/>
      <c r="AE243" s="697"/>
      <c r="AF243" s="697"/>
      <c r="AG243" s="713"/>
      <c r="AH243" s="311"/>
      <c r="AI243" s="311"/>
      <c r="AJ243" s="311"/>
      <c r="AK243" s="311"/>
      <c r="AL243" s="311"/>
      <c r="AM243" s="311"/>
      <c r="AN243" s="311"/>
      <c r="AO243" s="311"/>
      <c r="AP243" s="311"/>
      <c r="AQ243" s="311"/>
      <c r="AR243" s="311"/>
      <c r="AS243" s="311"/>
      <c r="AT243" s="311"/>
      <c r="AU243" s="311"/>
      <c r="AV243" s="311"/>
      <c r="AW243" s="311"/>
      <c r="AX243" s="311"/>
      <c r="AY243" s="311"/>
      <c r="AZ243" s="622"/>
      <c r="BA243" s="39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309"/>
      <c r="CB243" s="309"/>
      <c r="CC243" s="309"/>
      <c r="CD243" s="309"/>
      <c r="CE243" s="309"/>
      <c r="CF243" s="309"/>
      <c r="CG243" s="309"/>
      <c r="CH243" s="1817"/>
      <c r="CI243" s="1817"/>
      <c r="CJ243" s="1817"/>
      <c r="CK243" s="1817"/>
      <c r="CL243" s="1817"/>
      <c r="CM243" s="1817"/>
      <c r="CN243" s="1817"/>
      <c r="CO243" s="1817"/>
      <c r="CP243" s="1817"/>
      <c r="CQ243" s="1817"/>
      <c r="CR243" s="1817"/>
      <c r="CS243" s="1817"/>
      <c r="CT243" s="1817"/>
      <c r="CU243" s="1817"/>
      <c r="CV243" s="1817"/>
      <c r="CW243" s="1817"/>
      <c r="CX243" s="1817"/>
      <c r="CY243" s="1817"/>
      <c r="CZ243" s="1817"/>
    </row>
    <row r="244" s="135" customFormat="true" ht="15" customHeight="true" x14ac:dyDescent="0.2">
      <c r="A244" s="694"/>
      <c r="B244" s="782"/>
      <c r="C244" s="909"/>
      <c r="D244" s="697"/>
      <c r="E244" s="697"/>
      <c r="F244" s="697"/>
      <c r="G244" s="746"/>
      <c r="H244" s="910"/>
      <c r="I244" s="697"/>
      <c r="J244" s="697"/>
      <c r="K244" s="697"/>
      <c r="L244" s="713"/>
      <c r="M244" s="909"/>
      <c r="N244" s="697"/>
      <c r="O244" s="697"/>
      <c r="P244" s="697"/>
      <c r="Q244" s="746"/>
      <c r="R244" s="910"/>
      <c r="S244" s="697"/>
      <c r="T244" s="697"/>
      <c r="U244" s="697"/>
      <c r="V244" s="697"/>
      <c r="W244" s="697"/>
      <c r="X244" s="697"/>
      <c r="Y244" s="697"/>
      <c r="Z244" s="697"/>
      <c r="AA244" s="697"/>
      <c r="AB244" s="697"/>
      <c r="AC244" s="697"/>
      <c r="AD244" s="697"/>
      <c r="AE244" s="697"/>
      <c r="AF244" s="697"/>
      <c r="AG244" s="713"/>
      <c r="AH244" s="311"/>
      <c r="AI244" s="311"/>
      <c r="AJ244" s="311"/>
      <c r="AK244" s="311"/>
      <c r="AL244" s="311"/>
      <c r="AM244" s="311"/>
      <c r="AN244" s="311"/>
      <c r="AO244" s="311"/>
      <c r="AP244" s="311"/>
      <c r="AQ244" s="311"/>
      <c r="AR244" s="311"/>
      <c r="AS244" s="311"/>
      <c r="AT244" s="311"/>
      <c r="AU244" s="311"/>
      <c r="AV244" s="311"/>
      <c r="AW244" s="311"/>
      <c r="AX244" s="311"/>
      <c r="AY244" s="311"/>
      <c r="AZ244" s="622"/>
      <c r="BA244" s="39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309"/>
      <c r="CB244" s="309"/>
      <c r="CC244" s="309"/>
      <c r="CD244" s="309"/>
      <c r="CE244" s="309"/>
      <c r="CF244" s="309"/>
      <c r="CG244" s="309"/>
      <c r="CH244" s="1817"/>
      <c r="CI244" s="1817"/>
      <c r="CJ244" s="1817"/>
      <c r="CK244" s="1817"/>
      <c r="CL244" s="1817"/>
      <c r="CM244" s="1817"/>
      <c r="CN244" s="1817"/>
      <c r="CO244" s="1817"/>
      <c r="CP244" s="1817"/>
      <c r="CQ244" s="1817"/>
      <c r="CR244" s="1817"/>
      <c r="CS244" s="1817"/>
      <c r="CT244" s="1817"/>
      <c r="CU244" s="1817"/>
      <c r="CV244" s="1817"/>
      <c r="CW244" s="1817"/>
      <c r="CX244" s="1817"/>
      <c r="CY244" s="1817"/>
      <c r="CZ244" s="1817"/>
    </row>
    <row r="245" s="135" customFormat="true" ht="15" customHeight="true" x14ac:dyDescent="0.2">
      <c r="A245" s="694"/>
      <c r="B245" s="782"/>
      <c r="C245" s="909"/>
      <c r="D245" s="697"/>
      <c r="E245" s="697"/>
      <c r="F245" s="697"/>
      <c r="G245" s="746"/>
      <c r="H245" s="910"/>
      <c r="I245" s="697"/>
      <c r="J245" s="697"/>
      <c r="K245" s="697"/>
      <c r="L245" s="713"/>
      <c r="M245" s="909"/>
      <c r="N245" s="697"/>
      <c r="O245" s="697"/>
      <c r="P245" s="697"/>
      <c r="Q245" s="746"/>
      <c r="R245" s="910"/>
      <c r="S245" s="697"/>
      <c r="T245" s="697"/>
      <c r="U245" s="697"/>
      <c r="V245" s="697"/>
      <c r="W245" s="697"/>
      <c r="X245" s="697"/>
      <c r="Y245" s="697"/>
      <c r="Z245" s="697"/>
      <c r="AA245" s="697"/>
      <c r="AB245" s="697"/>
      <c r="AC245" s="697"/>
      <c r="AD245" s="697"/>
      <c r="AE245" s="697"/>
      <c r="AF245" s="697"/>
      <c r="AG245" s="713"/>
      <c r="AH245" s="311"/>
      <c r="AI245" s="311"/>
      <c r="AJ245" s="311"/>
      <c r="AK245" s="311"/>
      <c r="AL245" s="311"/>
      <c r="AM245" s="311"/>
      <c r="AN245" s="311"/>
      <c r="AO245" s="311"/>
      <c r="AP245" s="311"/>
      <c r="AQ245" s="311"/>
      <c r="AR245" s="311"/>
      <c r="AS245" s="311"/>
      <c r="AT245" s="311"/>
      <c r="AU245" s="311"/>
      <c r="AV245" s="311"/>
      <c r="AW245" s="311"/>
      <c r="AX245" s="311"/>
      <c r="AY245" s="311"/>
      <c r="AZ245" s="622"/>
      <c r="BA245" s="39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309"/>
      <c r="CB245" s="309"/>
      <c r="CC245" s="309"/>
      <c r="CD245" s="309"/>
      <c r="CE245" s="309"/>
      <c r="CF245" s="309"/>
      <c r="CG245" s="309"/>
      <c r="CH245" s="1817"/>
      <c r="CI245" s="1817"/>
      <c r="CJ245" s="1817"/>
      <c r="CK245" s="1817"/>
      <c r="CL245" s="1817"/>
      <c r="CM245" s="1817"/>
      <c r="CN245" s="1817"/>
      <c r="CO245" s="1817"/>
      <c r="CP245" s="1817"/>
      <c r="CQ245" s="1817"/>
      <c r="CR245" s="1817"/>
      <c r="CS245" s="1817"/>
      <c r="CT245" s="1817"/>
      <c r="CU245" s="1817"/>
      <c r="CV245" s="1817"/>
      <c r="CW245" s="1817"/>
      <c r="CX245" s="1817"/>
      <c r="CY245" s="1817"/>
      <c r="CZ245" s="1817"/>
    </row>
    <row r="246" s="135" customFormat="true" ht="15" customHeight="true" x14ac:dyDescent="0.2">
      <c r="A246" s="694"/>
      <c r="B246" s="782"/>
      <c r="C246" s="909"/>
      <c r="D246" s="697"/>
      <c r="E246" s="697"/>
      <c r="F246" s="697"/>
      <c r="G246" s="746"/>
      <c r="H246" s="910"/>
      <c r="I246" s="697"/>
      <c r="J246" s="697"/>
      <c r="K246" s="697"/>
      <c r="L246" s="713"/>
      <c r="M246" s="909"/>
      <c r="N246" s="697"/>
      <c r="O246" s="697"/>
      <c r="P246" s="697"/>
      <c r="Q246" s="746"/>
      <c r="R246" s="910"/>
      <c r="S246" s="697"/>
      <c r="T246" s="697"/>
      <c r="U246" s="697"/>
      <c r="V246" s="697"/>
      <c r="W246" s="697"/>
      <c r="X246" s="697"/>
      <c r="Y246" s="697"/>
      <c r="Z246" s="697"/>
      <c r="AA246" s="697"/>
      <c r="AB246" s="697"/>
      <c r="AC246" s="697"/>
      <c r="AD246" s="697"/>
      <c r="AE246" s="697"/>
      <c r="AF246" s="697"/>
      <c r="AG246" s="713"/>
      <c r="AH246" s="311"/>
      <c r="AI246" s="311"/>
      <c r="AJ246" s="311"/>
      <c r="AK246" s="311"/>
      <c r="AL246" s="311"/>
      <c r="AM246" s="311"/>
      <c r="AN246" s="311"/>
      <c r="AO246" s="311"/>
      <c r="AP246" s="311"/>
      <c r="AQ246" s="311"/>
      <c r="AR246" s="311"/>
      <c r="AS246" s="311"/>
      <c r="AT246" s="311"/>
      <c r="AU246" s="311"/>
      <c r="AV246" s="311"/>
      <c r="AW246" s="311"/>
      <c r="AX246" s="311"/>
      <c r="AY246" s="311"/>
      <c r="AZ246" s="622"/>
      <c r="BA246" s="39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309"/>
      <c r="CB246" s="309"/>
      <c r="CC246" s="309"/>
      <c r="CD246" s="309"/>
      <c r="CE246" s="309"/>
      <c r="CF246" s="309"/>
      <c r="CG246" s="309"/>
      <c r="CH246" s="1817"/>
      <c r="CI246" s="1817"/>
      <c r="CJ246" s="1817"/>
      <c r="CK246" s="1817"/>
      <c r="CL246" s="1817"/>
      <c r="CM246" s="1817"/>
      <c r="CN246" s="1817"/>
      <c r="CO246" s="1817"/>
      <c r="CP246" s="1817"/>
      <c r="CQ246" s="1817"/>
      <c r="CR246" s="1817"/>
      <c r="CS246" s="1817"/>
      <c r="CT246" s="1817"/>
      <c r="CU246" s="1817"/>
      <c r="CV246" s="1817"/>
      <c r="CW246" s="1817"/>
      <c r="CX246" s="1817"/>
      <c r="CY246" s="1817"/>
      <c r="CZ246" s="1817"/>
    </row>
    <row r="247" s="135" customFormat="true" ht="15" customHeight="true" x14ac:dyDescent="0.2">
      <c r="A247" s="694"/>
      <c r="B247" s="782"/>
      <c r="C247" s="909"/>
      <c r="D247" s="697"/>
      <c r="E247" s="697"/>
      <c r="F247" s="697"/>
      <c r="G247" s="746"/>
      <c r="H247" s="910"/>
      <c r="I247" s="697"/>
      <c r="J247" s="697"/>
      <c r="K247" s="697"/>
      <c r="L247" s="713"/>
      <c r="M247" s="909"/>
      <c r="N247" s="697"/>
      <c r="O247" s="697"/>
      <c r="P247" s="697"/>
      <c r="Q247" s="746"/>
      <c r="R247" s="910"/>
      <c r="S247" s="697"/>
      <c r="T247" s="697"/>
      <c r="U247" s="697"/>
      <c r="V247" s="697"/>
      <c r="W247" s="697"/>
      <c r="X247" s="697"/>
      <c r="Y247" s="697"/>
      <c r="Z247" s="697"/>
      <c r="AA247" s="697"/>
      <c r="AB247" s="697"/>
      <c r="AC247" s="697"/>
      <c r="AD247" s="697"/>
      <c r="AE247" s="697"/>
      <c r="AF247" s="697"/>
      <c r="AG247" s="713"/>
      <c r="AH247" s="311"/>
      <c r="AI247" s="311"/>
      <c r="AJ247" s="311"/>
      <c r="AK247" s="311"/>
      <c r="AL247" s="311"/>
      <c r="AM247" s="311"/>
      <c r="AN247" s="311"/>
      <c r="AO247" s="311"/>
      <c r="AP247" s="311"/>
      <c r="AQ247" s="311"/>
      <c r="AR247" s="311"/>
      <c r="AS247" s="311"/>
      <c r="AT247" s="311"/>
      <c r="AU247" s="311"/>
      <c r="AV247" s="311"/>
      <c r="AW247" s="311"/>
      <c r="AX247" s="311"/>
      <c r="AY247" s="311"/>
      <c r="AZ247" s="622"/>
      <c r="BA247" s="39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309"/>
      <c r="CB247" s="309"/>
      <c r="CC247" s="309"/>
      <c r="CD247" s="309"/>
      <c r="CE247" s="309"/>
      <c r="CF247" s="309"/>
      <c r="CG247" s="309"/>
      <c r="CH247" s="1817"/>
      <c r="CI247" s="1817"/>
      <c r="CJ247" s="1817"/>
      <c r="CK247" s="1817"/>
      <c r="CL247" s="1817"/>
      <c r="CM247" s="1817"/>
      <c r="CN247" s="1817"/>
      <c r="CO247" s="1817"/>
      <c r="CP247" s="1817"/>
      <c r="CQ247" s="1817"/>
      <c r="CR247" s="1817"/>
      <c r="CS247" s="1817"/>
      <c r="CT247" s="1817"/>
      <c r="CU247" s="1817"/>
      <c r="CV247" s="1817"/>
      <c r="CW247" s="1817"/>
      <c r="CX247" s="1817"/>
      <c r="CY247" s="1817"/>
      <c r="CZ247" s="1817"/>
    </row>
    <row r="248" s="135" customFormat="true" ht="15" customHeight="true" x14ac:dyDescent="0.2">
      <c r="A248" s="968"/>
      <c r="B248" s="790"/>
      <c r="C248" s="964"/>
      <c r="D248" s="809"/>
      <c r="E248" s="809"/>
      <c r="F248" s="809"/>
      <c r="G248" s="810"/>
      <c r="H248" s="965"/>
      <c r="I248" s="809"/>
      <c r="J248" s="809"/>
      <c r="K248" s="809"/>
      <c r="L248" s="966"/>
      <c r="M248" s="964"/>
      <c r="N248" s="809"/>
      <c r="O248" s="809"/>
      <c r="P248" s="809"/>
      <c r="Q248" s="810"/>
      <c r="R248" s="965"/>
      <c r="S248" s="809"/>
      <c r="T248" s="809"/>
      <c r="U248" s="809"/>
      <c r="V248" s="809"/>
      <c r="W248" s="809"/>
      <c r="X248" s="809"/>
      <c r="Y248" s="809"/>
      <c r="Z248" s="809"/>
      <c r="AA248" s="809"/>
      <c r="AB248" s="809"/>
      <c r="AC248" s="809"/>
      <c r="AD248" s="809"/>
      <c r="AE248" s="809"/>
      <c r="AF248" s="809"/>
      <c r="AG248" s="966"/>
      <c r="AH248" s="311"/>
      <c r="AI248" s="311"/>
      <c r="AJ248" s="311"/>
      <c r="AK248" s="311"/>
      <c r="AL248" s="311"/>
      <c r="AM248" s="311"/>
      <c r="AN248" s="311"/>
      <c r="AO248" s="311"/>
      <c r="AP248" s="311"/>
      <c r="AQ248" s="311"/>
      <c r="AR248" s="311"/>
      <c r="AS248" s="311"/>
      <c r="AT248" s="311"/>
      <c r="AU248" s="311"/>
      <c r="AV248" s="311"/>
      <c r="AW248" s="311"/>
      <c r="AX248" s="311"/>
      <c r="AY248" s="311"/>
      <c r="AZ248" s="622"/>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360"/>
      <c r="CB248" s="360"/>
      <c r="CC248" s="360"/>
      <c r="CD248" s="360"/>
      <c r="CE248" s="360"/>
      <c r="CF248" s="360"/>
      <c r="CG248" s="360"/>
      <c r="CH248" s="1817"/>
      <c r="CI248" s="1817"/>
      <c r="CJ248" s="1817"/>
      <c r="CK248" s="1817"/>
      <c r="CL248" s="1817"/>
      <c r="CM248" s="1817"/>
      <c r="CN248" s="1817"/>
      <c r="CO248" s="1817"/>
      <c r="CP248" s="1817"/>
      <c r="CQ248" s="1817"/>
      <c r="CR248" s="1817"/>
      <c r="CS248" s="1817"/>
      <c r="CT248" s="1817"/>
      <c r="CU248" s="1817"/>
      <c r="CV248" s="1817"/>
      <c r="CW248" s="1817"/>
      <c r="CX248" s="1817"/>
      <c r="CY248" s="1817"/>
      <c r="CZ248" s="1817"/>
    </row>
    <row r="249" s="135" customFormat="true" ht="250.15" customHeight="true" x14ac:dyDescent="0.2">
      <c r="AH249" s="622"/>
      <c r="AI249" s="622"/>
      <c r="AJ249" s="622"/>
      <c r="AK249" s="622"/>
      <c r="AL249" s="622"/>
      <c r="AM249" s="622"/>
      <c r="AN249" s="622"/>
      <c r="AO249" s="622"/>
      <c r="AP249" s="622"/>
      <c r="AQ249" s="622"/>
      <c r="AR249" s="622"/>
      <c r="AS249" s="622"/>
      <c r="AT249" s="622"/>
      <c r="AU249" s="622"/>
      <c r="AV249" s="622"/>
      <c r="AW249" s="622"/>
      <c r="AX249" s="622"/>
      <c r="AY249" s="622"/>
      <c r="AZ249" s="622"/>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6" customFormat="true" ht="19.15" customHeight="true" x14ac:dyDescent="0.2">
      <c r="AH250" s="593"/>
      <c r="AI250" s="593"/>
      <c r="AJ250" s="593"/>
      <c r="AK250" s="593"/>
      <c r="AL250" s="593"/>
      <c r="AM250" s="593"/>
      <c r="AN250" s="593"/>
      <c r="AO250" s="593"/>
      <c r="AP250" s="593"/>
      <c r="AQ250" s="593"/>
      <c r="AR250" s="593"/>
      <c r="AS250" s="593"/>
      <c r="AT250" s="593"/>
      <c r="AU250" s="593"/>
      <c r="AV250" s="593"/>
      <c r="AW250" s="593"/>
      <c r="AX250" s="593"/>
      <c r="AY250" s="593"/>
      <c r="AZ250" s="593"/>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6" customFormat="true" ht="12.75" x14ac:dyDescent="0.2">
      <c r="AH251" s="593"/>
      <c r="AI251" s="593"/>
      <c r="AJ251" s="593"/>
      <c r="AK251" s="593"/>
      <c r="AL251" s="593"/>
      <c r="AM251" s="593"/>
      <c r="AN251" s="593"/>
      <c r="AO251" s="593"/>
      <c r="AP251" s="593"/>
      <c r="AQ251" s="593"/>
      <c r="AR251" s="593"/>
      <c r="AS251" s="593"/>
      <c r="AT251" s="593"/>
      <c r="AU251" s="593"/>
      <c r="AV251" s="593"/>
      <c r="AW251" s="593"/>
      <c r="AX251" s="593"/>
      <c r="AY251" s="593"/>
      <c r="AZ251" s="593"/>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6" customFormat="true" ht="12.75" x14ac:dyDescent="0.2">
      <c r="AH252" s="593"/>
      <c r="AI252" s="593"/>
      <c r="AJ252" s="593"/>
      <c r="AK252" s="593"/>
      <c r="AL252" s="593"/>
      <c r="AM252" s="593"/>
      <c r="AN252" s="593"/>
      <c r="AO252" s="593"/>
      <c r="AP252" s="593"/>
      <c r="AQ252" s="593"/>
      <c r="AR252" s="593"/>
      <c r="AS252" s="593"/>
      <c r="AT252" s="593"/>
      <c r="AU252" s="593"/>
      <c r="AV252" s="593"/>
      <c r="AW252" s="593"/>
      <c r="AX252" s="593"/>
      <c r="AY252" s="593"/>
      <c r="AZ252" s="593"/>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6" customFormat="true" ht="12.75" x14ac:dyDescent="0.2">
      <c r="AH253" s="593"/>
      <c r="AI253" s="593"/>
      <c r="AJ253" s="593"/>
      <c r="AK253" s="593"/>
      <c r="AL253" s="593"/>
      <c r="AM253" s="593"/>
      <c r="AN253" s="593"/>
      <c r="AO253" s="593"/>
      <c r="AP253" s="593"/>
      <c r="AQ253" s="593"/>
      <c r="AR253" s="593"/>
      <c r="AS253" s="593"/>
      <c r="AT253" s="593"/>
      <c r="AU253" s="593"/>
      <c r="AV253" s="593"/>
      <c r="AW253" s="593"/>
      <c r="AX253" s="593"/>
      <c r="AY253" s="593"/>
      <c r="AZ253" s="593"/>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6" customFormat="true" ht="12.75" x14ac:dyDescent="0.2">
      <c r="AH254" s="593"/>
      <c r="AI254" s="593"/>
      <c r="AJ254" s="593"/>
      <c r="AK254" s="593"/>
      <c r="AL254" s="593"/>
      <c r="AM254" s="593"/>
      <c r="AN254" s="593"/>
      <c r="AO254" s="593"/>
      <c r="AP254" s="593"/>
      <c r="AQ254" s="593"/>
      <c r="AR254" s="593"/>
      <c r="AS254" s="593"/>
      <c r="AT254" s="593"/>
      <c r="AU254" s="593"/>
      <c r="AV254" s="593"/>
      <c r="AW254" s="593"/>
      <c r="AX254" s="593"/>
      <c r="AY254" s="593"/>
      <c r="AZ254" s="593"/>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6" customFormat="true" ht="12.75" x14ac:dyDescent="0.2">
      <c r="AH255" s="593"/>
      <c r="AI255" s="593"/>
      <c r="AJ255" s="593"/>
      <c r="AK255" s="593"/>
      <c r="AL255" s="593"/>
      <c r="AM255" s="593"/>
      <c r="AN255" s="593"/>
      <c r="AO255" s="593"/>
      <c r="AP255" s="593"/>
      <c r="AQ255" s="593"/>
      <c r="AR255" s="593"/>
      <c r="AS255" s="593"/>
      <c r="AT255" s="593"/>
      <c r="AU255" s="593"/>
      <c r="AV255" s="593"/>
      <c r="AW255" s="593"/>
      <c r="AX255" s="593"/>
      <c r="AY255" s="593"/>
      <c r="AZ255" s="593"/>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6" customFormat="true" ht="12.75" x14ac:dyDescent="0.2">
      <c r="AH256" s="593"/>
      <c r="AI256" s="593"/>
      <c r="AJ256" s="593"/>
      <c r="AK256" s="593"/>
      <c r="AL256" s="593"/>
      <c r="AM256" s="593"/>
      <c r="AN256" s="593"/>
      <c r="AO256" s="593"/>
      <c r="AP256" s="593"/>
      <c r="AQ256" s="593"/>
      <c r="AR256" s="593"/>
      <c r="AS256" s="593"/>
      <c r="AT256" s="593"/>
      <c r="AU256" s="593"/>
      <c r="AV256" s="593"/>
      <c r="AW256" s="593"/>
      <c r="AX256" s="593"/>
      <c r="AY256" s="593"/>
      <c r="AZ256" s="593"/>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6" customFormat="true" ht="18" customHeight="true" x14ac:dyDescent="0.2">
      <c r="AH257" s="593"/>
      <c r="AI257" s="593"/>
      <c r="AJ257" s="593"/>
      <c r="AK257" s="593"/>
      <c r="AL257" s="593"/>
      <c r="AM257" s="593"/>
      <c r="AN257" s="593"/>
      <c r="AO257" s="593"/>
      <c r="AP257" s="593"/>
      <c r="AQ257" s="593"/>
      <c r="AR257" s="593"/>
      <c r="AS257" s="593"/>
      <c r="AT257" s="593"/>
      <c r="AU257" s="593"/>
      <c r="AV257" s="593"/>
      <c r="AW257" s="593"/>
      <c r="AX257" s="593"/>
      <c r="AY257" s="593"/>
      <c r="AZ257" s="593"/>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6" customFormat="true" ht="18" customHeight="true" x14ac:dyDescent="0.2">
      <c r="AH258" s="593"/>
      <c r="AI258" s="593"/>
      <c r="AJ258" s="593"/>
      <c r="AK258" s="593"/>
      <c r="AL258" s="593"/>
      <c r="AM258" s="593"/>
      <c r="AN258" s="593"/>
      <c r="AO258" s="593"/>
      <c r="AP258" s="593"/>
      <c r="AQ258" s="593"/>
      <c r="AR258" s="593"/>
      <c r="AS258" s="593"/>
      <c r="AT258" s="593"/>
      <c r="AU258" s="593"/>
      <c r="AV258" s="593"/>
      <c r="AW258" s="593"/>
      <c r="AX258" s="593"/>
      <c r="AY258" s="593"/>
      <c r="AZ258" s="593"/>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AH259" s="622"/>
      <c r="AI259" s="622"/>
      <c r="AJ259" s="622"/>
      <c r="AK259" s="622"/>
      <c r="AL259" s="622"/>
      <c r="AM259" s="622"/>
      <c r="AN259" s="622"/>
      <c r="AO259" s="622"/>
      <c r="AP259" s="622"/>
      <c r="AQ259" s="622"/>
      <c r="AR259" s="622"/>
      <c r="AS259" s="622"/>
      <c r="AT259" s="622"/>
      <c r="AU259" s="622"/>
      <c r="AV259" s="622"/>
      <c r="AW259" s="622"/>
      <c r="AX259" s="622"/>
      <c r="AY259" s="622"/>
      <c r="AZ259" s="622"/>
      <c r="BA259" s="217" t="s">
        <v>129</v>
      </c>
      <c r="BB259" s="137" t="s">
        <v>86</v>
      </c>
      <c r="BC259" s="2151" t="s">
        <v>115</v>
      </c>
      <c r="BD259" s="2152"/>
      <c r="BE259" s="2152"/>
      <c r="BF259" s="2152"/>
      <c r="BG259" s="2153"/>
      <c r="BH259" s="2154" t="s">
        <v>39</v>
      </c>
      <c r="BI259" s="2152"/>
      <c r="BJ259" s="2152"/>
      <c r="BK259" s="2152"/>
      <c r="BL259" s="2153"/>
      <c r="BM259" s="2154" t="s">
        <v>38</v>
      </c>
      <c r="BN259" s="2152"/>
      <c r="BO259" s="2152"/>
      <c r="BP259" s="2152"/>
      <c r="BQ259" s="2155"/>
      <c r="BR259" s="1740" t="s">
        <v>138</v>
      </c>
      <c r="BS259" s="1741"/>
      <c r="BT259" s="1741"/>
      <c r="BU259" s="1741"/>
      <c r="BV259" s="1741"/>
      <c r="BW259" s="1741"/>
      <c r="BX259" s="1741"/>
      <c r="BY259" s="1742"/>
      <c r="BZ259" s="312"/>
      <c r="CA259" s="312"/>
      <c r="CB259" s="312"/>
      <c r="CC259" s="312"/>
      <c r="CD259" s="312"/>
      <c r="CE259" s="312"/>
      <c r="CF259" s="312"/>
      <c r="CG259" s="312"/>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24" x14ac:dyDescent="0.2">
      <c r="AH260" s="622"/>
      <c r="AI260" s="622"/>
      <c r="AJ260" s="622"/>
      <c r="AK260" s="622"/>
      <c r="AL260" s="622"/>
      <c r="AM260" s="622"/>
      <c r="AN260" s="622"/>
      <c r="AO260" s="622"/>
      <c r="AP260" s="622"/>
      <c r="AQ260" s="622"/>
      <c r="AR260" s="622"/>
      <c r="AS260" s="622"/>
      <c r="AT260" s="622"/>
      <c r="AU260" s="622"/>
      <c r="AV260" s="622"/>
      <c r="AW260" s="622"/>
      <c r="AX260" s="622"/>
      <c r="AY260" s="622"/>
      <c r="AZ260" s="622"/>
      <c r="BA260" s="204" t="s">
        <v>119</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270</v>
      </c>
      <c r="BS260" s="178" t="s">
        <v>315</v>
      </c>
      <c r="BT260" s="178" t="s">
        <v>316</v>
      </c>
      <c r="BU260" s="178" t="s">
        <v>317</v>
      </c>
      <c r="BV260" s="178" t="s">
        <v>318</v>
      </c>
      <c r="BW260" s="178" t="s">
        <v>274</v>
      </c>
      <c r="BX260" s="178" t="s">
        <v>275</v>
      </c>
      <c r="BY260" s="179" t="s">
        <v>319</v>
      </c>
      <c r="BZ260" s="179" t="s">
        <v>320</v>
      </c>
      <c r="CA260" s="179" t="s">
        <v>278</v>
      </c>
      <c r="CB260" s="179" t="s">
        <v>279</v>
      </c>
      <c r="CC260" s="179" t="s">
        <v>280</v>
      </c>
      <c r="CD260" s="179" t="s">
        <v>281</v>
      </c>
      <c r="CE260" s="179" t="s">
        <v>321</v>
      </c>
      <c r="CF260" s="179" t="s">
        <v>322</v>
      </c>
      <c r="CG260" s="179" t="s">
        <v>323</v>
      </c>
      <c r="CH260" s="1818"/>
      <c r="CI260" s="1818"/>
      <c r="CJ260" s="1818"/>
      <c r="CK260" s="1818"/>
      <c r="CL260" s="1818"/>
      <c r="CM260" s="1818"/>
      <c r="CN260" s="1818"/>
      <c r="CO260" s="1818"/>
      <c r="CP260" s="1818"/>
      <c r="CQ260" s="1818"/>
      <c r="CR260" s="1818"/>
      <c r="CS260" s="1818"/>
      <c r="CT260" s="1818"/>
      <c r="CU260" s="1818"/>
      <c r="CV260" s="1818"/>
      <c r="CW260" s="1818"/>
      <c r="CX260" s="1818"/>
      <c r="CY260" s="1818"/>
      <c r="CZ260" s="1818"/>
    </row>
    <row r="261" s="135" customFormat="true" ht="15" customHeight="true" x14ac:dyDescent="0.2">
      <c r="AH261" s="622"/>
      <c r="AI261" s="622"/>
      <c r="AJ261" s="622"/>
      <c r="AK261" s="622"/>
      <c r="AL261" s="622"/>
      <c r="AM261" s="622"/>
      <c r="AN261" s="622"/>
      <c r="AO261" s="622"/>
      <c r="AP261" s="622"/>
      <c r="AQ261" s="622"/>
      <c r="AR261" s="622"/>
      <c r="AS261" s="622"/>
      <c r="AT261" s="622"/>
      <c r="AU261" s="622"/>
      <c r="AV261" s="622"/>
      <c r="AW261" s="622"/>
      <c r="AX261" s="622"/>
      <c r="AY261" s="622"/>
      <c r="AZ261" s="622"/>
      <c r="BA261" s="2156" t="s">
        <v>74</v>
      </c>
      <c r="BB261" s="293" t="s">
        <v>50</v>
      </c>
      <c r="BC261" s="1055" t="s">
        <v>36</v>
      </c>
      <c r="BD261" s="1074" t="s">
        <v>36</v>
      </c>
      <c r="BE261" s="1074" t="s">
        <v>36</v>
      </c>
      <c r="BF261" s="1074" t="s">
        <v>36</v>
      </c>
      <c r="BG261" s="1094" t="s">
        <v>36</v>
      </c>
      <c r="BH261" s="1114" t="s">
        <v>36</v>
      </c>
      <c r="BI261" s="1074" t="s">
        <v>36</v>
      </c>
      <c r="BJ261" s="1074" t="s">
        <v>36</v>
      </c>
      <c r="BK261" s="1074" t="s">
        <v>36</v>
      </c>
      <c r="BL261" s="1094" t="s">
        <v>36</v>
      </c>
      <c r="BM261" s="1114" t="s">
        <v>36</v>
      </c>
      <c r="BN261" s="1074" t="s">
        <v>36</v>
      </c>
      <c r="BO261" s="1074" t="s">
        <v>36</v>
      </c>
      <c r="BP261" s="1074" t="s">
        <v>36</v>
      </c>
      <c r="BQ261" s="1094" t="s">
        <v>36</v>
      </c>
      <c r="BR261" s="1114" t="s">
        <v>36</v>
      </c>
      <c r="BS261" s="1074" t="s">
        <v>36</v>
      </c>
      <c r="BT261" s="1074" t="s">
        <v>36</v>
      </c>
      <c r="BU261" s="1074" t="s">
        <v>36</v>
      </c>
      <c r="BV261" s="1074" t="s">
        <v>36</v>
      </c>
      <c r="BW261" s="1074" t="s">
        <v>36</v>
      </c>
      <c r="BX261" s="1074" t="s">
        <v>36</v>
      </c>
      <c r="BY261" s="1132" t="s">
        <v>36</v>
      </c>
      <c r="BZ261" s="1132" t="s">
        <v>36</v>
      </c>
      <c r="CA261" s="1132" t="s">
        <v>36</v>
      </c>
      <c r="CB261" s="1132" t="s">
        <v>36</v>
      </c>
      <c r="CC261" s="1132" t="s">
        <v>36</v>
      </c>
      <c r="CD261" s="1132" t="s">
        <v>36</v>
      </c>
      <c r="CE261" s="1132" t="s">
        <v>36</v>
      </c>
      <c r="CF261" s="1132" t="s">
        <v>36</v>
      </c>
      <c r="CG261" s="1132" t="s">
        <v>36</v>
      </c>
      <c r="CH261" s="1819"/>
      <c r="CI261" s="1819"/>
      <c r="CJ261" s="1819"/>
      <c r="CK261" s="1819"/>
      <c r="CL261" s="1819"/>
      <c r="CM261" s="1819"/>
      <c r="CN261" s="1819"/>
      <c r="CO261" s="1819"/>
      <c r="CP261" s="1819"/>
      <c r="CQ261" s="1819"/>
      <c r="CR261" s="1819"/>
      <c r="CS261" s="1819"/>
      <c r="CT261" s="1819"/>
      <c r="CU261" s="1819"/>
      <c r="CV261" s="1819"/>
      <c r="CW261" s="1819"/>
      <c r="CX261" s="1819"/>
      <c r="CY261" s="1819"/>
      <c r="CZ261" s="1819"/>
    </row>
    <row r="262" s="135" customFormat="true" ht="15" customHeight="true" x14ac:dyDescent="0.2">
      <c r="AH262" s="622"/>
      <c r="AI262" s="622"/>
      <c r="AJ262" s="622"/>
      <c r="AK262" s="622"/>
      <c r="AL262" s="622"/>
      <c r="AM262" s="622"/>
      <c r="AN262" s="622"/>
      <c r="AO262" s="622"/>
      <c r="AP262" s="622"/>
      <c r="AQ262" s="622"/>
      <c r="AR262" s="622"/>
      <c r="AS262" s="622"/>
      <c r="AT262" s="622"/>
      <c r="AU262" s="622"/>
      <c r="AV262" s="622"/>
      <c r="AW262" s="622"/>
      <c r="AX262" s="622"/>
      <c r="AY262" s="622"/>
      <c r="AZ262" s="622"/>
      <c r="BA262" s="2157"/>
      <c r="BB262" s="294" t="s">
        <v>49</v>
      </c>
      <c r="BC262" s="1056" t="s">
        <v>36</v>
      </c>
      <c r="BD262" s="1075" t="s">
        <v>36</v>
      </c>
      <c r="BE262" s="1075" t="s">
        <v>36</v>
      </c>
      <c r="BF262" s="1075" t="s">
        <v>36</v>
      </c>
      <c r="BG262" s="1095" t="s">
        <v>36</v>
      </c>
      <c r="BH262" s="1115" t="s">
        <v>36</v>
      </c>
      <c r="BI262" s="1075" t="s">
        <v>36</v>
      </c>
      <c r="BJ262" s="1075" t="s">
        <v>36</v>
      </c>
      <c r="BK262" s="1075" t="s">
        <v>36</v>
      </c>
      <c r="BL262" s="1095" t="s">
        <v>36</v>
      </c>
      <c r="BM262" s="1115" t="s">
        <v>36</v>
      </c>
      <c r="BN262" s="1075" t="s">
        <v>36</v>
      </c>
      <c r="BO262" s="1075" t="s">
        <v>36</v>
      </c>
      <c r="BP262" s="1075" t="s">
        <v>36</v>
      </c>
      <c r="BQ262" s="1095" t="s">
        <v>36</v>
      </c>
      <c r="BR262" s="1115" t="s">
        <v>36</v>
      </c>
      <c r="BS262" s="1075" t="s">
        <v>36</v>
      </c>
      <c r="BT262" s="1075" t="s">
        <v>36</v>
      </c>
      <c r="BU262" s="1075" t="s">
        <v>36</v>
      </c>
      <c r="BV262" s="1075" t="s">
        <v>36</v>
      </c>
      <c r="BW262" s="1075" t="s">
        <v>36</v>
      </c>
      <c r="BX262" s="1075" t="s">
        <v>36</v>
      </c>
      <c r="BY262" s="1133" t="s">
        <v>36</v>
      </c>
      <c r="BZ262" s="1133" t="s">
        <v>36</v>
      </c>
      <c r="CA262" s="1133" t="s">
        <v>36</v>
      </c>
      <c r="CB262" s="1133" t="s">
        <v>36</v>
      </c>
      <c r="CC262" s="1133" t="s">
        <v>36</v>
      </c>
      <c r="CD262" s="1133" t="s">
        <v>36</v>
      </c>
      <c r="CE262" s="1133" t="s">
        <v>36</v>
      </c>
      <c r="CF262" s="1133" t="s">
        <v>36</v>
      </c>
      <c r="CG262" s="1133" t="s">
        <v>36</v>
      </c>
      <c r="CH262" s="1820"/>
      <c r="CI262" s="1820"/>
      <c r="CJ262" s="1820"/>
      <c r="CK262" s="1820"/>
      <c r="CL262" s="1820"/>
      <c r="CM262" s="1820"/>
      <c r="CN262" s="1820"/>
      <c r="CO262" s="1820"/>
      <c r="CP262" s="1820"/>
      <c r="CQ262" s="1820"/>
      <c r="CR262" s="1820"/>
      <c r="CS262" s="1820"/>
      <c r="CT262" s="1820"/>
      <c r="CU262" s="1820"/>
      <c r="CV262" s="1820"/>
      <c r="CW262" s="1820"/>
      <c r="CX262" s="1820"/>
      <c r="CY262" s="1820"/>
      <c r="CZ262" s="1820"/>
    </row>
    <row r="263" s="135" customFormat="true" ht="15" customHeight="true" x14ac:dyDescent="0.2">
      <c r="AH263" s="622"/>
      <c r="AI263" s="622"/>
      <c r="AJ263" s="622"/>
      <c r="AK263" s="622"/>
      <c r="AL263" s="622"/>
      <c r="AM263" s="622"/>
      <c r="AN263" s="622"/>
      <c r="AO263" s="622"/>
      <c r="AP263" s="622"/>
      <c r="AQ263" s="622"/>
      <c r="AR263" s="622"/>
      <c r="AS263" s="622"/>
      <c r="AT263" s="622"/>
      <c r="AU263" s="622"/>
      <c r="AV263" s="622"/>
      <c r="AW263" s="622"/>
      <c r="AX263" s="622"/>
      <c r="AY263" s="622"/>
      <c r="AZ263" s="622"/>
      <c r="BA263" s="2157"/>
      <c r="BB263" s="294" t="s">
        <v>113</v>
      </c>
      <c r="BC263" s="1056" t="s">
        <v>36</v>
      </c>
      <c r="BD263" s="1075" t="s">
        <v>36</v>
      </c>
      <c r="BE263" s="1075" t="s">
        <v>36</v>
      </c>
      <c r="BF263" s="1075" t="s">
        <v>36</v>
      </c>
      <c r="BG263" s="1095" t="s">
        <v>36</v>
      </c>
      <c r="BH263" s="1115" t="s">
        <v>36</v>
      </c>
      <c r="BI263" s="1075" t="s">
        <v>36</v>
      </c>
      <c r="BJ263" s="1075" t="s">
        <v>36</v>
      </c>
      <c r="BK263" s="1075" t="s">
        <v>36</v>
      </c>
      <c r="BL263" s="1095" t="s">
        <v>36</v>
      </c>
      <c r="BM263" s="1115" t="s">
        <v>36</v>
      </c>
      <c r="BN263" s="1075" t="s">
        <v>36</v>
      </c>
      <c r="BO263" s="1075" t="s">
        <v>36</v>
      </c>
      <c r="BP263" s="1075" t="s">
        <v>36</v>
      </c>
      <c r="BQ263" s="1095" t="s">
        <v>36</v>
      </c>
      <c r="BR263" s="1115" t="s">
        <v>36</v>
      </c>
      <c r="BS263" s="1075" t="s">
        <v>36</v>
      </c>
      <c r="BT263" s="1075" t="s">
        <v>36</v>
      </c>
      <c r="BU263" s="1075" t="s">
        <v>36</v>
      </c>
      <c r="BV263" s="1075" t="s">
        <v>36</v>
      </c>
      <c r="BW263" s="1075" t="s">
        <v>36</v>
      </c>
      <c r="BX263" s="1075" t="s">
        <v>36</v>
      </c>
      <c r="BY263" s="1133" t="s">
        <v>36</v>
      </c>
      <c r="BZ263" s="1133" t="s">
        <v>36</v>
      </c>
      <c r="CA263" s="1133" t="s">
        <v>36</v>
      </c>
      <c r="CB263" s="1133" t="s">
        <v>36</v>
      </c>
      <c r="CC263" s="1133" t="s">
        <v>36</v>
      </c>
      <c r="CD263" s="1133" t="s">
        <v>36</v>
      </c>
      <c r="CE263" s="1133" t="s">
        <v>36</v>
      </c>
      <c r="CF263" s="1133" t="s">
        <v>36</v>
      </c>
      <c r="CG263" s="1133" t="s">
        <v>36</v>
      </c>
      <c r="CH263" s="1820"/>
      <c r="CI263" s="1820"/>
      <c r="CJ263" s="1820"/>
      <c r="CK263" s="1820"/>
      <c r="CL263" s="1820"/>
      <c r="CM263" s="1820"/>
      <c r="CN263" s="1820"/>
      <c r="CO263" s="1820"/>
      <c r="CP263" s="1820"/>
      <c r="CQ263" s="1820"/>
      <c r="CR263" s="1820"/>
      <c r="CS263" s="1820"/>
      <c r="CT263" s="1820"/>
      <c r="CU263" s="1820"/>
      <c r="CV263" s="1820"/>
      <c r="CW263" s="1820"/>
      <c r="CX263" s="1820"/>
      <c r="CY263" s="1820"/>
      <c r="CZ263" s="1820"/>
    </row>
    <row r="264" s="135" customFormat="true" ht="15" customHeight="true" x14ac:dyDescent="0.2">
      <c r="AH264" s="622"/>
      <c r="AI264" s="622"/>
      <c r="AJ264" s="622"/>
      <c r="AK264" s="622"/>
      <c r="AL264" s="622"/>
      <c r="AM264" s="622"/>
      <c r="AN264" s="622"/>
      <c r="AO264" s="622"/>
      <c r="AP264" s="622"/>
      <c r="AQ264" s="622"/>
      <c r="AR264" s="622"/>
      <c r="AS264" s="622"/>
      <c r="AT264" s="622"/>
      <c r="AU264" s="622"/>
      <c r="AV264" s="622"/>
      <c r="AW264" s="622"/>
      <c r="AX264" s="622"/>
      <c r="AY264" s="622"/>
      <c r="AZ264" s="622"/>
      <c r="BA264" s="2157" t="s">
        <v>75</v>
      </c>
      <c r="BB264" s="294" t="s">
        <v>89</v>
      </c>
      <c r="BC264" s="1056" t="s">
        <v>36</v>
      </c>
      <c r="BD264" s="1075" t="s">
        <v>36</v>
      </c>
      <c r="BE264" s="1075" t="s">
        <v>36</v>
      </c>
      <c r="BF264" s="1075" t="s">
        <v>36</v>
      </c>
      <c r="BG264" s="1095" t="s">
        <v>36</v>
      </c>
      <c r="BH264" s="1115" t="s">
        <v>36</v>
      </c>
      <c r="BI264" s="1075" t="s">
        <v>36</v>
      </c>
      <c r="BJ264" s="1075" t="s">
        <v>36</v>
      </c>
      <c r="BK264" s="1075" t="s">
        <v>36</v>
      </c>
      <c r="BL264" s="1095" t="s">
        <v>36</v>
      </c>
      <c r="BM264" s="1115" t="s">
        <v>36</v>
      </c>
      <c r="BN264" s="1075" t="s">
        <v>36</v>
      </c>
      <c r="BO264" s="1075" t="s">
        <v>36</v>
      </c>
      <c r="BP264" s="1075" t="s">
        <v>36</v>
      </c>
      <c r="BQ264" s="1095" t="s">
        <v>36</v>
      </c>
      <c r="BR264" s="1115" t="s">
        <v>36</v>
      </c>
      <c r="BS264" s="1075" t="s">
        <v>36</v>
      </c>
      <c r="BT264" s="1075" t="s">
        <v>36</v>
      </c>
      <c r="BU264" s="1075" t="s">
        <v>36</v>
      </c>
      <c r="BV264" s="1075" t="s">
        <v>36</v>
      </c>
      <c r="BW264" s="1075" t="s">
        <v>36</v>
      </c>
      <c r="BX264" s="1075" t="s">
        <v>36</v>
      </c>
      <c r="BY264" s="1133" t="s">
        <v>36</v>
      </c>
      <c r="BZ264" s="1133" t="s">
        <v>36</v>
      </c>
      <c r="CA264" s="1133" t="s">
        <v>36</v>
      </c>
      <c r="CB264" s="1133" t="s">
        <v>36</v>
      </c>
      <c r="CC264" s="1133" t="s">
        <v>36</v>
      </c>
      <c r="CD264" s="1133" t="s">
        <v>36</v>
      </c>
      <c r="CE264" s="1133" t="s">
        <v>36</v>
      </c>
      <c r="CF264" s="1133" t="s">
        <v>36</v>
      </c>
      <c r="CG264" s="1133" t="s">
        <v>36</v>
      </c>
      <c r="CH264" s="1820"/>
      <c r="CI264" s="1820"/>
      <c r="CJ264" s="1820"/>
      <c r="CK264" s="1820"/>
      <c r="CL264" s="1820"/>
      <c r="CM264" s="1820"/>
      <c r="CN264" s="1820"/>
      <c r="CO264" s="1820"/>
      <c r="CP264" s="1820"/>
      <c r="CQ264" s="1820"/>
      <c r="CR264" s="1820"/>
      <c r="CS264" s="1820"/>
      <c r="CT264" s="1820"/>
      <c r="CU264" s="1820"/>
      <c r="CV264" s="1820"/>
      <c r="CW264" s="1820"/>
      <c r="CX264" s="1820"/>
      <c r="CY264" s="1820"/>
      <c r="CZ264" s="1820"/>
    </row>
    <row r="265" s="135" customFormat="true" ht="15" customHeight="true" x14ac:dyDescent="0.2">
      <c r="AH265" s="622"/>
      <c r="AI265" s="622"/>
      <c r="AJ265" s="622"/>
      <c r="AK265" s="622"/>
      <c r="AL265" s="622"/>
      <c r="AM265" s="622"/>
      <c r="AN265" s="622"/>
      <c r="AO265" s="622"/>
      <c r="AP265" s="622"/>
      <c r="AQ265" s="622"/>
      <c r="AR265" s="622"/>
      <c r="AS265" s="622"/>
      <c r="AT265" s="622"/>
      <c r="AU265" s="622"/>
      <c r="AV265" s="622"/>
      <c r="AW265" s="622"/>
      <c r="AX265" s="622"/>
      <c r="AY265" s="622"/>
      <c r="AZ265" s="622"/>
      <c r="BA265" s="2157"/>
      <c r="BB265" s="294" t="s">
        <v>90</v>
      </c>
      <c r="BC265" s="1056" t="s">
        <v>36</v>
      </c>
      <c r="BD265" s="1075" t="s">
        <v>36</v>
      </c>
      <c r="BE265" s="1075" t="s">
        <v>36</v>
      </c>
      <c r="BF265" s="1075" t="s">
        <v>36</v>
      </c>
      <c r="BG265" s="1095" t="s">
        <v>36</v>
      </c>
      <c r="BH265" s="1115" t="s">
        <v>36</v>
      </c>
      <c r="BI265" s="1075" t="s">
        <v>36</v>
      </c>
      <c r="BJ265" s="1075" t="s">
        <v>36</v>
      </c>
      <c r="BK265" s="1075" t="s">
        <v>36</v>
      </c>
      <c r="BL265" s="1095" t="s">
        <v>36</v>
      </c>
      <c r="BM265" s="1115" t="s">
        <v>36</v>
      </c>
      <c r="BN265" s="1075" t="s">
        <v>36</v>
      </c>
      <c r="BO265" s="1075" t="s">
        <v>36</v>
      </c>
      <c r="BP265" s="1075" t="s">
        <v>36</v>
      </c>
      <c r="BQ265" s="1095" t="s">
        <v>36</v>
      </c>
      <c r="BR265" s="1115" t="s">
        <v>36</v>
      </c>
      <c r="BS265" s="1075" t="s">
        <v>36</v>
      </c>
      <c r="BT265" s="1075" t="s">
        <v>36</v>
      </c>
      <c r="BU265" s="1075" t="s">
        <v>36</v>
      </c>
      <c r="BV265" s="1075" t="s">
        <v>36</v>
      </c>
      <c r="BW265" s="1075" t="s">
        <v>36</v>
      </c>
      <c r="BX265" s="1075" t="s">
        <v>36</v>
      </c>
      <c r="BY265" s="1133" t="s">
        <v>36</v>
      </c>
      <c r="BZ265" s="1133" t="s">
        <v>36</v>
      </c>
      <c r="CA265" s="1133" t="s">
        <v>36</v>
      </c>
      <c r="CB265" s="1133" t="s">
        <v>36</v>
      </c>
      <c r="CC265" s="1133" t="s">
        <v>36</v>
      </c>
      <c r="CD265" s="1133" t="s">
        <v>36</v>
      </c>
      <c r="CE265" s="1133" t="s">
        <v>36</v>
      </c>
      <c r="CF265" s="1133" t="s">
        <v>36</v>
      </c>
      <c r="CG265" s="1133" t="s">
        <v>36</v>
      </c>
      <c r="CH265" s="1820"/>
      <c r="CI265" s="1820"/>
      <c r="CJ265" s="1820"/>
      <c r="CK265" s="1820"/>
      <c r="CL265" s="1820"/>
      <c r="CM265" s="1820"/>
      <c r="CN265" s="1820"/>
      <c r="CO265" s="1820"/>
      <c r="CP265" s="1820"/>
      <c r="CQ265" s="1820"/>
      <c r="CR265" s="1820"/>
      <c r="CS265" s="1820"/>
      <c r="CT265" s="1820"/>
      <c r="CU265" s="1820"/>
      <c r="CV265" s="1820"/>
      <c r="CW265" s="1820"/>
      <c r="CX265" s="1820"/>
      <c r="CY265" s="1820"/>
      <c r="CZ265" s="1820"/>
    </row>
    <row r="266" s="135" customFormat="true" ht="15" customHeight="true" x14ac:dyDescent="0.2">
      <c r="AH266" s="622"/>
      <c r="AI266" s="622"/>
      <c r="AJ266" s="622"/>
      <c r="AK266" s="622"/>
      <c r="AL266" s="622"/>
      <c r="AM266" s="622"/>
      <c r="AN266" s="622"/>
      <c r="AO266" s="622"/>
      <c r="AP266" s="622"/>
      <c r="AQ266" s="622"/>
      <c r="AR266" s="622"/>
      <c r="AS266" s="622"/>
      <c r="AT266" s="622"/>
      <c r="AU266" s="622"/>
      <c r="AV266" s="622"/>
      <c r="AW266" s="622"/>
      <c r="AX266" s="622"/>
      <c r="AY266" s="622"/>
      <c r="AZ266" s="622"/>
      <c r="BA266" s="2157"/>
      <c r="BB266" s="294" t="s">
        <v>91</v>
      </c>
      <c r="BC266" s="1056" t="s">
        <v>36</v>
      </c>
      <c r="BD266" s="1075" t="s">
        <v>36</v>
      </c>
      <c r="BE266" s="1075" t="s">
        <v>36</v>
      </c>
      <c r="BF266" s="1075" t="s">
        <v>36</v>
      </c>
      <c r="BG266" s="1095" t="s">
        <v>36</v>
      </c>
      <c r="BH266" s="1115" t="s">
        <v>36</v>
      </c>
      <c r="BI266" s="1075" t="s">
        <v>36</v>
      </c>
      <c r="BJ266" s="1075" t="s">
        <v>36</v>
      </c>
      <c r="BK266" s="1075" t="s">
        <v>36</v>
      </c>
      <c r="BL266" s="1095" t="s">
        <v>36</v>
      </c>
      <c r="BM266" s="1115" t="s">
        <v>36</v>
      </c>
      <c r="BN266" s="1075" t="s">
        <v>36</v>
      </c>
      <c r="BO266" s="1075" t="s">
        <v>36</v>
      </c>
      <c r="BP266" s="1075" t="s">
        <v>36</v>
      </c>
      <c r="BQ266" s="1095" t="s">
        <v>36</v>
      </c>
      <c r="BR266" s="1115" t="s">
        <v>36</v>
      </c>
      <c r="BS266" s="1075" t="s">
        <v>36</v>
      </c>
      <c r="BT266" s="1075" t="s">
        <v>36</v>
      </c>
      <c r="BU266" s="1075" t="s">
        <v>36</v>
      </c>
      <c r="BV266" s="1075" t="s">
        <v>36</v>
      </c>
      <c r="BW266" s="1075" t="s">
        <v>36</v>
      </c>
      <c r="BX266" s="1075" t="s">
        <v>36</v>
      </c>
      <c r="BY266" s="1133" t="s">
        <v>36</v>
      </c>
      <c r="BZ266" s="1133" t="s">
        <v>36</v>
      </c>
      <c r="CA266" s="1133" t="s">
        <v>36</v>
      </c>
      <c r="CB266" s="1133" t="s">
        <v>36</v>
      </c>
      <c r="CC266" s="1133" t="s">
        <v>36</v>
      </c>
      <c r="CD266" s="1133" t="s">
        <v>36</v>
      </c>
      <c r="CE266" s="1133" t="s">
        <v>36</v>
      </c>
      <c r="CF266" s="1133" t="s">
        <v>36</v>
      </c>
      <c r="CG266" s="1133" t="s">
        <v>36</v>
      </c>
      <c r="CH266" s="1820"/>
      <c r="CI266" s="1820"/>
      <c r="CJ266" s="1820"/>
      <c r="CK266" s="1820"/>
      <c r="CL266" s="1820"/>
      <c r="CM266" s="1820"/>
      <c r="CN266" s="1820"/>
      <c r="CO266" s="1820"/>
      <c r="CP266" s="1820"/>
      <c r="CQ266" s="1820"/>
      <c r="CR266" s="1820"/>
      <c r="CS266" s="1820"/>
      <c r="CT266" s="1820"/>
      <c r="CU266" s="1820"/>
      <c r="CV266" s="1820"/>
      <c r="CW266" s="1820"/>
      <c r="CX266" s="1820"/>
      <c r="CY266" s="1820"/>
      <c r="CZ266" s="1820"/>
    </row>
    <row r="267" s="135" customFormat="true" ht="15" customHeight="true" x14ac:dyDescent="0.2">
      <c r="AH267" s="622"/>
      <c r="AI267" s="622"/>
      <c r="AJ267" s="622"/>
      <c r="AK267" s="622"/>
      <c r="AL267" s="622"/>
      <c r="AM267" s="622"/>
      <c r="AN267" s="622"/>
      <c r="AO267" s="622"/>
      <c r="AP267" s="622"/>
      <c r="AQ267" s="622"/>
      <c r="AR267" s="622"/>
      <c r="AS267" s="622"/>
      <c r="AT267" s="622"/>
      <c r="AU267" s="622"/>
      <c r="AV267" s="622"/>
      <c r="AW267" s="622"/>
      <c r="AX267" s="622"/>
      <c r="AY267" s="622"/>
      <c r="AZ267" s="622"/>
      <c r="BA267" s="2157"/>
      <c r="BB267" s="294" t="s">
        <v>113</v>
      </c>
      <c r="BC267" s="1056" t="s">
        <v>36</v>
      </c>
      <c r="BD267" s="1075" t="s">
        <v>36</v>
      </c>
      <c r="BE267" s="1075" t="s">
        <v>36</v>
      </c>
      <c r="BF267" s="1075" t="s">
        <v>36</v>
      </c>
      <c r="BG267" s="1095" t="s">
        <v>36</v>
      </c>
      <c r="BH267" s="1115" t="s">
        <v>36</v>
      </c>
      <c r="BI267" s="1075" t="s">
        <v>36</v>
      </c>
      <c r="BJ267" s="1075" t="s">
        <v>36</v>
      </c>
      <c r="BK267" s="1075" t="s">
        <v>36</v>
      </c>
      <c r="BL267" s="1095" t="s">
        <v>36</v>
      </c>
      <c r="BM267" s="1115" t="s">
        <v>36</v>
      </c>
      <c r="BN267" s="1075" t="s">
        <v>36</v>
      </c>
      <c r="BO267" s="1075" t="s">
        <v>36</v>
      </c>
      <c r="BP267" s="1075" t="s">
        <v>36</v>
      </c>
      <c r="BQ267" s="1095" t="s">
        <v>36</v>
      </c>
      <c r="BR267" s="1115" t="s">
        <v>36</v>
      </c>
      <c r="BS267" s="1075" t="s">
        <v>36</v>
      </c>
      <c r="BT267" s="1075" t="s">
        <v>36</v>
      </c>
      <c r="BU267" s="1075" t="s">
        <v>36</v>
      </c>
      <c r="BV267" s="1075" t="s">
        <v>36</v>
      </c>
      <c r="BW267" s="1075" t="s">
        <v>36</v>
      </c>
      <c r="BX267" s="1075" t="s">
        <v>36</v>
      </c>
      <c r="BY267" s="1133" t="s">
        <v>36</v>
      </c>
      <c r="BZ267" s="1133" t="s">
        <v>36</v>
      </c>
      <c r="CA267" s="1133" t="s">
        <v>36</v>
      </c>
      <c r="CB267" s="1133" t="s">
        <v>36</v>
      </c>
      <c r="CC267" s="1133" t="s">
        <v>36</v>
      </c>
      <c r="CD267" s="1133" t="s">
        <v>36</v>
      </c>
      <c r="CE267" s="1133" t="s">
        <v>36</v>
      </c>
      <c r="CF267" s="1133" t="s">
        <v>36</v>
      </c>
      <c r="CG267" s="1133" t="s">
        <v>36</v>
      </c>
      <c r="CH267" s="1820"/>
      <c r="CI267" s="1820"/>
      <c r="CJ267" s="1820"/>
      <c r="CK267" s="1820"/>
      <c r="CL267" s="1820"/>
      <c r="CM267" s="1820"/>
      <c r="CN267" s="1820"/>
      <c r="CO267" s="1820"/>
      <c r="CP267" s="1820"/>
      <c r="CQ267" s="1820"/>
      <c r="CR267" s="1820"/>
      <c r="CS267" s="1820"/>
      <c r="CT267" s="1820"/>
      <c r="CU267" s="1820"/>
      <c r="CV267" s="1820"/>
      <c r="CW267" s="1820"/>
      <c r="CX267" s="1820"/>
      <c r="CY267" s="1820"/>
      <c r="CZ267" s="1820"/>
    </row>
    <row r="268" s="135" customFormat="true" ht="15" customHeight="true" x14ac:dyDescent="0.2">
      <c r="AH268" s="622"/>
      <c r="AI268" s="622"/>
      <c r="AJ268" s="622"/>
      <c r="AK268" s="622"/>
      <c r="AL268" s="622"/>
      <c r="AM268" s="622"/>
      <c r="AN268" s="622"/>
      <c r="AO268" s="622"/>
      <c r="AP268" s="622"/>
      <c r="AQ268" s="622"/>
      <c r="AR268" s="622"/>
      <c r="AS268" s="622"/>
      <c r="AT268" s="622"/>
      <c r="AU268" s="622"/>
      <c r="AV268" s="622"/>
      <c r="AW268" s="622"/>
      <c r="AX268" s="622"/>
      <c r="AY268" s="622"/>
      <c r="AZ268" s="622"/>
      <c r="BA268" s="2157" t="s">
        <v>116</v>
      </c>
      <c r="BB268" s="294" t="s">
        <v>89</v>
      </c>
      <c r="BC268" s="1056" t="s">
        <v>36</v>
      </c>
      <c r="BD268" s="1075" t="s">
        <v>36</v>
      </c>
      <c r="BE268" s="1075" t="s">
        <v>36</v>
      </c>
      <c r="BF268" s="1075" t="s">
        <v>36</v>
      </c>
      <c r="BG268" s="1095" t="s">
        <v>36</v>
      </c>
      <c r="BH268" s="1115" t="s">
        <v>36</v>
      </c>
      <c r="BI268" s="1075" t="s">
        <v>36</v>
      </c>
      <c r="BJ268" s="1075" t="s">
        <v>36</v>
      </c>
      <c r="BK268" s="1075" t="s">
        <v>36</v>
      </c>
      <c r="BL268" s="1095" t="s">
        <v>36</v>
      </c>
      <c r="BM268" s="1115" t="s">
        <v>36</v>
      </c>
      <c r="BN268" s="1075" t="s">
        <v>36</v>
      </c>
      <c r="BO268" s="1075" t="s">
        <v>36</v>
      </c>
      <c r="BP268" s="1075" t="s">
        <v>36</v>
      </c>
      <c r="BQ268" s="1095" t="s">
        <v>36</v>
      </c>
      <c r="BR268" s="1115" t="s">
        <v>36</v>
      </c>
      <c r="BS268" s="1075" t="s">
        <v>36</v>
      </c>
      <c r="BT268" s="1075" t="s">
        <v>36</v>
      </c>
      <c r="BU268" s="1075" t="s">
        <v>36</v>
      </c>
      <c r="BV268" s="1075" t="s">
        <v>36</v>
      </c>
      <c r="BW268" s="1075" t="s">
        <v>36</v>
      </c>
      <c r="BX268" s="1075" t="s">
        <v>36</v>
      </c>
      <c r="BY268" s="1133" t="s">
        <v>36</v>
      </c>
      <c r="BZ268" s="1133" t="s">
        <v>36</v>
      </c>
      <c r="CA268" s="1133" t="s">
        <v>36</v>
      </c>
      <c r="CB268" s="1133" t="s">
        <v>36</v>
      </c>
      <c r="CC268" s="1133" t="s">
        <v>36</v>
      </c>
      <c r="CD268" s="1133" t="s">
        <v>36</v>
      </c>
      <c r="CE268" s="1133" t="s">
        <v>36</v>
      </c>
      <c r="CF268" s="1133" t="s">
        <v>36</v>
      </c>
      <c r="CG268" s="1133" t="s">
        <v>36</v>
      </c>
      <c r="CH268" s="1820"/>
      <c r="CI268" s="1820"/>
      <c r="CJ268" s="1820"/>
      <c r="CK268" s="1820"/>
      <c r="CL268" s="1820"/>
      <c r="CM268" s="1820"/>
      <c r="CN268" s="1820"/>
      <c r="CO268" s="1820"/>
      <c r="CP268" s="1820"/>
      <c r="CQ268" s="1820"/>
      <c r="CR268" s="1820"/>
      <c r="CS268" s="1820"/>
      <c r="CT268" s="1820"/>
      <c r="CU268" s="1820"/>
      <c r="CV268" s="1820"/>
      <c r="CW268" s="1820"/>
      <c r="CX268" s="1820"/>
      <c r="CY268" s="1820"/>
      <c r="CZ268" s="1820"/>
    </row>
    <row r="269" s="135" customFormat="true" ht="15" customHeight="true" x14ac:dyDescent="0.2">
      <c r="AH269" s="622"/>
      <c r="AI269" s="622"/>
      <c r="AJ269" s="622"/>
      <c r="AK269" s="622"/>
      <c r="AL269" s="622"/>
      <c r="AM269" s="622"/>
      <c r="AN269" s="622"/>
      <c r="AO269" s="622"/>
      <c r="AP269" s="622"/>
      <c r="AQ269" s="622"/>
      <c r="AR269" s="622"/>
      <c r="AS269" s="622"/>
      <c r="AT269" s="622"/>
      <c r="AU269" s="622"/>
      <c r="AV269" s="622"/>
      <c r="AW269" s="622"/>
      <c r="AX269" s="622"/>
      <c r="AY269" s="622"/>
      <c r="AZ269" s="622"/>
      <c r="BA269" s="2157"/>
      <c r="BB269" s="294" t="s">
        <v>90</v>
      </c>
      <c r="BC269" s="1056" t="s">
        <v>36</v>
      </c>
      <c r="BD269" s="1075" t="s">
        <v>36</v>
      </c>
      <c r="BE269" s="1075" t="s">
        <v>36</v>
      </c>
      <c r="BF269" s="1075" t="s">
        <v>36</v>
      </c>
      <c r="BG269" s="1095" t="s">
        <v>36</v>
      </c>
      <c r="BH269" s="1115" t="s">
        <v>36</v>
      </c>
      <c r="BI269" s="1075" t="s">
        <v>36</v>
      </c>
      <c r="BJ269" s="1075" t="s">
        <v>36</v>
      </c>
      <c r="BK269" s="1075" t="s">
        <v>36</v>
      </c>
      <c r="BL269" s="1095" t="s">
        <v>36</v>
      </c>
      <c r="BM269" s="1115" t="s">
        <v>36</v>
      </c>
      <c r="BN269" s="1075" t="s">
        <v>36</v>
      </c>
      <c r="BO269" s="1075" t="s">
        <v>36</v>
      </c>
      <c r="BP269" s="1075" t="s">
        <v>36</v>
      </c>
      <c r="BQ269" s="1095" t="s">
        <v>36</v>
      </c>
      <c r="BR269" s="1115" t="s">
        <v>36</v>
      </c>
      <c r="BS269" s="1075" t="s">
        <v>36</v>
      </c>
      <c r="BT269" s="1075" t="s">
        <v>36</v>
      </c>
      <c r="BU269" s="1075" t="s">
        <v>36</v>
      </c>
      <c r="BV269" s="1075" t="s">
        <v>36</v>
      </c>
      <c r="BW269" s="1075" t="s">
        <v>36</v>
      </c>
      <c r="BX269" s="1075" t="s">
        <v>36</v>
      </c>
      <c r="BY269" s="1133" t="s">
        <v>36</v>
      </c>
      <c r="BZ269" s="1133" t="s">
        <v>36</v>
      </c>
      <c r="CA269" s="1133" t="s">
        <v>36</v>
      </c>
      <c r="CB269" s="1133" t="s">
        <v>36</v>
      </c>
      <c r="CC269" s="1133" t="s">
        <v>36</v>
      </c>
      <c r="CD269" s="1133" t="s">
        <v>36</v>
      </c>
      <c r="CE269" s="1133" t="s">
        <v>36</v>
      </c>
      <c r="CF269" s="1133" t="s">
        <v>36</v>
      </c>
      <c r="CG269" s="1133" t="s">
        <v>36</v>
      </c>
      <c r="CH269" s="1820"/>
      <c r="CI269" s="1820"/>
      <c r="CJ269" s="1820"/>
      <c r="CK269" s="1820"/>
      <c r="CL269" s="1820"/>
      <c r="CM269" s="1820"/>
      <c r="CN269" s="1820"/>
      <c r="CO269" s="1820"/>
      <c r="CP269" s="1820"/>
      <c r="CQ269" s="1820"/>
      <c r="CR269" s="1820"/>
      <c r="CS269" s="1820"/>
      <c r="CT269" s="1820"/>
      <c r="CU269" s="1820"/>
      <c r="CV269" s="1820"/>
      <c r="CW269" s="1820"/>
      <c r="CX269" s="1820"/>
      <c r="CY269" s="1820"/>
      <c r="CZ269" s="1820"/>
    </row>
    <row r="270" s="135" customFormat="true" ht="15" customHeight="true" x14ac:dyDescent="0.2">
      <c r="AH270" s="622"/>
      <c r="AI270" s="622"/>
      <c r="AJ270" s="622"/>
      <c r="AK270" s="622"/>
      <c r="AL270" s="622"/>
      <c r="AM270" s="622"/>
      <c r="AN270" s="622"/>
      <c r="AO270" s="622"/>
      <c r="AP270" s="622"/>
      <c r="AQ270" s="622"/>
      <c r="AR270" s="622"/>
      <c r="AS270" s="622"/>
      <c r="AT270" s="622"/>
      <c r="AU270" s="622"/>
      <c r="AV270" s="622"/>
      <c r="AW270" s="622"/>
      <c r="AX270" s="622"/>
      <c r="AY270" s="622"/>
      <c r="AZ270" s="622"/>
      <c r="BA270" s="2157"/>
      <c r="BB270" s="294" t="s">
        <v>91</v>
      </c>
      <c r="BC270" s="1056" t="s">
        <v>36</v>
      </c>
      <c r="BD270" s="1075" t="s">
        <v>36</v>
      </c>
      <c r="BE270" s="1075" t="s">
        <v>36</v>
      </c>
      <c r="BF270" s="1075" t="s">
        <v>36</v>
      </c>
      <c r="BG270" s="1095" t="s">
        <v>36</v>
      </c>
      <c r="BH270" s="1115" t="s">
        <v>36</v>
      </c>
      <c r="BI270" s="1075" t="s">
        <v>36</v>
      </c>
      <c r="BJ270" s="1075" t="s">
        <v>36</v>
      </c>
      <c r="BK270" s="1075" t="s">
        <v>36</v>
      </c>
      <c r="BL270" s="1095" t="s">
        <v>36</v>
      </c>
      <c r="BM270" s="1115" t="s">
        <v>36</v>
      </c>
      <c r="BN270" s="1075" t="s">
        <v>36</v>
      </c>
      <c r="BO270" s="1075" t="s">
        <v>36</v>
      </c>
      <c r="BP270" s="1075" t="s">
        <v>36</v>
      </c>
      <c r="BQ270" s="1095" t="s">
        <v>36</v>
      </c>
      <c r="BR270" s="1115" t="s">
        <v>36</v>
      </c>
      <c r="BS270" s="1075" t="s">
        <v>36</v>
      </c>
      <c r="BT270" s="1075" t="s">
        <v>36</v>
      </c>
      <c r="BU270" s="1075" t="s">
        <v>36</v>
      </c>
      <c r="BV270" s="1075" t="s">
        <v>36</v>
      </c>
      <c r="BW270" s="1075" t="s">
        <v>36</v>
      </c>
      <c r="BX270" s="1075" t="s">
        <v>36</v>
      </c>
      <c r="BY270" s="1133" t="s">
        <v>36</v>
      </c>
      <c r="BZ270" s="1133" t="s">
        <v>36</v>
      </c>
      <c r="CA270" s="1133" t="s">
        <v>36</v>
      </c>
      <c r="CB270" s="1133" t="s">
        <v>36</v>
      </c>
      <c r="CC270" s="1133" t="s">
        <v>36</v>
      </c>
      <c r="CD270" s="1133" t="s">
        <v>36</v>
      </c>
      <c r="CE270" s="1133" t="s">
        <v>36</v>
      </c>
      <c r="CF270" s="1133" t="s">
        <v>36</v>
      </c>
      <c r="CG270" s="1133" t="s">
        <v>36</v>
      </c>
      <c r="CH270" s="1820"/>
      <c r="CI270" s="1820"/>
      <c r="CJ270" s="1820"/>
      <c r="CK270" s="1820"/>
      <c r="CL270" s="1820"/>
      <c r="CM270" s="1820"/>
      <c r="CN270" s="1820"/>
      <c r="CO270" s="1820"/>
      <c r="CP270" s="1820"/>
      <c r="CQ270" s="1820"/>
      <c r="CR270" s="1820"/>
      <c r="CS270" s="1820"/>
      <c r="CT270" s="1820"/>
      <c r="CU270" s="1820"/>
      <c r="CV270" s="1820"/>
      <c r="CW270" s="1820"/>
      <c r="CX270" s="1820"/>
      <c r="CY270" s="1820"/>
      <c r="CZ270" s="1820"/>
    </row>
    <row r="271" s="135" customFormat="true" ht="15" customHeight="true" x14ac:dyDescent="0.2">
      <c r="AH271" s="622"/>
      <c r="AI271" s="622"/>
      <c r="AJ271" s="622"/>
      <c r="AK271" s="622"/>
      <c r="AL271" s="622"/>
      <c r="AM271" s="622"/>
      <c r="AN271" s="622"/>
      <c r="AO271" s="622"/>
      <c r="AP271" s="622"/>
      <c r="AQ271" s="622"/>
      <c r="AR271" s="622"/>
      <c r="AS271" s="622"/>
      <c r="AT271" s="622"/>
      <c r="AU271" s="622"/>
      <c r="AV271" s="622"/>
      <c r="AW271" s="622"/>
      <c r="AX271" s="622"/>
      <c r="AY271" s="622"/>
      <c r="AZ271" s="622"/>
      <c r="BA271" s="2157" t="s">
        <v>76</v>
      </c>
      <c r="BB271" s="294" t="s">
        <v>50</v>
      </c>
      <c r="BC271" s="1056" t="s">
        <v>36</v>
      </c>
      <c r="BD271" s="1076" t="s">
        <v>36</v>
      </c>
      <c r="BE271" s="1076" t="s">
        <v>36</v>
      </c>
      <c r="BF271" s="1076" t="s">
        <v>36</v>
      </c>
      <c r="BG271" s="1096" t="s">
        <v>36</v>
      </c>
      <c r="BH271" s="1056" t="s">
        <v>36</v>
      </c>
      <c r="BI271" s="1076" t="s">
        <v>36</v>
      </c>
      <c r="BJ271" s="1076" t="s">
        <v>36</v>
      </c>
      <c r="BK271" s="1076" t="s">
        <v>36</v>
      </c>
      <c r="BL271" s="1096" t="s">
        <v>36</v>
      </c>
      <c r="BM271" s="1056" t="s">
        <v>36</v>
      </c>
      <c r="BN271" s="1076" t="s">
        <v>36</v>
      </c>
      <c r="BO271" s="1076" t="s">
        <v>36</v>
      </c>
      <c r="BP271" s="1076" t="s">
        <v>36</v>
      </c>
      <c r="BQ271" s="1096" t="s">
        <v>36</v>
      </c>
      <c r="BR271" s="1056" t="s">
        <v>36</v>
      </c>
      <c r="BS271" s="1076" t="s">
        <v>36</v>
      </c>
      <c r="BT271" s="1076" t="s">
        <v>36</v>
      </c>
      <c r="BU271" s="1076" t="s">
        <v>36</v>
      </c>
      <c r="BV271" s="1076" t="s">
        <v>36</v>
      </c>
      <c r="BW271" s="1076" t="s">
        <v>36</v>
      </c>
      <c r="BX271" s="1076" t="s">
        <v>36</v>
      </c>
      <c r="BY271" s="1134" t="s">
        <v>36</v>
      </c>
      <c r="BZ271" s="1134" t="s">
        <v>36</v>
      </c>
      <c r="CA271" s="1134" t="s">
        <v>36</v>
      </c>
      <c r="CB271" s="1134" t="s">
        <v>36</v>
      </c>
      <c r="CC271" s="1134" t="s">
        <v>36</v>
      </c>
      <c r="CD271" s="1134" t="s">
        <v>36</v>
      </c>
      <c r="CE271" s="1134" t="s">
        <v>36</v>
      </c>
      <c r="CF271" s="1134" t="s">
        <v>36</v>
      </c>
      <c r="CG271" s="1134" t="s">
        <v>36</v>
      </c>
      <c r="CH271" s="1821"/>
      <c r="CI271" s="1821"/>
      <c r="CJ271" s="1821"/>
      <c r="CK271" s="1821"/>
      <c r="CL271" s="1821"/>
      <c r="CM271" s="1821"/>
      <c r="CN271" s="1821"/>
      <c r="CO271" s="1821"/>
      <c r="CP271" s="1821"/>
      <c r="CQ271" s="1821"/>
      <c r="CR271" s="1821"/>
      <c r="CS271" s="1821"/>
      <c r="CT271" s="1821"/>
      <c r="CU271" s="1821"/>
      <c r="CV271" s="1821"/>
      <c r="CW271" s="1821"/>
      <c r="CX271" s="1821"/>
      <c r="CY271" s="1821"/>
      <c r="CZ271" s="1821"/>
    </row>
    <row r="272" s="135" customFormat="true" ht="15" customHeight="true" x14ac:dyDescent="0.2">
      <c r="AH272" s="622"/>
      <c r="AI272" s="622"/>
      <c r="AJ272" s="622"/>
      <c r="AK272" s="622"/>
      <c r="AL272" s="622"/>
      <c r="AM272" s="622"/>
      <c r="AN272" s="622"/>
      <c r="AO272" s="622"/>
      <c r="AP272" s="622"/>
      <c r="AQ272" s="622"/>
      <c r="AR272" s="622"/>
      <c r="AS272" s="622"/>
      <c r="AT272" s="622"/>
      <c r="AU272" s="622"/>
      <c r="AV272" s="622"/>
      <c r="AW272" s="622"/>
      <c r="AX272" s="622"/>
      <c r="AY272" s="622"/>
      <c r="AZ272" s="622"/>
      <c r="BA272" s="2157"/>
      <c r="BB272" s="294" t="s">
        <v>49</v>
      </c>
      <c r="BC272" s="1056" t="s">
        <v>36</v>
      </c>
      <c r="BD272" s="1076" t="s">
        <v>36</v>
      </c>
      <c r="BE272" s="1076" t="s">
        <v>36</v>
      </c>
      <c r="BF272" s="1076" t="s">
        <v>36</v>
      </c>
      <c r="BG272" s="1096" t="s">
        <v>36</v>
      </c>
      <c r="BH272" s="1056" t="s">
        <v>36</v>
      </c>
      <c r="BI272" s="1076" t="s">
        <v>36</v>
      </c>
      <c r="BJ272" s="1076" t="s">
        <v>36</v>
      </c>
      <c r="BK272" s="1076" t="s">
        <v>36</v>
      </c>
      <c r="BL272" s="1096" t="s">
        <v>36</v>
      </c>
      <c r="BM272" s="1056" t="s">
        <v>36</v>
      </c>
      <c r="BN272" s="1076" t="s">
        <v>36</v>
      </c>
      <c r="BO272" s="1076" t="s">
        <v>36</v>
      </c>
      <c r="BP272" s="1076" t="s">
        <v>36</v>
      </c>
      <c r="BQ272" s="1096" t="s">
        <v>36</v>
      </c>
      <c r="BR272" s="1056" t="s">
        <v>36</v>
      </c>
      <c r="BS272" s="1076" t="s">
        <v>36</v>
      </c>
      <c r="BT272" s="1076" t="s">
        <v>36</v>
      </c>
      <c r="BU272" s="1076" t="s">
        <v>36</v>
      </c>
      <c r="BV272" s="1076" t="s">
        <v>36</v>
      </c>
      <c r="BW272" s="1076" t="s">
        <v>36</v>
      </c>
      <c r="BX272" s="1076" t="s">
        <v>36</v>
      </c>
      <c r="BY272" s="1134" t="s">
        <v>36</v>
      </c>
      <c r="BZ272" s="1134" t="s">
        <v>36</v>
      </c>
      <c r="CA272" s="1134" t="s">
        <v>36</v>
      </c>
      <c r="CB272" s="1134" t="s">
        <v>36</v>
      </c>
      <c r="CC272" s="1134" t="s">
        <v>36</v>
      </c>
      <c r="CD272" s="1134" t="s">
        <v>36</v>
      </c>
      <c r="CE272" s="1134" t="s">
        <v>36</v>
      </c>
      <c r="CF272" s="1134" t="s">
        <v>36</v>
      </c>
      <c r="CG272" s="1134" t="s">
        <v>36</v>
      </c>
      <c r="CH272" s="1821"/>
      <c r="CI272" s="1821"/>
      <c r="CJ272" s="1821"/>
      <c r="CK272" s="1821"/>
      <c r="CL272" s="1821"/>
      <c r="CM272" s="1821"/>
      <c r="CN272" s="1821"/>
      <c r="CO272" s="1821"/>
      <c r="CP272" s="1821"/>
      <c r="CQ272" s="1821"/>
      <c r="CR272" s="1821"/>
      <c r="CS272" s="1821"/>
      <c r="CT272" s="1821"/>
      <c r="CU272" s="1821"/>
      <c r="CV272" s="1821"/>
      <c r="CW272" s="1821"/>
      <c r="CX272" s="1821"/>
      <c r="CY272" s="1821"/>
      <c r="CZ272" s="1821"/>
    </row>
    <row r="273" s="135" customFormat="true" ht="15" customHeight="true" x14ac:dyDescent="0.2">
      <c r="AH273" s="622"/>
      <c r="AI273" s="622"/>
      <c r="AJ273" s="622"/>
      <c r="AK273" s="622"/>
      <c r="AL273" s="622"/>
      <c r="AM273" s="622"/>
      <c r="AN273" s="622"/>
      <c r="AO273" s="622"/>
      <c r="AP273" s="622"/>
      <c r="AQ273" s="622"/>
      <c r="AR273" s="622"/>
      <c r="AS273" s="622"/>
      <c r="AT273" s="622"/>
      <c r="AU273" s="622"/>
      <c r="AV273" s="622"/>
      <c r="AW273" s="622"/>
      <c r="AX273" s="622"/>
      <c r="AY273" s="622"/>
      <c r="AZ273" s="622"/>
      <c r="BA273" s="2157"/>
      <c r="BB273" s="294" t="s">
        <v>113</v>
      </c>
      <c r="BC273" s="1056" t="s">
        <v>36</v>
      </c>
      <c r="BD273" s="1076" t="s">
        <v>36</v>
      </c>
      <c r="BE273" s="1076" t="s">
        <v>36</v>
      </c>
      <c r="BF273" s="1076" t="s">
        <v>36</v>
      </c>
      <c r="BG273" s="1096" t="s">
        <v>36</v>
      </c>
      <c r="BH273" s="1056" t="s">
        <v>36</v>
      </c>
      <c r="BI273" s="1076" t="s">
        <v>36</v>
      </c>
      <c r="BJ273" s="1076" t="s">
        <v>36</v>
      </c>
      <c r="BK273" s="1076" t="s">
        <v>36</v>
      </c>
      <c r="BL273" s="1096" t="s">
        <v>36</v>
      </c>
      <c r="BM273" s="1056" t="s">
        <v>36</v>
      </c>
      <c r="BN273" s="1076" t="s">
        <v>36</v>
      </c>
      <c r="BO273" s="1076" t="s">
        <v>36</v>
      </c>
      <c r="BP273" s="1076" t="s">
        <v>36</v>
      </c>
      <c r="BQ273" s="1096" t="s">
        <v>36</v>
      </c>
      <c r="BR273" s="1056" t="s">
        <v>36</v>
      </c>
      <c r="BS273" s="1076" t="s">
        <v>36</v>
      </c>
      <c r="BT273" s="1076" t="s">
        <v>36</v>
      </c>
      <c r="BU273" s="1076" t="s">
        <v>36</v>
      </c>
      <c r="BV273" s="1076" t="s">
        <v>36</v>
      </c>
      <c r="BW273" s="1076" t="s">
        <v>36</v>
      </c>
      <c r="BX273" s="1076" t="s">
        <v>36</v>
      </c>
      <c r="BY273" s="1134" t="s">
        <v>36</v>
      </c>
      <c r="BZ273" s="1134" t="s">
        <v>36</v>
      </c>
      <c r="CA273" s="1134" t="s">
        <v>36</v>
      </c>
      <c r="CB273" s="1134" t="s">
        <v>36</v>
      </c>
      <c r="CC273" s="1134" t="s">
        <v>36</v>
      </c>
      <c r="CD273" s="1134" t="s">
        <v>36</v>
      </c>
      <c r="CE273" s="1134" t="s">
        <v>36</v>
      </c>
      <c r="CF273" s="1134" t="s">
        <v>36</v>
      </c>
      <c r="CG273" s="1134" t="s">
        <v>36</v>
      </c>
      <c r="CH273" s="1821"/>
      <c r="CI273" s="1821"/>
      <c r="CJ273" s="1821"/>
      <c r="CK273" s="1821"/>
      <c r="CL273" s="1821"/>
      <c r="CM273" s="1821"/>
      <c r="CN273" s="1821"/>
      <c r="CO273" s="1821"/>
      <c r="CP273" s="1821"/>
      <c r="CQ273" s="1821"/>
      <c r="CR273" s="1821"/>
      <c r="CS273" s="1821"/>
      <c r="CT273" s="1821"/>
      <c r="CU273" s="1821"/>
      <c r="CV273" s="1821"/>
      <c r="CW273" s="1821"/>
      <c r="CX273" s="1821"/>
      <c r="CY273" s="1821"/>
      <c r="CZ273" s="1821"/>
    </row>
    <row r="274" s="135" customFormat="true" ht="15" customHeight="true" x14ac:dyDescent="0.2">
      <c r="AH274" s="622"/>
      <c r="AI274" s="622"/>
      <c r="AJ274" s="622"/>
      <c r="AK274" s="622"/>
      <c r="AL274" s="622"/>
      <c r="AM274" s="622"/>
      <c r="AN274" s="622"/>
      <c r="AO274" s="622"/>
      <c r="AP274" s="622"/>
      <c r="AQ274" s="622"/>
      <c r="AR274" s="622"/>
      <c r="AS274" s="622"/>
      <c r="AT274" s="622"/>
      <c r="AU274" s="622"/>
      <c r="AV274" s="622"/>
      <c r="AW274" s="622"/>
      <c r="AX274" s="622"/>
      <c r="AY274" s="622"/>
      <c r="AZ274" s="622"/>
      <c r="BA274" s="2157" t="s">
        <v>77</v>
      </c>
      <c r="BB274" s="294" t="s">
        <v>50</v>
      </c>
      <c r="BC274" s="1056" t="s">
        <v>36</v>
      </c>
      <c r="BD274" s="1075" t="s">
        <v>36</v>
      </c>
      <c r="BE274" s="1075" t="s">
        <v>36</v>
      </c>
      <c r="BF274" s="1075" t="s">
        <v>36</v>
      </c>
      <c r="BG274" s="1095" t="s">
        <v>36</v>
      </c>
      <c r="BH274" s="1115" t="s">
        <v>36</v>
      </c>
      <c r="BI274" s="1075" t="s">
        <v>36</v>
      </c>
      <c r="BJ274" s="1075" t="s">
        <v>36</v>
      </c>
      <c r="BK274" s="1075" t="s">
        <v>36</v>
      </c>
      <c r="BL274" s="1095" t="s">
        <v>36</v>
      </c>
      <c r="BM274" s="1115" t="s">
        <v>36</v>
      </c>
      <c r="BN274" s="1075" t="s">
        <v>36</v>
      </c>
      <c r="BO274" s="1075" t="s">
        <v>36</v>
      </c>
      <c r="BP274" s="1075" t="s">
        <v>36</v>
      </c>
      <c r="BQ274" s="1095" t="s">
        <v>36</v>
      </c>
      <c r="BR274" s="1115" t="s">
        <v>36</v>
      </c>
      <c r="BS274" s="1075" t="s">
        <v>36</v>
      </c>
      <c r="BT274" s="1075" t="s">
        <v>36</v>
      </c>
      <c r="BU274" s="1075" t="s">
        <v>36</v>
      </c>
      <c r="BV274" s="1075" t="s">
        <v>36</v>
      </c>
      <c r="BW274" s="1075" t="s">
        <v>36</v>
      </c>
      <c r="BX274" s="1075" t="s">
        <v>36</v>
      </c>
      <c r="BY274" s="1133" t="s">
        <v>36</v>
      </c>
      <c r="BZ274" s="1133" t="s">
        <v>36</v>
      </c>
      <c r="CA274" s="1133" t="s">
        <v>36</v>
      </c>
      <c r="CB274" s="1133" t="s">
        <v>36</v>
      </c>
      <c r="CC274" s="1133" t="s">
        <v>36</v>
      </c>
      <c r="CD274" s="1133" t="s">
        <v>36</v>
      </c>
      <c r="CE274" s="1133" t="s">
        <v>36</v>
      </c>
      <c r="CF274" s="1133" t="s">
        <v>36</v>
      </c>
      <c r="CG274" s="1133" t="s">
        <v>36</v>
      </c>
      <c r="CH274" s="1820"/>
      <c r="CI274" s="1820"/>
      <c r="CJ274" s="1820"/>
      <c r="CK274" s="1820"/>
      <c r="CL274" s="1820"/>
      <c r="CM274" s="1820"/>
      <c r="CN274" s="1820"/>
      <c r="CO274" s="1820"/>
      <c r="CP274" s="1820"/>
      <c r="CQ274" s="1820"/>
      <c r="CR274" s="1820"/>
      <c r="CS274" s="1820"/>
      <c r="CT274" s="1820"/>
      <c r="CU274" s="1820"/>
      <c r="CV274" s="1820"/>
      <c r="CW274" s="1820"/>
      <c r="CX274" s="1820"/>
      <c r="CY274" s="1820"/>
      <c r="CZ274" s="1820"/>
    </row>
    <row r="275" s="135" customFormat="true" ht="15" customHeight="true" x14ac:dyDescent="0.2">
      <c r="AH275" s="622"/>
      <c r="AI275" s="622"/>
      <c r="AJ275" s="622"/>
      <c r="AK275" s="622"/>
      <c r="AL275" s="622"/>
      <c r="AM275" s="622"/>
      <c r="AN275" s="622"/>
      <c r="AO275" s="622"/>
      <c r="AP275" s="622"/>
      <c r="AQ275" s="622"/>
      <c r="AR275" s="622"/>
      <c r="AS275" s="622"/>
      <c r="AT275" s="622"/>
      <c r="AU275" s="622"/>
      <c r="AV275" s="622"/>
      <c r="AW275" s="622"/>
      <c r="AX275" s="622"/>
      <c r="AY275" s="622"/>
      <c r="AZ275" s="622"/>
      <c r="BA275" s="2157"/>
      <c r="BB275" s="294" t="s">
        <v>49</v>
      </c>
      <c r="BC275" s="1056" t="s">
        <v>36</v>
      </c>
      <c r="BD275" s="1075" t="s">
        <v>36</v>
      </c>
      <c r="BE275" s="1075" t="s">
        <v>36</v>
      </c>
      <c r="BF275" s="1075" t="s">
        <v>36</v>
      </c>
      <c r="BG275" s="1095" t="s">
        <v>36</v>
      </c>
      <c r="BH275" s="1115" t="s">
        <v>36</v>
      </c>
      <c r="BI275" s="1075" t="s">
        <v>36</v>
      </c>
      <c r="BJ275" s="1075" t="s">
        <v>36</v>
      </c>
      <c r="BK275" s="1075" t="s">
        <v>36</v>
      </c>
      <c r="BL275" s="1095" t="s">
        <v>36</v>
      </c>
      <c r="BM275" s="1115" t="s">
        <v>36</v>
      </c>
      <c r="BN275" s="1075" t="s">
        <v>36</v>
      </c>
      <c r="BO275" s="1075" t="s">
        <v>36</v>
      </c>
      <c r="BP275" s="1075" t="s">
        <v>36</v>
      </c>
      <c r="BQ275" s="1095" t="s">
        <v>36</v>
      </c>
      <c r="BR275" s="1115" t="s">
        <v>36</v>
      </c>
      <c r="BS275" s="1075" t="s">
        <v>36</v>
      </c>
      <c r="BT275" s="1075" t="s">
        <v>36</v>
      </c>
      <c r="BU275" s="1075" t="s">
        <v>36</v>
      </c>
      <c r="BV275" s="1075" t="s">
        <v>36</v>
      </c>
      <c r="BW275" s="1075" t="s">
        <v>36</v>
      </c>
      <c r="BX275" s="1075" t="s">
        <v>36</v>
      </c>
      <c r="BY275" s="1133" t="s">
        <v>36</v>
      </c>
      <c r="BZ275" s="1133" t="s">
        <v>36</v>
      </c>
      <c r="CA275" s="1133" t="s">
        <v>36</v>
      </c>
      <c r="CB275" s="1133" t="s">
        <v>36</v>
      </c>
      <c r="CC275" s="1133" t="s">
        <v>36</v>
      </c>
      <c r="CD275" s="1133" t="s">
        <v>36</v>
      </c>
      <c r="CE275" s="1133" t="s">
        <v>36</v>
      </c>
      <c r="CF275" s="1133" t="s">
        <v>36</v>
      </c>
      <c r="CG275" s="1133" t="s">
        <v>36</v>
      </c>
      <c r="CH275" s="1820"/>
      <c r="CI275" s="1820"/>
      <c r="CJ275" s="1820"/>
      <c r="CK275" s="1820"/>
      <c r="CL275" s="1820"/>
      <c r="CM275" s="1820"/>
      <c r="CN275" s="1820"/>
      <c r="CO275" s="1820"/>
      <c r="CP275" s="1820"/>
      <c r="CQ275" s="1820"/>
      <c r="CR275" s="1820"/>
      <c r="CS275" s="1820"/>
      <c r="CT275" s="1820"/>
      <c r="CU275" s="1820"/>
      <c r="CV275" s="1820"/>
      <c r="CW275" s="1820"/>
      <c r="CX275" s="1820"/>
      <c r="CY275" s="1820"/>
      <c r="CZ275" s="1820"/>
    </row>
    <row r="276" s="135" customFormat="true" ht="15" customHeight="true" x14ac:dyDescent="0.2">
      <c r="AH276" s="622"/>
      <c r="AI276" s="622"/>
      <c r="AJ276" s="622"/>
      <c r="AK276" s="622"/>
      <c r="AL276" s="622"/>
      <c r="AM276" s="622"/>
      <c r="AN276" s="622"/>
      <c r="AO276" s="622"/>
      <c r="AP276" s="622"/>
      <c r="AQ276" s="622"/>
      <c r="AR276" s="622"/>
      <c r="AS276" s="622"/>
      <c r="AT276" s="622"/>
      <c r="AU276" s="622"/>
      <c r="AV276" s="622"/>
      <c r="AW276" s="622"/>
      <c r="AX276" s="622"/>
      <c r="AY276" s="622"/>
      <c r="AZ276" s="622"/>
      <c r="BA276" s="2157"/>
      <c r="BB276" s="294" t="s">
        <v>114</v>
      </c>
      <c r="BC276" s="1056" t="s">
        <v>36</v>
      </c>
      <c r="BD276" s="1075" t="s">
        <v>36</v>
      </c>
      <c r="BE276" s="1075" t="s">
        <v>36</v>
      </c>
      <c r="BF276" s="1075" t="s">
        <v>36</v>
      </c>
      <c r="BG276" s="1095" t="s">
        <v>36</v>
      </c>
      <c r="BH276" s="1115" t="s">
        <v>36</v>
      </c>
      <c r="BI276" s="1075" t="s">
        <v>36</v>
      </c>
      <c r="BJ276" s="1075" t="s">
        <v>36</v>
      </c>
      <c r="BK276" s="1075" t="s">
        <v>36</v>
      </c>
      <c r="BL276" s="1095" t="s">
        <v>36</v>
      </c>
      <c r="BM276" s="1115" t="s">
        <v>36</v>
      </c>
      <c r="BN276" s="1075" t="s">
        <v>36</v>
      </c>
      <c r="BO276" s="1075" t="s">
        <v>36</v>
      </c>
      <c r="BP276" s="1075" t="s">
        <v>36</v>
      </c>
      <c r="BQ276" s="1095" t="s">
        <v>36</v>
      </c>
      <c r="BR276" s="1115" t="s">
        <v>36</v>
      </c>
      <c r="BS276" s="1075" t="s">
        <v>36</v>
      </c>
      <c r="BT276" s="1075" t="s">
        <v>36</v>
      </c>
      <c r="BU276" s="1075" t="s">
        <v>36</v>
      </c>
      <c r="BV276" s="1075" t="s">
        <v>36</v>
      </c>
      <c r="BW276" s="1075" t="s">
        <v>36</v>
      </c>
      <c r="BX276" s="1075" t="s">
        <v>36</v>
      </c>
      <c r="BY276" s="1133" t="s">
        <v>36</v>
      </c>
      <c r="BZ276" s="1133" t="s">
        <v>36</v>
      </c>
      <c r="CA276" s="1133" t="s">
        <v>36</v>
      </c>
      <c r="CB276" s="1133" t="s">
        <v>36</v>
      </c>
      <c r="CC276" s="1133" t="s">
        <v>36</v>
      </c>
      <c r="CD276" s="1133" t="s">
        <v>36</v>
      </c>
      <c r="CE276" s="1133" t="s">
        <v>36</v>
      </c>
      <c r="CF276" s="1133" t="s">
        <v>36</v>
      </c>
      <c r="CG276" s="1133" t="s">
        <v>36</v>
      </c>
      <c r="CH276" s="1820"/>
      <c r="CI276" s="1820"/>
      <c r="CJ276" s="1820"/>
      <c r="CK276" s="1820"/>
      <c r="CL276" s="1820"/>
      <c r="CM276" s="1820"/>
      <c r="CN276" s="1820"/>
      <c r="CO276" s="1820"/>
      <c r="CP276" s="1820"/>
      <c r="CQ276" s="1820"/>
      <c r="CR276" s="1820"/>
      <c r="CS276" s="1820"/>
      <c r="CT276" s="1820"/>
      <c r="CU276" s="1820"/>
      <c r="CV276" s="1820"/>
      <c r="CW276" s="1820"/>
      <c r="CX276" s="1820"/>
      <c r="CY276" s="1820"/>
      <c r="CZ276" s="1820"/>
    </row>
    <row r="277" s="135" customFormat="true" ht="15" customHeight="true" x14ac:dyDescent="0.2">
      <c r="AH277" s="622"/>
      <c r="AI277" s="622"/>
      <c r="AJ277" s="622"/>
      <c r="AK277" s="622"/>
      <c r="AL277" s="622"/>
      <c r="AM277" s="622"/>
      <c r="AN277" s="622"/>
      <c r="AO277" s="622"/>
      <c r="AP277" s="622"/>
      <c r="AQ277" s="622"/>
      <c r="AR277" s="622"/>
      <c r="AS277" s="622"/>
      <c r="AT277" s="622"/>
      <c r="AU277" s="622"/>
      <c r="AV277" s="622"/>
      <c r="AW277" s="622"/>
      <c r="AX277" s="622"/>
      <c r="AY277" s="622"/>
      <c r="AZ277" s="622"/>
      <c r="BA277" s="2157" t="s">
        <v>78</v>
      </c>
      <c r="BB277" s="294" t="s">
        <v>79</v>
      </c>
      <c r="BC277" s="1056" t="s">
        <v>36</v>
      </c>
      <c r="BD277" s="1075" t="s">
        <v>36</v>
      </c>
      <c r="BE277" s="1075" t="s">
        <v>36</v>
      </c>
      <c r="BF277" s="1075" t="s">
        <v>36</v>
      </c>
      <c r="BG277" s="1095" t="s">
        <v>36</v>
      </c>
      <c r="BH277" s="1115" t="s">
        <v>36</v>
      </c>
      <c r="BI277" s="1075" t="s">
        <v>36</v>
      </c>
      <c r="BJ277" s="1075" t="s">
        <v>36</v>
      </c>
      <c r="BK277" s="1075" t="s">
        <v>36</v>
      </c>
      <c r="BL277" s="1095" t="s">
        <v>36</v>
      </c>
      <c r="BM277" s="1115" t="s">
        <v>36</v>
      </c>
      <c r="BN277" s="1075" t="s">
        <v>36</v>
      </c>
      <c r="BO277" s="1075" t="s">
        <v>36</v>
      </c>
      <c r="BP277" s="1075" t="s">
        <v>36</v>
      </c>
      <c r="BQ277" s="1095" t="s">
        <v>36</v>
      </c>
      <c r="BR277" s="1115" t="s">
        <v>36</v>
      </c>
      <c r="BS277" s="1075" t="s">
        <v>36</v>
      </c>
      <c r="BT277" s="1075" t="s">
        <v>36</v>
      </c>
      <c r="BU277" s="1075" t="s">
        <v>36</v>
      </c>
      <c r="BV277" s="1075" t="s">
        <v>36</v>
      </c>
      <c r="BW277" s="1075" t="s">
        <v>36</v>
      </c>
      <c r="BX277" s="1075" t="s">
        <v>36</v>
      </c>
      <c r="BY277" s="1133" t="s">
        <v>36</v>
      </c>
      <c r="BZ277" s="1133" t="s">
        <v>36</v>
      </c>
      <c r="CA277" s="1133" t="s">
        <v>36</v>
      </c>
      <c r="CB277" s="1133" t="s">
        <v>36</v>
      </c>
      <c r="CC277" s="1133" t="s">
        <v>36</v>
      </c>
      <c r="CD277" s="1133" t="s">
        <v>36</v>
      </c>
      <c r="CE277" s="1133" t="s">
        <v>36</v>
      </c>
      <c r="CF277" s="1133" t="s">
        <v>36</v>
      </c>
      <c r="CG277" s="1133" t="s">
        <v>36</v>
      </c>
      <c r="CH277" s="1820"/>
      <c r="CI277" s="1820"/>
      <c r="CJ277" s="1820"/>
      <c r="CK277" s="1820"/>
      <c r="CL277" s="1820"/>
      <c r="CM277" s="1820"/>
      <c r="CN277" s="1820"/>
      <c r="CO277" s="1820"/>
      <c r="CP277" s="1820"/>
      <c r="CQ277" s="1820"/>
      <c r="CR277" s="1820"/>
      <c r="CS277" s="1820"/>
      <c r="CT277" s="1820"/>
      <c r="CU277" s="1820"/>
      <c r="CV277" s="1820"/>
      <c r="CW277" s="1820"/>
      <c r="CX277" s="1820"/>
      <c r="CY277" s="1820"/>
      <c r="CZ277" s="1820"/>
    </row>
    <row r="278" s="135" customFormat="true" ht="15" customHeight="true" x14ac:dyDescent="0.2">
      <c r="AH278" s="622"/>
      <c r="AI278" s="622"/>
      <c r="AJ278" s="622"/>
      <c r="AK278" s="622"/>
      <c r="AL278" s="622"/>
      <c r="AM278" s="622"/>
      <c r="AN278" s="622"/>
      <c r="AO278" s="622"/>
      <c r="AP278" s="622"/>
      <c r="AQ278" s="622"/>
      <c r="AR278" s="622"/>
      <c r="AS278" s="622"/>
      <c r="AT278" s="622"/>
      <c r="AU278" s="622"/>
      <c r="AV278" s="622"/>
      <c r="AW278" s="622"/>
      <c r="AX278" s="622"/>
      <c r="AY278" s="622"/>
      <c r="AZ278" s="622"/>
      <c r="BA278" s="2157"/>
      <c r="BB278" s="294" t="s">
        <v>80</v>
      </c>
      <c r="BC278" s="1056" t="s">
        <v>36</v>
      </c>
      <c r="BD278" s="1075" t="s">
        <v>36</v>
      </c>
      <c r="BE278" s="1075" t="s">
        <v>36</v>
      </c>
      <c r="BF278" s="1075" t="s">
        <v>36</v>
      </c>
      <c r="BG278" s="1095" t="s">
        <v>36</v>
      </c>
      <c r="BH278" s="1115" t="s">
        <v>36</v>
      </c>
      <c r="BI278" s="1075" t="s">
        <v>36</v>
      </c>
      <c r="BJ278" s="1075" t="s">
        <v>36</v>
      </c>
      <c r="BK278" s="1075" t="s">
        <v>36</v>
      </c>
      <c r="BL278" s="1095" t="s">
        <v>36</v>
      </c>
      <c r="BM278" s="1115" t="s">
        <v>36</v>
      </c>
      <c r="BN278" s="1075" t="s">
        <v>36</v>
      </c>
      <c r="BO278" s="1075" t="s">
        <v>36</v>
      </c>
      <c r="BP278" s="1075" t="s">
        <v>36</v>
      </c>
      <c r="BQ278" s="1095" t="s">
        <v>36</v>
      </c>
      <c r="BR278" s="1115" t="s">
        <v>36</v>
      </c>
      <c r="BS278" s="1075" t="s">
        <v>36</v>
      </c>
      <c r="BT278" s="1075" t="s">
        <v>36</v>
      </c>
      <c r="BU278" s="1075" t="s">
        <v>36</v>
      </c>
      <c r="BV278" s="1075" t="s">
        <v>36</v>
      </c>
      <c r="BW278" s="1075" t="s">
        <v>36</v>
      </c>
      <c r="BX278" s="1075" t="s">
        <v>36</v>
      </c>
      <c r="BY278" s="1133" t="s">
        <v>36</v>
      </c>
      <c r="BZ278" s="1133" t="s">
        <v>36</v>
      </c>
      <c r="CA278" s="1133" t="s">
        <v>36</v>
      </c>
      <c r="CB278" s="1133" t="s">
        <v>36</v>
      </c>
      <c r="CC278" s="1133" t="s">
        <v>36</v>
      </c>
      <c r="CD278" s="1133" t="s">
        <v>36</v>
      </c>
      <c r="CE278" s="1133" t="s">
        <v>36</v>
      </c>
      <c r="CF278" s="1133" t="s">
        <v>36</v>
      </c>
      <c r="CG278" s="1133" t="s">
        <v>36</v>
      </c>
      <c r="CH278" s="1820"/>
      <c r="CI278" s="1820"/>
      <c r="CJ278" s="1820"/>
      <c r="CK278" s="1820"/>
      <c r="CL278" s="1820"/>
      <c r="CM278" s="1820"/>
      <c r="CN278" s="1820"/>
      <c r="CO278" s="1820"/>
      <c r="CP278" s="1820"/>
      <c r="CQ278" s="1820"/>
      <c r="CR278" s="1820"/>
      <c r="CS278" s="1820"/>
      <c r="CT278" s="1820"/>
      <c r="CU278" s="1820"/>
      <c r="CV278" s="1820"/>
      <c r="CW278" s="1820"/>
      <c r="CX278" s="1820"/>
      <c r="CY278" s="1820"/>
      <c r="CZ278" s="1820"/>
    </row>
    <row r="279" s="135" customFormat="true" ht="15" customHeight="true" x14ac:dyDescent="0.2">
      <c r="AH279" s="622"/>
      <c r="AI279" s="622"/>
      <c r="AJ279" s="622"/>
      <c r="AK279" s="622"/>
      <c r="AL279" s="622"/>
      <c r="AM279" s="622"/>
      <c r="AN279" s="622"/>
      <c r="AO279" s="622"/>
      <c r="AP279" s="622"/>
      <c r="AQ279" s="622"/>
      <c r="AR279" s="622"/>
      <c r="AS279" s="622"/>
      <c r="AT279" s="622"/>
      <c r="AU279" s="622"/>
      <c r="AV279" s="622"/>
      <c r="AW279" s="622"/>
      <c r="AX279" s="622"/>
      <c r="AY279" s="622"/>
      <c r="AZ279" s="622"/>
      <c r="BA279" s="2157"/>
      <c r="BB279" s="294" t="s">
        <v>81</v>
      </c>
      <c r="BC279" s="1056" t="s">
        <v>36</v>
      </c>
      <c r="BD279" s="1076" t="s">
        <v>36</v>
      </c>
      <c r="BE279" s="1076" t="s">
        <v>36</v>
      </c>
      <c r="BF279" s="1076" t="s">
        <v>36</v>
      </c>
      <c r="BG279" s="1096" t="s">
        <v>36</v>
      </c>
      <c r="BH279" s="1056" t="s">
        <v>36</v>
      </c>
      <c r="BI279" s="1076" t="s">
        <v>36</v>
      </c>
      <c r="BJ279" s="1076" t="s">
        <v>36</v>
      </c>
      <c r="BK279" s="1076" t="s">
        <v>36</v>
      </c>
      <c r="BL279" s="1096" t="s">
        <v>36</v>
      </c>
      <c r="BM279" s="1056" t="s">
        <v>36</v>
      </c>
      <c r="BN279" s="1076" t="s">
        <v>36</v>
      </c>
      <c r="BO279" s="1076" t="s">
        <v>36</v>
      </c>
      <c r="BP279" s="1076" t="s">
        <v>36</v>
      </c>
      <c r="BQ279" s="1096" t="s">
        <v>36</v>
      </c>
      <c r="BR279" s="1056" t="s">
        <v>36</v>
      </c>
      <c r="BS279" s="1076" t="s">
        <v>36</v>
      </c>
      <c r="BT279" s="1076" t="s">
        <v>36</v>
      </c>
      <c r="BU279" s="1076" t="s">
        <v>36</v>
      </c>
      <c r="BV279" s="1076" t="s">
        <v>36</v>
      </c>
      <c r="BW279" s="1076" t="s">
        <v>36</v>
      </c>
      <c r="BX279" s="1076" t="s">
        <v>36</v>
      </c>
      <c r="BY279" s="1134" t="s">
        <v>36</v>
      </c>
      <c r="BZ279" s="1134" t="s">
        <v>36</v>
      </c>
      <c r="CA279" s="1134" t="s">
        <v>36</v>
      </c>
      <c r="CB279" s="1134" t="s">
        <v>36</v>
      </c>
      <c r="CC279" s="1134" t="s">
        <v>36</v>
      </c>
      <c r="CD279" s="1134" t="s">
        <v>36</v>
      </c>
      <c r="CE279" s="1134" t="s">
        <v>36</v>
      </c>
      <c r="CF279" s="1134" t="s">
        <v>36</v>
      </c>
      <c r="CG279" s="1134" t="s">
        <v>36</v>
      </c>
      <c r="CH279" s="1821"/>
      <c r="CI279" s="1821"/>
      <c r="CJ279" s="1821"/>
      <c r="CK279" s="1821"/>
      <c r="CL279" s="1821"/>
      <c r="CM279" s="1821"/>
      <c r="CN279" s="1821"/>
      <c r="CO279" s="1821"/>
      <c r="CP279" s="1821"/>
      <c r="CQ279" s="1821"/>
      <c r="CR279" s="1821"/>
      <c r="CS279" s="1821"/>
      <c r="CT279" s="1821"/>
      <c r="CU279" s="1821"/>
      <c r="CV279" s="1821"/>
      <c r="CW279" s="1821"/>
      <c r="CX279" s="1821"/>
      <c r="CY279" s="1821"/>
      <c r="CZ279" s="1821"/>
    </row>
    <row r="280" s="423" customFormat="true" ht="15" customHeight="true" x14ac:dyDescent="0.2">
      <c r="B280" s="422"/>
      <c r="AH280" s="216"/>
      <c r="AI280" s="216"/>
      <c r="AJ280" s="216"/>
      <c r="AK280" s="216"/>
      <c r="AL280" s="216"/>
      <c r="AM280" s="216"/>
      <c r="AN280" s="216"/>
      <c r="AO280" s="216"/>
      <c r="AP280" s="216"/>
      <c r="AQ280" s="216"/>
      <c r="AR280" s="216"/>
      <c r="AS280" s="216"/>
      <c r="AT280" s="216"/>
      <c r="AU280" s="216"/>
      <c r="AV280" s="216"/>
      <c r="AW280" s="216"/>
      <c r="AX280" s="216"/>
      <c r="AY280" s="216"/>
      <c r="AZ280" s="216"/>
      <c r="BA280" s="2157"/>
      <c r="BB280" s="294" t="s">
        <v>82</v>
      </c>
      <c r="BC280" s="1056" t="s">
        <v>36</v>
      </c>
      <c r="BD280" s="1076" t="s">
        <v>36</v>
      </c>
      <c r="BE280" s="1076" t="s">
        <v>36</v>
      </c>
      <c r="BF280" s="1076" t="s">
        <v>36</v>
      </c>
      <c r="BG280" s="1096" t="s">
        <v>36</v>
      </c>
      <c r="BH280" s="1056" t="s">
        <v>36</v>
      </c>
      <c r="BI280" s="1076" t="s">
        <v>36</v>
      </c>
      <c r="BJ280" s="1076" t="s">
        <v>36</v>
      </c>
      <c r="BK280" s="1076" t="s">
        <v>36</v>
      </c>
      <c r="BL280" s="1096" t="s">
        <v>36</v>
      </c>
      <c r="BM280" s="1056" t="s">
        <v>36</v>
      </c>
      <c r="BN280" s="1076" t="s">
        <v>36</v>
      </c>
      <c r="BO280" s="1076" t="s">
        <v>36</v>
      </c>
      <c r="BP280" s="1076" t="s">
        <v>36</v>
      </c>
      <c r="BQ280" s="1096" t="s">
        <v>36</v>
      </c>
      <c r="BR280" s="1056" t="s">
        <v>36</v>
      </c>
      <c r="BS280" s="1076" t="s">
        <v>36</v>
      </c>
      <c r="BT280" s="1076" t="s">
        <v>36</v>
      </c>
      <c r="BU280" s="1076" t="s">
        <v>36</v>
      </c>
      <c r="BV280" s="1076" t="s">
        <v>36</v>
      </c>
      <c r="BW280" s="1076" t="s">
        <v>36</v>
      </c>
      <c r="BX280" s="1076" t="s">
        <v>36</v>
      </c>
      <c r="BY280" s="1134" t="s">
        <v>36</v>
      </c>
      <c r="BZ280" s="1134" t="s">
        <v>36</v>
      </c>
      <c r="CA280" s="1134" t="s">
        <v>36</v>
      </c>
      <c r="CB280" s="1134" t="s">
        <v>36</v>
      </c>
      <c r="CC280" s="1134" t="s">
        <v>36</v>
      </c>
      <c r="CD280" s="1134" t="s">
        <v>36</v>
      </c>
      <c r="CE280" s="1134" t="s">
        <v>36</v>
      </c>
      <c r="CF280" s="1134" t="s">
        <v>36</v>
      </c>
      <c r="CG280" s="1134" t="s">
        <v>36</v>
      </c>
      <c r="CH280" s="1821"/>
      <c r="CI280" s="1821"/>
      <c r="CJ280" s="1821"/>
      <c r="CK280" s="1821"/>
      <c r="CL280" s="1821"/>
      <c r="CM280" s="1821"/>
      <c r="CN280" s="1821"/>
      <c r="CO280" s="1821"/>
      <c r="CP280" s="1821"/>
      <c r="CQ280" s="1821"/>
      <c r="CR280" s="1821"/>
      <c r="CS280" s="1821"/>
      <c r="CT280" s="1821"/>
      <c r="CU280" s="1821"/>
      <c r="CV280" s="1821"/>
      <c r="CW280" s="1821"/>
      <c r="CX280" s="1821"/>
      <c r="CY280" s="1821"/>
      <c r="CZ280" s="1821"/>
    </row>
    <row r="281" s="423" customFormat="true" ht="15" customHeight="true" x14ac:dyDescent="0.2">
      <c r="B281" s="422"/>
      <c r="AH281" s="216"/>
      <c r="AI281" s="216"/>
      <c r="AJ281" s="216"/>
      <c r="AK281" s="216"/>
      <c r="AL281" s="216"/>
      <c r="AM281" s="216"/>
      <c r="AN281" s="216"/>
      <c r="AO281" s="216"/>
      <c r="AP281" s="216"/>
      <c r="AQ281" s="216"/>
      <c r="AR281" s="216"/>
      <c r="AS281" s="216"/>
      <c r="AT281" s="216"/>
      <c r="AU281" s="216"/>
      <c r="AV281" s="216"/>
      <c r="AW281" s="216"/>
      <c r="AX281" s="216"/>
      <c r="AY281" s="216"/>
      <c r="AZ281" s="216"/>
      <c r="BA281" s="2157"/>
      <c r="BB281" s="294" t="s">
        <v>83</v>
      </c>
      <c r="BC281" s="1056" t="s">
        <v>36</v>
      </c>
      <c r="BD281" s="1076" t="s">
        <v>36</v>
      </c>
      <c r="BE281" s="1076" t="s">
        <v>36</v>
      </c>
      <c r="BF281" s="1076" t="s">
        <v>36</v>
      </c>
      <c r="BG281" s="1096" t="s">
        <v>36</v>
      </c>
      <c r="BH281" s="1056" t="s">
        <v>36</v>
      </c>
      <c r="BI281" s="1076" t="s">
        <v>36</v>
      </c>
      <c r="BJ281" s="1076" t="s">
        <v>36</v>
      </c>
      <c r="BK281" s="1076" t="s">
        <v>36</v>
      </c>
      <c r="BL281" s="1096" t="s">
        <v>36</v>
      </c>
      <c r="BM281" s="1056" t="s">
        <v>36</v>
      </c>
      <c r="BN281" s="1076" t="s">
        <v>36</v>
      </c>
      <c r="BO281" s="1076" t="s">
        <v>36</v>
      </c>
      <c r="BP281" s="1076" t="s">
        <v>36</v>
      </c>
      <c r="BQ281" s="1096" t="s">
        <v>36</v>
      </c>
      <c r="BR281" s="1056" t="s">
        <v>36</v>
      </c>
      <c r="BS281" s="1076" t="s">
        <v>36</v>
      </c>
      <c r="BT281" s="1076" t="s">
        <v>36</v>
      </c>
      <c r="BU281" s="1076" t="s">
        <v>36</v>
      </c>
      <c r="BV281" s="1076" t="s">
        <v>36</v>
      </c>
      <c r="BW281" s="1076" t="s">
        <v>36</v>
      </c>
      <c r="BX281" s="1076" t="s">
        <v>36</v>
      </c>
      <c r="BY281" s="1134" t="s">
        <v>36</v>
      </c>
      <c r="BZ281" s="1134" t="s">
        <v>36</v>
      </c>
      <c r="CA281" s="1134" t="s">
        <v>36</v>
      </c>
      <c r="CB281" s="1134" t="s">
        <v>36</v>
      </c>
      <c r="CC281" s="1134" t="s">
        <v>36</v>
      </c>
      <c r="CD281" s="1134" t="s">
        <v>36</v>
      </c>
      <c r="CE281" s="1134" t="s">
        <v>36</v>
      </c>
      <c r="CF281" s="1134" t="s">
        <v>36</v>
      </c>
      <c r="CG281" s="1134" t="s">
        <v>36</v>
      </c>
      <c r="CH281" s="1821"/>
      <c r="CI281" s="1821"/>
      <c r="CJ281" s="1821"/>
      <c r="CK281" s="1821"/>
      <c r="CL281" s="1821"/>
      <c r="CM281" s="1821"/>
      <c r="CN281" s="1821"/>
      <c r="CO281" s="1821"/>
      <c r="CP281" s="1821"/>
      <c r="CQ281" s="1821"/>
      <c r="CR281" s="1821"/>
      <c r="CS281" s="1821"/>
      <c r="CT281" s="1821"/>
      <c r="CU281" s="1821"/>
      <c r="CV281" s="1821"/>
      <c r="CW281" s="1821"/>
      <c r="CX281" s="1821"/>
      <c r="CY281" s="1821"/>
      <c r="CZ281" s="1821"/>
    </row>
    <row r="282" s="423" customFormat="true" ht="15" customHeight="true" x14ac:dyDescent="0.2">
      <c r="B282" s="422"/>
      <c r="AH282" s="216"/>
      <c r="AI282" s="216"/>
      <c r="AJ282" s="216"/>
      <c r="AK282" s="216"/>
      <c r="AL282" s="216"/>
      <c r="AM282" s="216"/>
      <c r="AN282" s="216"/>
      <c r="AO282" s="216"/>
      <c r="AP282" s="216"/>
      <c r="AQ282" s="216"/>
      <c r="AR282" s="216"/>
      <c r="AS282" s="216"/>
      <c r="AT282" s="216"/>
      <c r="AU282" s="216"/>
      <c r="AV282" s="216"/>
      <c r="AW282" s="216"/>
      <c r="AX282" s="216"/>
      <c r="AY282" s="216"/>
      <c r="AZ282" s="216"/>
      <c r="BA282" s="2157"/>
      <c r="BB282" s="294" t="s">
        <v>84</v>
      </c>
      <c r="BC282" s="1056" t="s">
        <v>36</v>
      </c>
      <c r="BD282" s="1076" t="s">
        <v>36</v>
      </c>
      <c r="BE282" s="1076" t="s">
        <v>36</v>
      </c>
      <c r="BF282" s="1076" t="s">
        <v>36</v>
      </c>
      <c r="BG282" s="1096" t="s">
        <v>36</v>
      </c>
      <c r="BH282" s="1056" t="s">
        <v>36</v>
      </c>
      <c r="BI282" s="1076" t="s">
        <v>36</v>
      </c>
      <c r="BJ282" s="1076" t="s">
        <v>36</v>
      </c>
      <c r="BK282" s="1076" t="s">
        <v>36</v>
      </c>
      <c r="BL282" s="1096" t="s">
        <v>36</v>
      </c>
      <c r="BM282" s="1056" t="s">
        <v>36</v>
      </c>
      <c r="BN282" s="1076" t="s">
        <v>36</v>
      </c>
      <c r="BO282" s="1076" t="s">
        <v>36</v>
      </c>
      <c r="BP282" s="1076" t="s">
        <v>36</v>
      </c>
      <c r="BQ282" s="1096" t="s">
        <v>36</v>
      </c>
      <c r="BR282" s="1056" t="s">
        <v>36</v>
      </c>
      <c r="BS282" s="1076" t="s">
        <v>36</v>
      </c>
      <c r="BT282" s="1076" t="s">
        <v>36</v>
      </c>
      <c r="BU282" s="1076" t="s">
        <v>36</v>
      </c>
      <c r="BV282" s="1076" t="s">
        <v>36</v>
      </c>
      <c r="BW282" s="1076" t="s">
        <v>36</v>
      </c>
      <c r="BX282" s="1076" t="s">
        <v>36</v>
      </c>
      <c r="BY282" s="1134" t="s">
        <v>36</v>
      </c>
      <c r="BZ282" s="1134" t="s">
        <v>36</v>
      </c>
      <c r="CA282" s="1134" t="s">
        <v>36</v>
      </c>
      <c r="CB282" s="1134" t="s">
        <v>36</v>
      </c>
      <c r="CC282" s="1134" t="s">
        <v>36</v>
      </c>
      <c r="CD282" s="1134" t="s">
        <v>36</v>
      </c>
      <c r="CE282" s="1134" t="s">
        <v>36</v>
      </c>
      <c r="CF282" s="1134" t="s">
        <v>36</v>
      </c>
      <c r="CG282" s="1134" t="s">
        <v>36</v>
      </c>
      <c r="CH282" s="1821"/>
      <c r="CI282" s="1821"/>
      <c r="CJ282" s="1821"/>
      <c r="CK282" s="1821"/>
      <c r="CL282" s="1821"/>
      <c r="CM282" s="1821"/>
      <c r="CN282" s="1821"/>
      <c r="CO282" s="1821"/>
      <c r="CP282" s="1821"/>
      <c r="CQ282" s="1821"/>
      <c r="CR282" s="1821"/>
      <c r="CS282" s="1821"/>
      <c r="CT282" s="1821"/>
      <c r="CU282" s="1821"/>
      <c r="CV282" s="1821"/>
      <c r="CW282" s="1821"/>
      <c r="CX282" s="1821"/>
      <c r="CY282" s="1821"/>
      <c r="CZ282" s="1821"/>
    </row>
    <row r="283" s="423" customFormat="true" ht="15" customHeight="true" x14ac:dyDescent="0.2">
      <c r="B283" s="422"/>
      <c r="AH283" s="216"/>
      <c r="AI283" s="216"/>
      <c r="AJ283" s="216"/>
      <c r="AK283" s="216"/>
      <c r="AL283" s="216"/>
      <c r="AM283" s="216"/>
      <c r="AN283" s="216"/>
      <c r="AO283" s="216"/>
      <c r="AP283" s="216"/>
      <c r="AQ283" s="216"/>
      <c r="AR283" s="216"/>
      <c r="AS283" s="216"/>
      <c r="AT283" s="216"/>
      <c r="AU283" s="216"/>
      <c r="AV283" s="216"/>
      <c r="AW283" s="216"/>
      <c r="AX283" s="216"/>
      <c r="AY283" s="216"/>
      <c r="AZ283" s="216"/>
      <c r="BA283" s="2157"/>
      <c r="BB283" s="294" t="s">
        <v>85</v>
      </c>
      <c r="BC283" s="1056" t="s">
        <v>36</v>
      </c>
      <c r="BD283" s="1076" t="s">
        <v>36</v>
      </c>
      <c r="BE283" s="1076" t="s">
        <v>36</v>
      </c>
      <c r="BF283" s="1076" t="s">
        <v>36</v>
      </c>
      <c r="BG283" s="1096" t="s">
        <v>36</v>
      </c>
      <c r="BH283" s="1056" t="s">
        <v>36</v>
      </c>
      <c r="BI283" s="1076" t="s">
        <v>36</v>
      </c>
      <c r="BJ283" s="1076" t="s">
        <v>36</v>
      </c>
      <c r="BK283" s="1076" t="s">
        <v>36</v>
      </c>
      <c r="BL283" s="1096" t="s">
        <v>36</v>
      </c>
      <c r="BM283" s="1056" t="s">
        <v>36</v>
      </c>
      <c r="BN283" s="1076" t="s">
        <v>36</v>
      </c>
      <c r="BO283" s="1076" t="s">
        <v>36</v>
      </c>
      <c r="BP283" s="1076" t="s">
        <v>36</v>
      </c>
      <c r="BQ283" s="1096" t="s">
        <v>36</v>
      </c>
      <c r="BR283" s="1056" t="s">
        <v>36</v>
      </c>
      <c r="BS283" s="1076" t="s">
        <v>36</v>
      </c>
      <c r="BT283" s="1076" t="s">
        <v>36</v>
      </c>
      <c r="BU283" s="1076" t="s">
        <v>36</v>
      </c>
      <c r="BV283" s="1076" t="s">
        <v>36</v>
      </c>
      <c r="BW283" s="1076" t="s">
        <v>36</v>
      </c>
      <c r="BX283" s="1076" t="s">
        <v>36</v>
      </c>
      <c r="BY283" s="1134" t="s">
        <v>36</v>
      </c>
      <c r="BZ283" s="1134" t="s">
        <v>36</v>
      </c>
      <c r="CA283" s="1134" t="s">
        <v>36</v>
      </c>
      <c r="CB283" s="1134" t="s">
        <v>36</v>
      </c>
      <c r="CC283" s="1134" t="s">
        <v>36</v>
      </c>
      <c r="CD283" s="1134" t="s">
        <v>36</v>
      </c>
      <c r="CE283" s="1134" t="s">
        <v>36</v>
      </c>
      <c r="CF283" s="1134" t="s">
        <v>36</v>
      </c>
      <c r="CG283" s="1134" t="s">
        <v>36</v>
      </c>
      <c r="CH283" s="1821"/>
      <c r="CI283" s="1821"/>
      <c r="CJ283" s="1821"/>
      <c r="CK283" s="1821"/>
      <c r="CL283" s="1821"/>
      <c r="CM283" s="1821"/>
      <c r="CN283" s="1821"/>
      <c r="CO283" s="1821"/>
      <c r="CP283" s="1821"/>
      <c r="CQ283" s="1821"/>
      <c r="CR283" s="1821"/>
      <c r="CS283" s="1821"/>
      <c r="CT283" s="1821"/>
      <c r="CU283" s="1821"/>
      <c r="CV283" s="1821"/>
      <c r="CW283" s="1821"/>
      <c r="CX283" s="1821"/>
      <c r="CY283" s="1821"/>
      <c r="CZ283" s="1821"/>
    </row>
    <row r="284" s="423" customFormat="true" ht="15" customHeight="true" x14ac:dyDescent="0.2">
      <c r="B284" s="422"/>
      <c r="AH284" s="216"/>
      <c r="AI284" s="216"/>
      <c r="AJ284" s="216"/>
      <c r="AK284" s="216"/>
      <c r="AL284" s="216"/>
      <c r="AM284" s="216"/>
      <c r="AN284" s="216"/>
      <c r="AO284" s="216"/>
      <c r="AP284" s="216"/>
      <c r="AQ284" s="216"/>
      <c r="AR284" s="216"/>
      <c r="AS284" s="216"/>
      <c r="AT284" s="216"/>
      <c r="AU284" s="216"/>
      <c r="AV284" s="216"/>
      <c r="AW284" s="216"/>
      <c r="AX284" s="216"/>
      <c r="AY284" s="216"/>
      <c r="AZ284" s="216"/>
      <c r="BA284" s="2158"/>
      <c r="BB284" s="295" t="s">
        <v>114</v>
      </c>
      <c r="BC284" s="1057" t="s">
        <v>36</v>
      </c>
      <c r="BD284" s="1077" t="s">
        <v>36</v>
      </c>
      <c r="BE284" s="1077" t="s">
        <v>36</v>
      </c>
      <c r="BF284" s="1077" t="s">
        <v>36</v>
      </c>
      <c r="BG284" s="1097" t="s">
        <v>36</v>
      </c>
      <c r="BH284" s="1116" t="s">
        <v>36</v>
      </c>
      <c r="BI284" s="1077" t="s">
        <v>36</v>
      </c>
      <c r="BJ284" s="1077" t="s">
        <v>36</v>
      </c>
      <c r="BK284" s="1077" t="s">
        <v>36</v>
      </c>
      <c r="BL284" s="1097" t="s">
        <v>36</v>
      </c>
      <c r="BM284" s="1116" t="s">
        <v>36</v>
      </c>
      <c r="BN284" s="1077" t="s">
        <v>36</v>
      </c>
      <c r="BO284" s="1077" t="s">
        <v>36</v>
      </c>
      <c r="BP284" s="1077" t="s">
        <v>36</v>
      </c>
      <c r="BQ284" s="1097" t="s">
        <v>36</v>
      </c>
      <c r="BR284" s="1116" t="s">
        <v>36</v>
      </c>
      <c r="BS284" s="1077" t="s">
        <v>36</v>
      </c>
      <c r="BT284" s="1077" t="s">
        <v>36</v>
      </c>
      <c r="BU284" s="1077" t="s">
        <v>36</v>
      </c>
      <c r="BV284" s="1077" t="s">
        <v>36</v>
      </c>
      <c r="BW284" s="1077" t="s">
        <v>36</v>
      </c>
      <c r="BX284" s="1077" t="s">
        <v>36</v>
      </c>
      <c r="BY284" s="1135" t="s">
        <v>36</v>
      </c>
      <c r="BZ284" s="1135" t="s">
        <v>36</v>
      </c>
      <c r="CA284" s="1135" t="s">
        <v>36</v>
      </c>
      <c r="CB284" s="1135" t="s">
        <v>36</v>
      </c>
      <c r="CC284" s="1135" t="s">
        <v>36</v>
      </c>
      <c r="CD284" s="1135" t="s">
        <v>36</v>
      </c>
      <c r="CE284" s="1135" t="s">
        <v>36</v>
      </c>
      <c r="CF284" s="1135" t="s">
        <v>36</v>
      </c>
      <c r="CG284" s="1135" t="s">
        <v>36</v>
      </c>
      <c r="CH284" s="1822"/>
      <c r="CI284" s="1822"/>
      <c r="CJ284" s="1822"/>
      <c r="CK284" s="1822"/>
      <c r="CL284" s="1822"/>
      <c r="CM284" s="1822"/>
      <c r="CN284" s="1822"/>
      <c r="CO284" s="1822"/>
      <c r="CP284" s="1822"/>
      <c r="CQ284" s="1822"/>
      <c r="CR284" s="1822"/>
      <c r="CS284" s="1822"/>
      <c r="CT284" s="1822"/>
      <c r="CU284" s="1822"/>
      <c r="CV284" s="1822"/>
      <c r="CW284" s="1822"/>
      <c r="CX284" s="1822"/>
      <c r="CY284" s="1822"/>
      <c r="CZ284" s="1822"/>
    </row>
    <row r="285" s="423" customFormat="true" ht="15" customHeight="true" x14ac:dyDescent="0.2">
      <c r="B285" s="422"/>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3" customFormat="true" ht="15" customHeight="true" x14ac:dyDescent="0.2">
      <c r="B286" s="422"/>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3" customFormat="true" ht="15" customHeight="true" x14ac:dyDescent="0.2">
      <c r="B287" s="422"/>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3" customFormat="true" ht="15" customHeight="true" x14ac:dyDescent="0.2">
      <c r="B288" s="422"/>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3" customFormat="true" ht="15" customHeight="true" x14ac:dyDescent="0.2">
      <c r="A289" s="408"/>
      <c r="B289" s="409"/>
      <c r="C289" s="410"/>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3" customFormat="true" ht="15" customHeight="true" x14ac:dyDescent="0.2">
      <c r="A290" s="633"/>
      <c r="B290" s="634"/>
      <c r="C290" s="635"/>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3" customFormat="true" ht="15" customHeight="true" x14ac:dyDescent="0.2">
      <c r="A291" s="636"/>
      <c r="B291" s="637"/>
      <c r="C291" s="638"/>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3" customFormat="true" ht="15" customHeight="true" x14ac:dyDescent="0.2">
      <c r="A292" s="639"/>
      <c r="B292" s="640"/>
      <c r="C292" s="641"/>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3" customFormat="true" ht="15" customHeight="true" x14ac:dyDescent="0.2">
      <c r="A293" s="642"/>
      <c r="B293" s="643"/>
      <c r="C293" s="644"/>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3" customFormat="true" ht="15" customHeight="true" x14ac:dyDescent="0.2">
      <c r="A294" s="645"/>
      <c r="B294" s="646"/>
      <c r="C294" s="647"/>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3" customFormat="true" ht="15" customHeight="true" x14ac:dyDescent="0.2">
      <c r="A295" s="645"/>
      <c r="B295" s="646"/>
      <c r="C295" s="647"/>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3" customFormat="true" ht="15" customHeight="true" x14ac:dyDescent="0.2">
      <c r="A296" s="645"/>
      <c r="B296" s="648"/>
      <c r="C296" s="647"/>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3" customFormat="true" ht="15" customHeight="true" x14ac:dyDescent="0.2">
      <c r="A297" s="649"/>
      <c r="B297" s="650"/>
      <c r="C297" s="651"/>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3" customFormat="true" ht="15" customHeight="true" x14ac:dyDescent="0.2">
      <c r="B298" s="422"/>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3" customFormat="true" ht="15" customHeight="true" x14ac:dyDescent="0.2">
      <c r="A299" s="411"/>
      <c r="B299" s="412"/>
      <c r="C299" s="413"/>
      <c r="D299" s="414"/>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3" customFormat="true" ht="15" customHeight="true" x14ac:dyDescent="0.2">
      <c r="A300" s="652"/>
      <c r="B300" s="653"/>
      <c r="C300" s="654"/>
      <c r="D300" s="655"/>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3" customFormat="true" ht="15" customHeight="true" x14ac:dyDescent="0.2">
      <c r="A301" s="656"/>
      <c r="B301" s="657"/>
      <c r="C301" s="658"/>
      <c r="D301" s="659"/>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3" customFormat="true" ht="15" customHeight="true" x14ac:dyDescent="0.2">
      <c r="A302" s="660"/>
      <c r="B302" s="661"/>
      <c r="C302" s="662"/>
      <c r="D302" s="663"/>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3" customFormat="true" ht="15" customHeight="true" x14ac:dyDescent="0.2">
      <c r="A303" s="664"/>
      <c r="B303" s="665"/>
      <c r="C303" s="666"/>
      <c r="D303" s="667"/>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3" customFormat="true" ht="15" customHeight="true" x14ac:dyDescent="0.2">
      <c r="A304" s="668"/>
      <c r="B304" s="669"/>
      <c r="C304" s="670"/>
      <c r="D304" s="671"/>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3" customFormat="true" ht="15" customHeight="true" x14ac:dyDescent="0.2">
      <c r="A305" s="672"/>
      <c r="B305" s="673"/>
      <c r="C305" s="674"/>
      <c r="D305" s="675"/>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3" customFormat="true" ht="15" customHeight="true" x14ac:dyDescent="0.2">
      <c r="B306" s="422"/>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3" customFormat="true" ht="15" customHeight="true" x14ac:dyDescent="0.2">
      <c r="B307" s="422"/>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3" customFormat="true" ht="15" customHeight="true" x14ac:dyDescent="0.2">
      <c r="B308" s="422"/>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3" customFormat="true" ht="15" customHeight="true" x14ac:dyDescent="0.2">
      <c r="B309" s="422"/>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3" customFormat="true" ht="15" customHeight="true" x14ac:dyDescent="0.2">
      <c r="B310" s="422"/>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3" customFormat="true" ht="15" customHeight="true" x14ac:dyDescent="0.2">
      <c r="B311" s="422"/>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3" customFormat="true" ht="15" customHeight="true" x14ac:dyDescent="0.2">
      <c r="B312" s="422"/>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3" customFormat="true" ht="15" customHeight="true" x14ac:dyDescent="0.2">
      <c r="B313" s="422"/>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3" customFormat="true" ht="15" customHeight="true" x14ac:dyDescent="0.2">
      <c r="B314" s="422"/>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3" customFormat="true" ht="15" customHeight="true" x14ac:dyDescent="0.2">
      <c r="B315" s="422"/>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3" customFormat="true" ht="15" customHeight="true" x14ac:dyDescent="0.2">
      <c r="B316" s="422"/>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3" customFormat="true" ht="15" customHeight="true" x14ac:dyDescent="0.2">
      <c r="B317" s="422"/>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3" customFormat="true" ht="15" customHeight="true" x14ac:dyDescent="0.2">
      <c r="B318" s="422"/>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3" customFormat="true" ht="15" customHeight="true" x14ac:dyDescent="0.2">
      <c r="B319" s="422"/>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3" customFormat="true" ht="15" customHeight="true" x14ac:dyDescent="0.2">
      <c r="B320" s="422"/>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3" customFormat="true" ht="15" customHeight="true" x14ac:dyDescent="0.2">
      <c r="B321" s="422"/>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3" customFormat="true" ht="15" customHeight="true" x14ac:dyDescent="0.2">
      <c r="B322" s="422"/>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3" customFormat="true" ht="15" customHeight="true" x14ac:dyDescent="0.2">
      <c r="B323" s="422"/>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3" customFormat="true" ht="15" customHeight="true" x14ac:dyDescent="0.2">
      <c r="B324" s="422"/>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3" customFormat="true" ht="15" customHeight="true" x14ac:dyDescent="0.2">
      <c r="B325" s="422"/>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3" customFormat="true" ht="15" customHeight="true" x14ac:dyDescent="0.2">
      <c r="B326" s="422"/>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3" customFormat="true" ht="15" customHeight="true" x14ac:dyDescent="0.2">
      <c r="B327" s="422"/>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3" customFormat="true" ht="15" customHeight="true" x14ac:dyDescent="0.2">
      <c r="B328" s="422"/>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3" customFormat="true" ht="250.15" customHeight="true" x14ac:dyDescent="0.2">
      <c r="B329" s="422"/>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3" customFormat="true" ht="15" customHeight="true" x14ac:dyDescent="0.2">
      <c r="B339" s="422"/>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159" t="s">
        <v>115</v>
      </c>
      <c r="BD339" s="2160"/>
      <c r="BE339" s="2160"/>
      <c r="BF339" s="2160"/>
      <c r="BG339" s="2161"/>
      <c r="BH339" s="2162" t="s">
        <v>39</v>
      </c>
      <c r="BI339" s="2160"/>
      <c r="BJ339" s="2160"/>
      <c r="BK339" s="2160"/>
      <c r="BL339" s="2161"/>
      <c r="BM339" s="2162" t="s">
        <v>38</v>
      </c>
      <c r="BN339" s="2160"/>
      <c r="BO339" s="2160"/>
      <c r="BP339" s="2160"/>
      <c r="BQ339" s="2163"/>
      <c r="BR339" s="1743" t="s">
        <v>138</v>
      </c>
      <c r="BS339" s="1744"/>
      <c r="BT339" s="1744"/>
      <c r="BU339" s="1744"/>
      <c r="BV339" s="1744"/>
      <c r="BW339" s="1744"/>
      <c r="BX339" s="1744"/>
      <c r="BY339" s="1745"/>
      <c r="BZ339" s="312"/>
      <c r="CA339" s="312"/>
      <c r="CB339" s="312"/>
      <c r="CC339" s="312"/>
      <c r="CD339" s="312"/>
      <c r="CE339" s="312"/>
      <c r="CF339" s="312"/>
      <c r="CG339" s="312"/>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3" customFormat="true" ht="24" x14ac:dyDescent="0.2">
      <c r="B340" s="422"/>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270</v>
      </c>
      <c r="BS340" s="180" t="s">
        <v>315</v>
      </c>
      <c r="BT340" s="180" t="s">
        <v>316</v>
      </c>
      <c r="BU340" s="180" t="s">
        <v>317</v>
      </c>
      <c r="BV340" s="180" t="s">
        <v>318</v>
      </c>
      <c r="BW340" s="180" t="s">
        <v>274</v>
      </c>
      <c r="BX340" s="180" t="s">
        <v>275</v>
      </c>
      <c r="BY340" s="181" t="s">
        <v>319</v>
      </c>
      <c r="BZ340" s="181" t="s">
        <v>320</v>
      </c>
      <c r="CA340" s="181" t="s">
        <v>278</v>
      </c>
      <c r="CB340" s="181" t="s">
        <v>279</v>
      </c>
      <c r="CC340" s="181" t="s">
        <v>280</v>
      </c>
      <c r="CD340" s="181" t="s">
        <v>281</v>
      </c>
      <c r="CE340" s="181" t="s">
        <v>321</v>
      </c>
      <c r="CF340" s="181" t="s">
        <v>322</v>
      </c>
      <c r="CG340" s="181" t="s">
        <v>323</v>
      </c>
      <c r="CH340" s="1823"/>
      <c r="CI340" s="1823"/>
      <c r="CJ340" s="1823"/>
      <c r="CK340" s="1823"/>
      <c r="CL340" s="1823"/>
      <c r="CM340" s="1823"/>
      <c r="CN340" s="1823"/>
      <c r="CO340" s="1823"/>
      <c r="CP340" s="1823"/>
      <c r="CQ340" s="1823"/>
      <c r="CR340" s="1823"/>
      <c r="CS340" s="1823"/>
      <c r="CT340" s="1823"/>
      <c r="CU340" s="1823"/>
      <c r="CV340" s="1823"/>
      <c r="CW340" s="1823"/>
      <c r="CX340" s="1823"/>
      <c r="CY340" s="1823"/>
      <c r="CZ340" s="1823"/>
    </row>
    <row r="341" s="423" customFormat="true" ht="15" customHeight="true" x14ac:dyDescent="0.2">
      <c r="B341" s="422"/>
      <c r="AH341" s="216"/>
      <c r="AI341" s="216"/>
      <c r="AJ341" s="216"/>
      <c r="AK341" s="216"/>
      <c r="AL341" s="216"/>
      <c r="AM341" s="216"/>
      <c r="AN341" s="216"/>
      <c r="AO341" s="216"/>
      <c r="AP341" s="216"/>
      <c r="AQ341" s="216"/>
      <c r="AR341" s="216"/>
      <c r="AS341" s="216"/>
      <c r="AT341" s="216"/>
      <c r="AU341" s="216"/>
      <c r="AV341" s="216"/>
      <c r="AW341" s="216"/>
      <c r="AX341" s="216"/>
      <c r="AY341" s="216"/>
      <c r="AZ341" s="216"/>
      <c r="BA341" s="2138" t="s">
        <v>145</v>
      </c>
      <c r="BB341" s="162" t="s">
        <v>50</v>
      </c>
      <c r="BC341" s="1058" t="s">
        <v>36</v>
      </c>
      <c r="BD341" s="1078" t="s">
        <v>36</v>
      </c>
      <c r="BE341" s="1078" t="s">
        <v>36</v>
      </c>
      <c r="BF341" s="1078" t="s">
        <v>36</v>
      </c>
      <c r="BG341" s="1098" t="s">
        <v>36</v>
      </c>
      <c r="BH341" s="1117" t="s">
        <v>36</v>
      </c>
      <c r="BI341" s="1078" t="s">
        <v>36</v>
      </c>
      <c r="BJ341" s="1078" t="s">
        <v>36</v>
      </c>
      <c r="BK341" s="1078" t="s">
        <v>36</v>
      </c>
      <c r="BL341" s="1098" t="s">
        <v>36</v>
      </c>
      <c r="BM341" s="1117" t="s">
        <v>36</v>
      </c>
      <c r="BN341" s="1078" t="s">
        <v>36</v>
      </c>
      <c r="BO341" s="1078" t="s">
        <v>36</v>
      </c>
      <c r="BP341" s="1078" t="s">
        <v>36</v>
      </c>
      <c r="BQ341" s="1098" t="s">
        <v>36</v>
      </c>
      <c r="BR341" s="1117" t="s">
        <v>36</v>
      </c>
      <c r="BS341" s="1078" t="s">
        <v>36</v>
      </c>
      <c r="BT341" s="1078" t="s">
        <v>36</v>
      </c>
      <c r="BU341" s="1078" t="s">
        <v>36</v>
      </c>
      <c r="BV341" s="1078" t="s">
        <v>36</v>
      </c>
      <c r="BW341" s="1078" t="s">
        <v>36</v>
      </c>
      <c r="BX341" s="1078" t="s">
        <v>36</v>
      </c>
      <c r="BY341" s="1136" t="s">
        <v>36</v>
      </c>
      <c r="BZ341" s="1136" t="s">
        <v>36</v>
      </c>
      <c r="CA341" s="1136" t="s">
        <v>36</v>
      </c>
      <c r="CB341" s="1136" t="s">
        <v>36</v>
      </c>
      <c r="CC341" s="1136" t="s">
        <v>36</v>
      </c>
      <c r="CD341" s="1136" t="s">
        <v>36</v>
      </c>
      <c r="CE341" s="1136" t="s">
        <v>36</v>
      </c>
      <c r="CF341" s="1136" t="s">
        <v>36</v>
      </c>
      <c r="CG341" s="1136" t="s">
        <v>36</v>
      </c>
      <c r="CH341" s="1824"/>
      <c r="CI341" s="1824"/>
      <c r="CJ341" s="1824"/>
      <c r="CK341" s="1824"/>
      <c r="CL341" s="1824"/>
      <c r="CM341" s="1824"/>
      <c r="CN341" s="1824"/>
      <c r="CO341" s="1824"/>
      <c r="CP341" s="1824"/>
      <c r="CQ341" s="1824"/>
      <c r="CR341" s="1824"/>
      <c r="CS341" s="1824"/>
      <c r="CT341" s="1824"/>
      <c r="CU341" s="1824"/>
      <c r="CV341" s="1824"/>
      <c r="CW341" s="1824"/>
      <c r="CX341" s="1824"/>
      <c r="CY341" s="1824"/>
      <c r="CZ341" s="1824"/>
    </row>
    <row r="342" s="423" customFormat="true" ht="15" customHeight="true" x14ac:dyDescent="0.2">
      <c r="B342" s="422"/>
      <c r="AH342" s="216"/>
      <c r="AI342" s="216"/>
      <c r="AJ342" s="216"/>
      <c r="AK342" s="216"/>
      <c r="AL342" s="216"/>
      <c r="AM342" s="216"/>
      <c r="AN342" s="216"/>
      <c r="AO342" s="216"/>
      <c r="AP342" s="216"/>
      <c r="AQ342" s="216"/>
      <c r="AR342" s="216"/>
      <c r="AS342" s="216"/>
      <c r="AT342" s="216"/>
      <c r="AU342" s="216"/>
      <c r="AV342" s="216"/>
      <c r="AW342" s="216"/>
      <c r="AX342" s="216"/>
      <c r="AY342" s="216"/>
      <c r="AZ342" s="216"/>
      <c r="BA342" s="2139"/>
      <c r="BB342" s="163" t="s">
        <v>49</v>
      </c>
      <c r="BC342" s="1059" t="s">
        <v>36</v>
      </c>
      <c r="BD342" s="1079" t="s">
        <v>36</v>
      </c>
      <c r="BE342" s="1079" t="s">
        <v>36</v>
      </c>
      <c r="BF342" s="1079" t="s">
        <v>36</v>
      </c>
      <c r="BG342" s="1099" t="s">
        <v>36</v>
      </c>
      <c r="BH342" s="1118" t="s">
        <v>36</v>
      </c>
      <c r="BI342" s="1079" t="s">
        <v>36</v>
      </c>
      <c r="BJ342" s="1079" t="s">
        <v>36</v>
      </c>
      <c r="BK342" s="1079" t="s">
        <v>36</v>
      </c>
      <c r="BL342" s="1099" t="s">
        <v>36</v>
      </c>
      <c r="BM342" s="1118" t="s">
        <v>36</v>
      </c>
      <c r="BN342" s="1079" t="s">
        <v>36</v>
      </c>
      <c r="BO342" s="1079" t="s">
        <v>36</v>
      </c>
      <c r="BP342" s="1079" t="s">
        <v>36</v>
      </c>
      <c r="BQ342" s="1099" t="s">
        <v>36</v>
      </c>
      <c r="BR342" s="1118" t="s">
        <v>36</v>
      </c>
      <c r="BS342" s="1079" t="s">
        <v>36</v>
      </c>
      <c r="BT342" s="1079" t="s">
        <v>36</v>
      </c>
      <c r="BU342" s="1079" t="s">
        <v>36</v>
      </c>
      <c r="BV342" s="1079" t="s">
        <v>36</v>
      </c>
      <c r="BW342" s="1079" t="s">
        <v>36</v>
      </c>
      <c r="BX342" s="1079" t="s">
        <v>36</v>
      </c>
      <c r="BY342" s="1137" t="s">
        <v>36</v>
      </c>
      <c r="BZ342" s="1137" t="s">
        <v>36</v>
      </c>
      <c r="CA342" s="1137" t="s">
        <v>36</v>
      </c>
      <c r="CB342" s="1137" t="s">
        <v>36</v>
      </c>
      <c r="CC342" s="1137" t="s">
        <v>36</v>
      </c>
      <c r="CD342" s="1137" t="s">
        <v>36</v>
      </c>
      <c r="CE342" s="1137" t="s">
        <v>36</v>
      </c>
      <c r="CF342" s="1137" t="s">
        <v>36</v>
      </c>
      <c r="CG342" s="1137" t="s">
        <v>36</v>
      </c>
      <c r="CH342" s="1825"/>
      <c r="CI342" s="1825"/>
      <c r="CJ342" s="1825"/>
      <c r="CK342" s="1825"/>
      <c r="CL342" s="1825"/>
      <c r="CM342" s="1825"/>
      <c r="CN342" s="1825"/>
      <c r="CO342" s="1825"/>
      <c r="CP342" s="1825"/>
      <c r="CQ342" s="1825"/>
      <c r="CR342" s="1825"/>
      <c r="CS342" s="1825"/>
      <c r="CT342" s="1825"/>
      <c r="CU342" s="1825"/>
      <c r="CV342" s="1825"/>
      <c r="CW342" s="1825"/>
      <c r="CX342" s="1825"/>
      <c r="CY342" s="1825"/>
      <c r="CZ342" s="1825"/>
    </row>
    <row r="343" s="423" customFormat="true" ht="15" customHeight="true" x14ac:dyDescent="0.2">
      <c r="B343" s="422"/>
      <c r="AH343" s="216"/>
      <c r="AI343" s="216"/>
      <c r="AJ343" s="216"/>
      <c r="AK343" s="216"/>
      <c r="AL343" s="216"/>
      <c r="AM343" s="216"/>
      <c r="AN343" s="216"/>
      <c r="AO343" s="216"/>
      <c r="AP343" s="216"/>
      <c r="AQ343" s="216"/>
      <c r="AR343" s="216"/>
      <c r="AS343" s="216"/>
      <c r="AT343" s="216"/>
      <c r="AU343" s="216"/>
      <c r="AV343" s="216"/>
      <c r="AW343" s="216"/>
      <c r="AX343" s="216"/>
      <c r="AY343" s="216"/>
      <c r="AZ343" s="216"/>
      <c r="BA343" s="2140" t="s">
        <v>140</v>
      </c>
      <c r="BB343" s="163" t="s">
        <v>50</v>
      </c>
      <c r="BC343" s="1059" t="s">
        <v>36</v>
      </c>
      <c r="BD343" s="1079" t="s">
        <v>36</v>
      </c>
      <c r="BE343" s="1079" t="s">
        <v>36</v>
      </c>
      <c r="BF343" s="1079" t="s">
        <v>36</v>
      </c>
      <c r="BG343" s="1099" t="s">
        <v>36</v>
      </c>
      <c r="BH343" s="1118" t="s">
        <v>36</v>
      </c>
      <c r="BI343" s="1079" t="s">
        <v>36</v>
      </c>
      <c r="BJ343" s="1079" t="s">
        <v>36</v>
      </c>
      <c r="BK343" s="1079" t="s">
        <v>36</v>
      </c>
      <c r="BL343" s="1099" t="s">
        <v>36</v>
      </c>
      <c r="BM343" s="1118" t="s">
        <v>36</v>
      </c>
      <c r="BN343" s="1079" t="s">
        <v>36</v>
      </c>
      <c r="BO343" s="1079" t="s">
        <v>36</v>
      </c>
      <c r="BP343" s="1079" t="s">
        <v>36</v>
      </c>
      <c r="BQ343" s="1099" t="s">
        <v>36</v>
      </c>
      <c r="BR343" s="1118" t="s">
        <v>36</v>
      </c>
      <c r="BS343" s="1079" t="s">
        <v>36</v>
      </c>
      <c r="BT343" s="1079" t="s">
        <v>36</v>
      </c>
      <c r="BU343" s="1079" t="s">
        <v>36</v>
      </c>
      <c r="BV343" s="1079" t="s">
        <v>36</v>
      </c>
      <c r="BW343" s="1079" t="s">
        <v>36</v>
      </c>
      <c r="BX343" s="1079" t="s">
        <v>36</v>
      </c>
      <c r="BY343" s="1137" t="s">
        <v>36</v>
      </c>
      <c r="BZ343" s="1137" t="s">
        <v>36</v>
      </c>
      <c r="CA343" s="1137" t="s">
        <v>36</v>
      </c>
      <c r="CB343" s="1137" t="s">
        <v>36</v>
      </c>
      <c r="CC343" s="1137" t="s">
        <v>36</v>
      </c>
      <c r="CD343" s="1137" t="s">
        <v>36</v>
      </c>
      <c r="CE343" s="1137" t="s">
        <v>36</v>
      </c>
      <c r="CF343" s="1137" t="s">
        <v>36</v>
      </c>
      <c r="CG343" s="1137" t="s">
        <v>36</v>
      </c>
      <c r="CH343" s="1825"/>
      <c r="CI343" s="1825"/>
      <c r="CJ343" s="1825"/>
      <c r="CK343" s="1825"/>
      <c r="CL343" s="1825"/>
      <c r="CM343" s="1825"/>
      <c r="CN343" s="1825"/>
      <c r="CO343" s="1825"/>
      <c r="CP343" s="1825"/>
      <c r="CQ343" s="1825"/>
      <c r="CR343" s="1825"/>
      <c r="CS343" s="1825"/>
      <c r="CT343" s="1825"/>
      <c r="CU343" s="1825"/>
      <c r="CV343" s="1825"/>
      <c r="CW343" s="1825"/>
      <c r="CX343" s="1825"/>
      <c r="CY343" s="1825"/>
      <c r="CZ343" s="1825"/>
    </row>
    <row r="344" s="423" customFormat="true" ht="15" customHeight="true" x14ac:dyDescent="0.2">
      <c r="B344" s="422"/>
      <c r="AH344" s="216"/>
      <c r="AI344" s="216"/>
      <c r="AJ344" s="216"/>
      <c r="AK344" s="216"/>
      <c r="AL344" s="216"/>
      <c r="AM344" s="216"/>
      <c r="AN344" s="216"/>
      <c r="AO344" s="216"/>
      <c r="AP344" s="216"/>
      <c r="AQ344" s="216"/>
      <c r="AR344" s="216"/>
      <c r="AS344" s="216"/>
      <c r="AT344" s="216"/>
      <c r="AU344" s="216"/>
      <c r="AV344" s="216"/>
      <c r="AW344" s="216"/>
      <c r="AX344" s="216"/>
      <c r="AY344" s="216"/>
      <c r="AZ344" s="216"/>
      <c r="BA344" s="2139"/>
      <c r="BB344" s="163" t="s">
        <v>49</v>
      </c>
      <c r="BC344" s="1059" t="s">
        <v>36</v>
      </c>
      <c r="BD344" s="1079" t="s">
        <v>36</v>
      </c>
      <c r="BE344" s="1079" t="s">
        <v>36</v>
      </c>
      <c r="BF344" s="1079" t="s">
        <v>36</v>
      </c>
      <c r="BG344" s="1099" t="s">
        <v>36</v>
      </c>
      <c r="BH344" s="1118" t="s">
        <v>36</v>
      </c>
      <c r="BI344" s="1079" t="s">
        <v>36</v>
      </c>
      <c r="BJ344" s="1079" t="s">
        <v>36</v>
      </c>
      <c r="BK344" s="1079" t="s">
        <v>36</v>
      </c>
      <c r="BL344" s="1099" t="s">
        <v>36</v>
      </c>
      <c r="BM344" s="1118" t="s">
        <v>36</v>
      </c>
      <c r="BN344" s="1079" t="s">
        <v>36</v>
      </c>
      <c r="BO344" s="1079" t="s">
        <v>36</v>
      </c>
      <c r="BP344" s="1079" t="s">
        <v>36</v>
      </c>
      <c r="BQ344" s="1099" t="s">
        <v>36</v>
      </c>
      <c r="BR344" s="1118" t="s">
        <v>36</v>
      </c>
      <c r="BS344" s="1079" t="s">
        <v>36</v>
      </c>
      <c r="BT344" s="1079" t="s">
        <v>36</v>
      </c>
      <c r="BU344" s="1079" t="s">
        <v>36</v>
      </c>
      <c r="BV344" s="1079" t="s">
        <v>36</v>
      </c>
      <c r="BW344" s="1079" t="s">
        <v>36</v>
      </c>
      <c r="BX344" s="1079" t="s">
        <v>36</v>
      </c>
      <c r="BY344" s="1137" t="s">
        <v>36</v>
      </c>
      <c r="BZ344" s="1137" t="s">
        <v>36</v>
      </c>
      <c r="CA344" s="1137" t="s">
        <v>36</v>
      </c>
      <c r="CB344" s="1137" t="s">
        <v>36</v>
      </c>
      <c r="CC344" s="1137" t="s">
        <v>36</v>
      </c>
      <c r="CD344" s="1137" t="s">
        <v>36</v>
      </c>
      <c r="CE344" s="1137" t="s">
        <v>36</v>
      </c>
      <c r="CF344" s="1137" t="s">
        <v>36</v>
      </c>
      <c r="CG344" s="1137" t="s">
        <v>36</v>
      </c>
      <c r="CH344" s="1825"/>
      <c r="CI344" s="1825"/>
      <c r="CJ344" s="1825"/>
      <c r="CK344" s="1825"/>
      <c r="CL344" s="1825"/>
      <c r="CM344" s="1825"/>
      <c r="CN344" s="1825"/>
      <c r="CO344" s="1825"/>
      <c r="CP344" s="1825"/>
      <c r="CQ344" s="1825"/>
      <c r="CR344" s="1825"/>
      <c r="CS344" s="1825"/>
      <c r="CT344" s="1825"/>
      <c r="CU344" s="1825"/>
      <c r="CV344" s="1825"/>
      <c r="CW344" s="1825"/>
      <c r="CX344" s="1825"/>
      <c r="CY344" s="1825"/>
      <c r="CZ344" s="1825"/>
    </row>
    <row r="345" s="423" customFormat="true" ht="15" customHeight="true" x14ac:dyDescent="0.2">
      <c r="B345" s="422"/>
      <c r="AH345" s="216"/>
      <c r="AI345" s="216"/>
      <c r="AJ345" s="216"/>
      <c r="AK345" s="216"/>
      <c r="AL345" s="216"/>
      <c r="AM345" s="216"/>
      <c r="AN345" s="216"/>
      <c r="AO345" s="216"/>
      <c r="AP345" s="216"/>
      <c r="AQ345" s="216"/>
      <c r="AR345" s="216"/>
      <c r="AS345" s="216"/>
      <c r="AT345" s="216"/>
      <c r="AU345" s="216"/>
      <c r="AV345" s="216"/>
      <c r="AW345" s="216"/>
      <c r="AX345" s="216"/>
      <c r="AY345" s="216"/>
      <c r="AZ345" s="216"/>
      <c r="BA345" s="2140" t="s">
        <v>141</v>
      </c>
      <c r="BB345" s="163" t="s">
        <v>50</v>
      </c>
      <c r="BC345" s="1059" t="s">
        <v>36</v>
      </c>
      <c r="BD345" s="1079" t="s">
        <v>36</v>
      </c>
      <c r="BE345" s="1079" t="s">
        <v>36</v>
      </c>
      <c r="BF345" s="1079" t="s">
        <v>36</v>
      </c>
      <c r="BG345" s="1099" t="s">
        <v>36</v>
      </c>
      <c r="BH345" s="1118" t="s">
        <v>36</v>
      </c>
      <c r="BI345" s="1079" t="s">
        <v>36</v>
      </c>
      <c r="BJ345" s="1079" t="s">
        <v>36</v>
      </c>
      <c r="BK345" s="1079" t="s">
        <v>36</v>
      </c>
      <c r="BL345" s="1099" t="s">
        <v>36</v>
      </c>
      <c r="BM345" s="1118" t="s">
        <v>36</v>
      </c>
      <c r="BN345" s="1079" t="s">
        <v>36</v>
      </c>
      <c r="BO345" s="1079" t="s">
        <v>36</v>
      </c>
      <c r="BP345" s="1079" t="s">
        <v>36</v>
      </c>
      <c r="BQ345" s="1099" t="s">
        <v>36</v>
      </c>
      <c r="BR345" s="1118" t="s">
        <v>36</v>
      </c>
      <c r="BS345" s="1079" t="s">
        <v>36</v>
      </c>
      <c r="BT345" s="1079" t="s">
        <v>36</v>
      </c>
      <c r="BU345" s="1079" t="s">
        <v>36</v>
      </c>
      <c r="BV345" s="1079" t="s">
        <v>36</v>
      </c>
      <c r="BW345" s="1079" t="s">
        <v>36</v>
      </c>
      <c r="BX345" s="1079" t="s">
        <v>36</v>
      </c>
      <c r="BY345" s="1137" t="s">
        <v>36</v>
      </c>
      <c r="BZ345" s="1137" t="s">
        <v>36</v>
      </c>
      <c r="CA345" s="1137" t="s">
        <v>36</v>
      </c>
      <c r="CB345" s="1137" t="s">
        <v>36</v>
      </c>
      <c r="CC345" s="1137" t="s">
        <v>36</v>
      </c>
      <c r="CD345" s="1137" t="s">
        <v>36</v>
      </c>
      <c r="CE345" s="1137" t="s">
        <v>36</v>
      </c>
      <c r="CF345" s="1137" t="s">
        <v>36</v>
      </c>
      <c r="CG345" s="1137" t="s">
        <v>36</v>
      </c>
      <c r="CH345" s="1825"/>
      <c r="CI345" s="1825"/>
      <c r="CJ345" s="1825"/>
      <c r="CK345" s="1825"/>
      <c r="CL345" s="1825"/>
      <c r="CM345" s="1825"/>
      <c r="CN345" s="1825"/>
      <c r="CO345" s="1825"/>
      <c r="CP345" s="1825"/>
      <c r="CQ345" s="1825"/>
      <c r="CR345" s="1825"/>
      <c r="CS345" s="1825"/>
      <c r="CT345" s="1825"/>
      <c r="CU345" s="1825"/>
      <c r="CV345" s="1825"/>
      <c r="CW345" s="1825"/>
      <c r="CX345" s="1825"/>
      <c r="CY345" s="1825"/>
      <c r="CZ345" s="1825"/>
    </row>
    <row r="346" s="423" customFormat="true" ht="15" customHeight="true" x14ac:dyDescent="0.2">
      <c r="B346" s="422"/>
      <c r="AH346" s="216"/>
      <c r="AI346" s="216"/>
      <c r="AJ346" s="216"/>
      <c r="AK346" s="216"/>
      <c r="AL346" s="216"/>
      <c r="AM346" s="216"/>
      <c r="AN346" s="216"/>
      <c r="AO346" s="216"/>
      <c r="AP346" s="216"/>
      <c r="AQ346" s="216"/>
      <c r="AR346" s="216"/>
      <c r="AS346" s="216"/>
      <c r="AT346" s="216"/>
      <c r="AU346" s="216"/>
      <c r="AV346" s="216"/>
      <c r="AW346" s="216"/>
      <c r="AX346" s="216"/>
      <c r="AY346" s="216"/>
      <c r="AZ346" s="216"/>
      <c r="BA346" s="2139"/>
      <c r="BB346" s="163" t="s">
        <v>49</v>
      </c>
      <c r="BC346" s="1059" t="s">
        <v>36</v>
      </c>
      <c r="BD346" s="1079" t="s">
        <v>36</v>
      </c>
      <c r="BE346" s="1079" t="s">
        <v>36</v>
      </c>
      <c r="BF346" s="1079" t="s">
        <v>36</v>
      </c>
      <c r="BG346" s="1099" t="s">
        <v>36</v>
      </c>
      <c r="BH346" s="1118" t="s">
        <v>36</v>
      </c>
      <c r="BI346" s="1079" t="s">
        <v>36</v>
      </c>
      <c r="BJ346" s="1079" t="s">
        <v>36</v>
      </c>
      <c r="BK346" s="1079" t="s">
        <v>36</v>
      </c>
      <c r="BL346" s="1099" t="s">
        <v>36</v>
      </c>
      <c r="BM346" s="1118" t="s">
        <v>36</v>
      </c>
      <c r="BN346" s="1079" t="s">
        <v>36</v>
      </c>
      <c r="BO346" s="1079" t="s">
        <v>36</v>
      </c>
      <c r="BP346" s="1079" t="s">
        <v>36</v>
      </c>
      <c r="BQ346" s="1099" t="s">
        <v>36</v>
      </c>
      <c r="BR346" s="1118" t="s">
        <v>36</v>
      </c>
      <c r="BS346" s="1079" t="s">
        <v>36</v>
      </c>
      <c r="BT346" s="1079" t="s">
        <v>36</v>
      </c>
      <c r="BU346" s="1079" t="s">
        <v>36</v>
      </c>
      <c r="BV346" s="1079" t="s">
        <v>36</v>
      </c>
      <c r="BW346" s="1079" t="s">
        <v>36</v>
      </c>
      <c r="BX346" s="1079" t="s">
        <v>36</v>
      </c>
      <c r="BY346" s="1137" t="s">
        <v>36</v>
      </c>
      <c r="BZ346" s="1137" t="s">
        <v>36</v>
      </c>
      <c r="CA346" s="1137" t="s">
        <v>36</v>
      </c>
      <c r="CB346" s="1137" t="s">
        <v>36</v>
      </c>
      <c r="CC346" s="1137" t="s">
        <v>36</v>
      </c>
      <c r="CD346" s="1137" t="s">
        <v>36</v>
      </c>
      <c r="CE346" s="1137" t="s">
        <v>36</v>
      </c>
      <c r="CF346" s="1137" t="s">
        <v>36</v>
      </c>
      <c r="CG346" s="1137" t="s">
        <v>36</v>
      </c>
      <c r="CH346" s="1825"/>
      <c r="CI346" s="1825"/>
      <c r="CJ346" s="1825"/>
      <c r="CK346" s="1825"/>
      <c r="CL346" s="1825"/>
      <c r="CM346" s="1825"/>
      <c r="CN346" s="1825"/>
      <c r="CO346" s="1825"/>
      <c r="CP346" s="1825"/>
      <c r="CQ346" s="1825"/>
      <c r="CR346" s="1825"/>
      <c r="CS346" s="1825"/>
      <c r="CT346" s="1825"/>
      <c r="CU346" s="1825"/>
      <c r="CV346" s="1825"/>
      <c r="CW346" s="1825"/>
      <c r="CX346" s="1825"/>
      <c r="CY346" s="1825"/>
      <c r="CZ346" s="1825"/>
    </row>
    <row r="347" s="423" customFormat="true" ht="15" customHeight="true" x14ac:dyDescent="0.2">
      <c r="B347" s="422"/>
      <c r="AH347" s="216"/>
      <c r="AI347" s="216"/>
      <c r="AJ347" s="216"/>
      <c r="AK347" s="216"/>
      <c r="AL347" s="216"/>
      <c r="AM347" s="216"/>
      <c r="AN347" s="216"/>
      <c r="AO347" s="216"/>
      <c r="AP347" s="216"/>
      <c r="AQ347" s="216"/>
      <c r="AR347" s="216"/>
      <c r="AS347" s="216"/>
      <c r="AT347" s="216"/>
      <c r="AU347" s="216"/>
      <c r="AV347" s="216"/>
      <c r="AW347" s="216"/>
      <c r="AX347" s="216"/>
      <c r="AY347" s="216"/>
      <c r="AZ347" s="216"/>
      <c r="BA347" s="2140" t="s">
        <v>142</v>
      </c>
      <c r="BB347" s="163" t="s">
        <v>50</v>
      </c>
      <c r="BC347" s="1059" t="s">
        <v>36</v>
      </c>
      <c r="BD347" s="1079" t="s">
        <v>36</v>
      </c>
      <c r="BE347" s="1079" t="s">
        <v>36</v>
      </c>
      <c r="BF347" s="1079" t="s">
        <v>36</v>
      </c>
      <c r="BG347" s="1099" t="s">
        <v>36</v>
      </c>
      <c r="BH347" s="1118" t="s">
        <v>36</v>
      </c>
      <c r="BI347" s="1079" t="s">
        <v>36</v>
      </c>
      <c r="BJ347" s="1079" t="s">
        <v>36</v>
      </c>
      <c r="BK347" s="1079" t="s">
        <v>36</v>
      </c>
      <c r="BL347" s="1099" t="s">
        <v>36</v>
      </c>
      <c r="BM347" s="1118" t="s">
        <v>36</v>
      </c>
      <c r="BN347" s="1079" t="s">
        <v>36</v>
      </c>
      <c r="BO347" s="1079" t="s">
        <v>36</v>
      </c>
      <c r="BP347" s="1079" t="s">
        <v>36</v>
      </c>
      <c r="BQ347" s="1099" t="s">
        <v>36</v>
      </c>
      <c r="BR347" s="1118" t="s">
        <v>36</v>
      </c>
      <c r="BS347" s="1079" t="s">
        <v>36</v>
      </c>
      <c r="BT347" s="1079" t="s">
        <v>36</v>
      </c>
      <c r="BU347" s="1079" t="s">
        <v>36</v>
      </c>
      <c r="BV347" s="1079" t="s">
        <v>36</v>
      </c>
      <c r="BW347" s="1079" t="s">
        <v>36</v>
      </c>
      <c r="BX347" s="1079" t="s">
        <v>36</v>
      </c>
      <c r="BY347" s="1137" t="s">
        <v>36</v>
      </c>
      <c r="BZ347" s="1137" t="s">
        <v>36</v>
      </c>
      <c r="CA347" s="1137" t="s">
        <v>36</v>
      </c>
      <c r="CB347" s="1137" t="s">
        <v>36</v>
      </c>
      <c r="CC347" s="1137" t="s">
        <v>36</v>
      </c>
      <c r="CD347" s="1137" t="s">
        <v>36</v>
      </c>
      <c r="CE347" s="1137" t="s">
        <v>36</v>
      </c>
      <c r="CF347" s="1137" t="s">
        <v>36</v>
      </c>
      <c r="CG347" s="1137" t="s">
        <v>36</v>
      </c>
      <c r="CH347" s="1825"/>
      <c r="CI347" s="1825"/>
      <c r="CJ347" s="1825"/>
      <c r="CK347" s="1825"/>
      <c r="CL347" s="1825"/>
      <c r="CM347" s="1825"/>
      <c r="CN347" s="1825"/>
      <c r="CO347" s="1825"/>
      <c r="CP347" s="1825"/>
      <c r="CQ347" s="1825"/>
      <c r="CR347" s="1825"/>
      <c r="CS347" s="1825"/>
      <c r="CT347" s="1825"/>
      <c r="CU347" s="1825"/>
      <c r="CV347" s="1825"/>
      <c r="CW347" s="1825"/>
      <c r="CX347" s="1825"/>
      <c r="CY347" s="1825"/>
      <c r="CZ347" s="1825"/>
    </row>
    <row r="348" s="423" customFormat="true" ht="15" customHeight="true" x14ac:dyDescent="0.2">
      <c r="B348" s="422"/>
      <c r="AH348" s="216"/>
      <c r="AI348" s="216"/>
      <c r="AJ348" s="216"/>
      <c r="AK348" s="216"/>
      <c r="AL348" s="216"/>
      <c r="AM348" s="216"/>
      <c r="AN348" s="216"/>
      <c r="AO348" s="216"/>
      <c r="AP348" s="216"/>
      <c r="AQ348" s="216"/>
      <c r="AR348" s="216"/>
      <c r="AS348" s="216"/>
      <c r="AT348" s="216"/>
      <c r="AU348" s="216"/>
      <c r="AV348" s="216"/>
      <c r="AW348" s="216"/>
      <c r="AX348" s="216"/>
      <c r="AY348" s="216"/>
      <c r="AZ348" s="216"/>
      <c r="BA348" s="2139"/>
      <c r="BB348" s="163" t="s">
        <v>49</v>
      </c>
      <c r="BC348" s="1059" t="s">
        <v>36</v>
      </c>
      <c r="BD348" s="1079" t="s">
        <v>36</v>
      </c>
      <c r="BE348" s="1079" t="s">
        <v>36</v>
      </c>
      <c r="BF348" s="1079" t="s">
        <v>36</v>
      </c>
      <c r="BG348" s="1099" t="s">
        <v>36</v>
      </c>
      <c r="BH348" s="1118" t="s">
        <v>36</v>
      </c>
      <c r="BI348" s="1079" t="s">
        <v>36</v>
      </c>
      <c r="BJ348" s="1079" t="s">
        <v>36</v>
      </c>
      <c r="BK348" s="1079" t="s">
        <v>36</v>
      </c>
      <c r="BL348" s="1099" t="s">
        <v>36</v>
      </c>
      <c r="BM348" s="1118" t="s">
        <v>36</v>
      </c>
      <c r="BN348" s="1079" t="s">
        <v>36</v>
      </c>
      <c r="BO348" s="1079" t="s">
        <v>36</v>
      </c>
      <c r="BP348" s="1079" t="s">
        <v>36</v>
      </c>
      <c r="BQ348" s="1099" t="s">
        <v>36</v>
      </c>
      <c r="BR348" s="1118" t="s">
        <v>36</v>
      </c>
      <c r="BS348" s="1079" t="s">
        <v>36</v>
      </c>
      <c r="BT348" s="1079" t="s">
        <v>36</v>
      </c>
      <c r="BU348" s="1079" t="s">
        <v>36</v>
      </c>
      <c r="BV348" s="1079" t="s">
        <v>36</v>
      </c>
      <c r="BW348" s="1079" t="s">
        <v>36</v>
      </c>
      <c r="BX348" s="1079" t="s">
        <v>36</v>
      </c>
      <c r="BY348" s="1137" t="s">
        <v>36</v>
      </c>
      <c r="BZ348" s="1137" t="s">
        <v>36</v>
      </c>
      <c r="CA348" s="1137" t="s">
        <v>36</v>
      </c>
      <c r="CB348" s="1137" t="s">
        <v>36</v>
      </c>
      <c r="CC348" s="1137" t="s">
        <v>36</v>
      </c>
      <c r="CD348" s="1137" t="s">
        <v>36</v>
      </c>
      <c r="CE348" s="1137" t="s">
        <v>36</v>
      </c>
      <c r="CF348" s="1137" t="s">
        <v>36</v>
      </c>
      <c r="CG348" s="1137" t="s">
        <v>36</v>
      </c>
      <c r="CH348" s="1825"/>
      <c r="CI348" s="1825"/>
      <c r="CJ348" s="1825"/>
      <c r="CK348" s="1825"/>
      <c r="CL348" s="1825"/>
      <c r="CM348" s="1825"/>
      <c r="CN348" s="1825"/>
      <c r="CO348" s="1825"/>
      <c r="CP348" s="1825"/>
      <c r="CQ348" s="1825"/>
      <c r="CR348" s="1825"/>
      <c r="CS348" s="1825"/>
      <c r="CT348" s="1825"/>
      <c r="CU348" s="1825"/>
      <c r="CV348" s="1825"/>
      <c r="CW348" s="1825"/>
      <c r="CX348" s="1825"/>
      <c r="CY348" s="1825"/>
      <c r="CZ348" s="1825"/>
    </row>
    <row r="349" s="423" customFormat="true" ht="15" customHeight="true" x14ac:dyDescent="0.2">
      <c r="B349" s="422"/>
      <c r="AH349" s="216"/>
      <c r="AI349" s="216"/>
      <c r="AJ349" s="216"/>
      <c r="AK349" s="216"/>
      <c r="AL349" s="216"/>
      <c r="AM349" s="216"/>
      <c r="AN349" s="216"/>
      <c r="AO349" s="216"/>
      <c r="AP349" s="216"/>
      <c r="AQ349" s="216"/>
      <c r="AR349" s="216"/>
      <c r="AS349" s="216"/>
      <c r="AT349" s="216"/>
      <c r="AU349" s="216"/>
      <c r="AV349" s="216"/>
      <c r="AW349" s="216"/>
      <c r="AX349" s="216"/>
      <c r="AY349" s="216"/>
      <c r="AZ349" s="216"/>
      <c r="BA349" s="2140" t="s">
        <v>143</v>
      </c>
      <c r="BB349" s="163" t="s">
        <v>50</v>
      </c>
      <c r="BC349" s="1059" t="s">
        <v>36</v>
      </c>
      <c r="BD349" s="1079" t="s">
        <v>36</v>
      </c>
      <c r="BE349" s="1079" t="s">
        <v>36</v>
      </c>
      <c r="BF349" s="1079" t="s">
        <v>36</v>
      </c>
      <c r="BG349" s="1099" t="s">
        <v>36</v>
      </c>
      <c r="BH349" s="1118" t="s">
        <v>36</v>
      </c>
      <c r="BI349" s="1079" t="s">
        <v>36</v>
      </c>
      <c r="BJ349" s="1079" t="s">
        <v>36</v>
      </c>
      <c r="BK349" s="1079" t="s">
        <v>36</v>
      </c>
      <c r="BL349" s="1099" t="s">
        <v>36</v>
      </c>
      <c r="BM349" s="1118" t="s">
        <v>36</v>
      </c>
      <c r="BN349" s="1079" t="s">
        <v>36</v>
      </c>
      <c r="BO349" s="1079" t="s">
        <v>36</v>
      </c>
      <c r="BP349" s="1079" t="s">
        <v>36</v>
      </c>
      <c r="BQ349" s="1099" t="s">
        <v>36</v>
      </c>
      <c r="BR349" s="1118" t="s">
        <v>36</v>
      </c>
      <c r="BS349" s="1079" t="s">
        <v>36</v>
      </c>
      <c r="BT349" s="1079" t="s">
        <v>36</v>
      </c>
      <c r="BU349" s="1079" t="s">
        <v>36</v>
      </c>
      <c r="BV349" s="1079" t="s">
        <v>36</v>
      </c>
      <c r="BW349" s="1079" t="s">
        <v>36</v>
      </c>
      <c r="BX349" s="1079" t="s">
        <v>36</v>
      </c>
      <c r="BY349" s="1137" t="s">
        <v>36</v>
      </c>
      <c r="BZ349" s="1137" t="s">
        <v>36</v>
      </c>
      <c r="CA349" s="1137" t="s">
        <v>36</v>
      </c>
      <c r="CB349" s="1137" t="s">
        <v>36</v>
      </c>
      <c r="CC349" s="1137" t="s">
        <v>36</v>
      </c>
      <c r="CD349" s="1137" t="s">
        <v>36</v>
      </c>
      <c r="CE349" s="1137" t="s">
        <v>36</v>
      </c>
      <c r="CF349" s="1137" t="s">
        <v>36</v>
      </c>
      <c r="CG349" s="1137" t="s">
        <v>36</v>
      </c>
      <c r="CH349" s="1825"/>
      <c r="CI349" s="1825"/>
      <c r="CJ349" s="1825"/>
      <c r="CK349" s="1825"/>
      <c r="CL349" s="1825"/>
      <c r="CM349" s="1825"/>
      <c r="CN349" s="1825"/>
      <c r="CO349" s="1825"/>
      <c r="CP349" s="1825"/>
      <c r="CQ349" s="1825"/>
      <c r="CR349" s="1825"/>
      <c r="CS349" s="1825"/>
      <c r="CT349" s="1825"/>
      <c r="CU349" s="1825"/>
      <c r="CV349" s="1825"/>
      <c r="CW349" s="1825"/>
      <c r="CX349" s="1825"/>
      <c r="CY349" s="1825"/>
      <c r="CZ349" s="1825"/>
    </row>
    <row r="350" s="423" customFormat="true" ht="15" customHeight="true" x14ac:dyDescent="0.2">
      <c r="B350" s="422"/>
      <c r="AH350" s="216"/>
      <c r="AI350" s="216"/>
      <c r="AJ350" s="216"/>
      <c r="AK350" s="216"/>
      <c r="AL350" s="216"/>
      <c r="AM350" s="216"/>
      <c r="AN350" s="216"/>
      <c r="AO350" s="216"/>
      <c r="AP350" s="216"/>
      <c r="AQ350" s="216"/>
      <c r="AR350" s="216"/>
      <c r="AS350" s="216"/>
      <c r="AT350" s="216"/>
      <c r="AU350" s="216"/>
      <c r="AV350" s="216"/>
      <c r="AW350" s="216"/>
      <c r="AX350" s="216"/>
      <c r="AY350" s="216"/>
      <c r="AZ350" s="216"/>
      <c r="BA350" s="2139"/>
      <c r="BB350" s="163" t="s">
        <v>49</v>
      </c>
      <c r="BC350" s="1059" t="s">
        <v>36</v>
      </c>
      <c r="BD350" s="1079" t="s">
        <v>36</v>
      </c>
      <c r="BE350" s="1079" t="s">
        <v>36</v>
      </c>
      <c r="BF350" s="1079" t="s">
        <v>36</v>
      </c>
      <c r="BG350" s="1099" t="s">
        <v>36</v>
      </c>
      <c r="BH350" s="1118" t="s">
        <v>36</v>
      </c>
      <c r="BI350" s="1079" t="s">
        <v>36</v>
      </c>
      <c r="BJ350" s="1079" t="s">
        <v>36</v>
      </c>
      <c r="BK350" s="1079" t="s">
        <v>36</v>
      </c>
      <c r="BL350" s="1099" t="s">
        <v>36</v>
      </c>
      <c r="BM350" s="1118" t="s">
        <v>36</v>
      </c>
      <c r="BN350" s="1079" t="s">
        <v>36</v>
      </c>
      <c r="BO350" s="1079" t="s">
        <v>36</v>
      </c>
      <c r="BP350" s="1079" t="s">
        <v>36</v>
      </c>
      <c r="BQ350" s="1099" t="s">
        <v>36</v>
      </c>
      <c r="BR350" s="1118" t="s">
        <v>36</v>
      </c>
      <c r="BS350" s="1079" t="s">
        <v>36</v>
      </c>
      <c r="BT350" s="1079" t="s">
        <v>36</v>
      </c>
      <c r="BU350" s="1079" t="s">
        <v>36</v>
      </c>
      <c r="BV350" s="1079" t="s">
        <v>36</v>
      </c>
      <c r="BW350" s="1079" t="s">
        <v>36</v>
      </c>
      <c r="BX350" s="1079" t="s">
        <v>36</v>
      </c>
      <c r="BY350" s="1137" t="s">
        <v>36</v>
      </c>
      <c r="BZ350" s="1137" t="s">
        <v>36</v>
      </c>
      <c r="CA350" s="1137" t="s">
        <v>36</v>
      </c>
      <c r="CB350" s="1137" t="s">
        <v>36</v>
      </c>
      <c r="CC350" s="1137" t="s">
        <v>36</v>
      </c>
      <c r="CD350" s="1137" t="s">
        <v>36</v>
      </c>
      <c r="CE350" s="1137" t="s">
        <v>36</v>
      </c>
      <c r="CF350" s="1137" t="s">
        <v>36</v>
      </c>
      <c r="CG350" s="1137" t="s">
        <v>36</v>
      </c>
      <c r="CH350" s="1825"/>
      <c r="CI350" s="1825"/>
      <c r="CJ350" s="1825"/>
      <c r="CK350" s="1825"/>
      <c r="CL350" s="1825"/>
      <c r="CM350" s="1825"/>
      <c r="CN350" s="1825"/>
      <c r="CO350" s="1825"/>
      <c r="CP350" s="1825"/>
      <c r="CQ350" s="1825"/>
      <c r="CR350" s="1825"/>
      <c r="CS350" s="1825"/>
      <c r="CT350" s="1825"/>
      <c r="CU350" s="1825"/>
      <c r="CV350" s="1825"/>
      <c r="CW350" s="1825"/>
      <c r="CX350" s="1825"/>
      <c r="CY350" s="1825"/>
      <c r="CZ350" s="1825"/>
    </row>
    <row r="351" s="423" customFormat="true" ht="15" customHeight="true" x14ac:dyDescent="0.2">
      <c r="B351" s="422"/>
      <c r="AH351" s="216"/>
      <c r="AI351" s="216"/>
      <c r="AJ351" s="216"/>
      <c r="AK351" s="216"/>
      <c r="AL351" s="216"/>
      <c r="AM351" s="216"/>
      <c r="AN351" s="216"/>
      <c r="AO351" s="216"/>
      <c r="AP351" s="216"/>
      <c r="AQ351" s="216"/>
      <c r="AR351" s="216"/>
      <c r="AS351" s="216"/>
      <c r="AT351" s="216"/>
      <c r="AU351" s="216"/>
      <c r="AV351" s="216"/>
      <c r="AW351" s="216"/>
      <c r="AX351" s="216"/>
      <c r="AY351" s="216"/>
      <c r="AZ351" s="216"/>
      <c r="BA351" s="2140" t="s">
        <v>144</v>
      </c>
      <c r="BB351" s="163" t="s">
        <v>50</v>
      </c>
      <c r="BC351" s="1059" t="s">
        <v>36</v>
      </c>
      <c r="BD351" s="1079" t="s">
        <v>36</v>
      </c>
      <c r="BE351" s="1079" t="s">
        <v>36</v>
      </c>
      <c r="BF351" s="1079" t="s">
        <v>36</v>
      </c>
      <c r="BG351" s="1099" t="s">
        <v>36</v>
      </c>
      <c r="BH351" s="1118" t="s">
        <v>36</v>
      </c>
      <c r="BI351" s="1079" t="s">
        <v>36</v>
      </c>
      <c r="BJ351" s="1079" t="s">
        <v>36</v>
      </c>
      <c r="BK351" s="1079" t="s">
        <v>36</v>
      </c>
      <c r="BL351" s="1099" t="s">
        <v>36</v>
      </c>
      <c r="BM351" s="1118" t="s">
        <v>36</v>
      </c>
      <c r="BN351" s="1079" t="s">
        <v>36</v>
      </c>
      <c r="BO351" s="1079" t="s">
        <v>36</v>
      </c>
      <c r="BP351" s="1079" t="s">
        <v>36</v>
      </c>
      <c r="BQ351" s="1099" t="s">
        <v>36</v>
      </c>
      <c r="BR351" s="1118" t="s">
        <v>36</v>
      </c>
      <c r="BS351" s="1079" t="s">
        <v>36</v>
      </c>
      <c r="BT351" s="1079" t="s">
        <v>36</v>
      </c>
      <c r="BU351" s="1079" t="s">
        <v>36</v>
      </c>
      <c r="BV351" s="1079" t="s">
        <v>36</v>
      </c>
      <c r="BW351" s="1079" t="s">
        <v>36</v>
      </c>
      <c r="BX351" s="1079" t="s">
        <v>36</v>
      </c>
      <c r="BY351" s="1137" t="s">
        <v>36</v>
      </c>
      <c r="BZ351" s="1137" t="s">
        <v>36</v>
      </c>
      <c r="CA351" s="1137" t="s">
        <v>36</v>
      </c>
      <c r="CB351" s="1137" t="s">
        <v>36</v>
      </c>
      <c r="CC351" s="1137" t="s">
        <v>36</v>
      </c>
      <c r="CD351" s="1137" t="s">
        <v>36</v>
      </c>
      <c r="CE351" s="1137" t="s">
        <v>36</v>
      </c>
      <c r="CF351" s="1137" t="s">
        <v>36</v>
      </c>
      <c r="CG351" s="1137" t="s">
        <v>36</v>
      </c>
      <c r="CH351" s="1825"/>
      <c r="CI351" s="1825"/>
      <c r="CJ351" s="1825"/>
      <c r="CK351" s="1825"/>
      <c r="CL351" s="1825"/>
      <c r="CM351" s="1825"/>
      <c r="CN351" s="1825"/>
      <c r="CO351" s="1825"/>
      <c r="CP351" s="1825"/>
      <c r="CQ351" s="1825"/>
      <c r="CR351" s="1825"/>
      <c r="CS351" s="1825"/>
      <c r="CT351" s="1825"/>
      <c r="CU351" s="1825"/>
      <c r="CV351" s="1825"/>
      <c r="CW351" s="1825"/>
      <c r="CX351" s="1825"/>
      <c r="CY351" s="1825"/>
      <c r="CZ351" s="1825"/>
    </row>
    <row r="352" s="423" customFormat="true" ht="15" customHeight="true" x14ac:dyDescent="0.2">
      <c r="B352" s="422"/>
      <c r="AH352" s="216"/>
      <c r="AI352" s="216"/>
      <c r="AJ352" s="216"/>
      <c r="AK352" s="216"/>
      <c r="AL352" s="216"/>
      <c r="AM352" s="216"/>
      <c r="AN352" s="216"/>
      <c r="AO352" s="216"/>
      <c r="AP352" s="216"/>
      <c r="AQ352" s="216"/>
      <c r="AR352" s="216"/>
      <c r="AS352" s="216"/>
      <c r="AT352" s="216"/>
      <c r="AU352" s="216"/>
      <c r="AV352" s="216"/>
      <c r="AW352" s="216"/>
      <c r="AX352" s="216"/>
      <c r="AY352" s="216"/>
      <c r="AZ352" s="216"/>
      <c r="BA352" s="2139"/>
      <c r="BB352" s="163" t="s">
        <v>49</v>
      </c>
      <c r="BC352" s="1059" t="s">
        <v>36</v>
      </c>
      <c r="BD352" s="1079" t="s">
        <v>36</v>
      </c>
      <c r="BE352" s="1079" t="s">
        <v>36</v>
      </c>
      <c r="BF352" s="1079" t="s">
        <v>36</v>
      </c>
      <c r="BG352" s="1099" t="s">
        <v>36</v>
      </c>
      <c r="BH352" s="1118" t="s">
        <v>36</v>
      </c>
      <c r="BI352" s="1079" t="s">
        <v>36</v>
      </c>
      <c r="BJ352" s="1079" t="s">
        <v>36</v>
      </c>
      <c r="BK352" s="1079" t="s">
        <v>36</v>
      </c>
      <c r="BL352" s="1099" t="s">
        <v>36</v>
      </c>
      <c r="BM352" s="1118" t="s">
        <v>36</v>
      </c>
      <c r="BN352" s="1079" t="s">
        <v>36</v>
      </c>
      <c r="BO352" s="1079" t="s">
        <v>36</v>
      </c>
      <c r="BP352" s="1079" t="s">
        <v>36</v>
      </c>
      <c r="BQ352" s="1099" t="s">
        <v>36</v>
      </c>
      <c r="BR352" s="1118" t="s">
        <v>36</v>
      </c>
      <c r="BS352" s="1079" t="s">
        <v>36</v>
      </c>
      <c r="BT352" s="1079" t="s">
        <v>36</v>
      </c>
      <c r="BU352" s="1079" t="s">
        <v>36</v>
      </c>
      <c r="BV352" s="1079" t="s">
        <v>36</v>
      </c>
      <c r="BW352" s="1079" t="s">
        <v>36</v>
      </c>
      <c r="BX352" s="1079" t="s">
        <v>36</v>
      </c>
      <c r="BY352" s="1137" t="s">
        <v>36</v>
      </c>
      <c r="BZ352" s="1137" t="s">
        <v>36</v>
      </c>
      <c r="CA352" s="1137" t="s">
        <v>36</v>
      </c>
      <c r="CB352" s="1137" t="s">
        <v>36</v>
      </c>
      <c r="CC352" s="1137" t="s">
        <v>36</v>
      </c>
      <c r="CD352" s="1137" t="s">
        <v>36</v>
      </c>
      <c r="CE352" s="1137" t="s">
        <v>36</v>
      </c>
      <c r="CF352" s="1137" t="s">
        <v>36</v>
      </c>
      <c r="CG352" s="1137" t="s">
        <v>36</v>
      </c>
      <c r="CH352" s="1825"/>
      <c r="CI352" s="1825"/>
      <c r="CJ352" s="1825"/>
      <c r="CK352" s="1825"/>
      <c r="CL352" s="1825"/>
      <c r="CM352" s="1825"/>
      <c r="CN352" s="1825"/>
      <c r="CO352" s="1825"/>
      <c r="CP352" s="1825"/>
      <c r="CQ352" s="1825"/>
      <c r="CR352" s="1825"/>
      <c r="CS352" s="1825"/>
      <c r="CT352" s="1825"/>
      <c r="CU352" s="1825"/>
      <c r="CV352" s="1825"/>
      <c r="CW352" s="1825"/>
      <c r="CX352" s="1825"/>
      <c r="CY352" s="1825"/>
      <c r="CZ352" s="1825"/>
    </row>
    <row r="353" s="423" customFormat="true" ht="15" customHeight="true" x14ac:dyDescent="0.2">
      <c r="B353" s="422"/>
      <c r="AH353" s="216"/>
      <c r="AI353" s="216"/>
      <c r="AJ353" s="216"/>
      <c r="AK353" s="216"/>
      <c r="AL353" s="216"/>
      <c r="AM353" s="216"/>
      <c r="AN353" s="216"/>
      <c r="AO353" s="216"/>
      <c r="AP353" s="216"/>
      <c r="AQ353" s="216"/>
      <c r="AR353" s="216"/>
      <c r="AS353" s="216"/>
      <c r="AT353" s="216"/>
      <c r="AU353" s="216"/>
      <c r="AV353" s="216"/>
      <c r="AW353" s="216"/>
      <c r="AX353" s="216"/>
      <c r="AY353" s="216"/>
      <c r="AZ353" s="216"/>
      <c r="BA353" s="2140" t="s">
        <v>139</v>
      </c>
      <c r="BB353" s="163" t="s">
        <v>50</v>
      </c>
      <c r="BC353" s="1059" t="s">
        <v>36</v>
      </c>
      <c r="BD353" s="1079" t="s">
        <v>36</v>
      </c>
      <c r="BE353" s="1079" t="s">
        <v>36</v>
      </c>
      <c r="BF353" s="1079" t="s">
        <v>36</v>
      </c>
      <c r="BG353" s="1099" t="s">
        <v>36</v>
      </c>
      <c r="BH353" s="1118" t="s">
        <v>36</v>
      </c>
      <c r="BI353" s="1079" t="s">
        <v>36</v>
      </c>
      <c r="BJ353" s="1079" t="s">
        <v>36</v>
      </c>
      <c r="BK353" s="1079" t="s">
        <v>36</v>
      </c>
      <c r="BL353" s="1099" t="s">
        <v>36</v>
      </c>
      <c r="BM353" s="1118" t="s">
        <v>36</v>
      </c>
      <c r="BN353" s="1079" t="s">
        <v>36</v>
      </c>
      <c r="BO353" s="1079" t="s">
        <v>36</v>
      </c>
      <c r="BP353" s="1079" t="s">
        <v>36</v>
      </c>
      <c r="BQ353" s="1099" t="s">
        <v>36</v>
      </c>
      <c r="BR353" s="1118" t="s">
        <v>36</v>
      </c>
      <c r="BS353" s="1079" t="s">
        <v>36</v>
      </c>
      <c r="BT353" s="1079" t="s">
        <v>36</v>
      </c>
      <c r="BU353" s="1079" t="s">
        <v>36</v>
      </c>
      <c r="BV353" s="1079" t="s">
        <v>36</v>
      </c>
      <c r="BW353" s="1079" t="s">
        <v>36</v>
      </c>
      <c r="BX353" s="1079" t="s">
        <v>36</v>
      </c>
      <c r="BY353" s="1137" t="s">
        <v>36</v>
      </c>
      <c r="BZ353" s="1137" t="s">
        <v>36</v>
      </c>
      <c r="CA353" s="1137" t="s">
        <v>36</v>
      </c>
      <c r="CB353" s="1137" t="s">
        <v>36</v>
      </c>
      <c r="CC353" s="1137" t="s">
        <v>36</v>
      </c>
      <c r="CD353" s="1137" t="s">
        <v>36</v>
      </c>
      <c r="CE353" s="1137" t="s">
        <v>36</v>
      </c>
      <c r="CF353" s="1137" t="s">
        <v>36</v>
      </c>
      <c r="CG353" s="1137" t="s">
        <v>36</v>
      </c>
      <c r="CH353" s="1825"/>
      <c r="CI353" s="1825"/>
      <c r="CJ353" s="1825"/>
      <c r="CK353" s="1825"/>
      <c r="CL353" s="1825"/>
      <c r="CM353" s="1825"/>
      <c r="CN353" s="1825"/>
      <c r="CO353" s="1825"/>
      <c r="CP353" s="1825"/>
      <c r="CQ353" s="1825"/>
      <c r="CR353" s="1825"/>
      <c r="CS353" s="1825"/>
      <c r="CT353" s="1825"/>
      <c r="CU353" s="1825"/>
      <c r="CV353" s="1825"/>
      <c r="CW353" s="1825"/>
      <c r="CX353" s="1825"/>
      <c r="CY353" s="1825"/>
      <c r="CZ353" s="1825"/>
    </row>
    <row r="354" s="423" customFormat="true" ht="15" customHeight="true" x14ac:dyDescent="0.2">
      <c r="B354" s="422"/>
      <c r="AH354" s="216"/>
      <c r="AI354" s="216"/>
      <c r="AJ354" s="216"/>
      <c r="AK354" s="216"/>
      <c r="AL354" s="216"/>
      <c r="AM354" s="216"/>
      <c r="AN354" s="216"/>
      <c r="AO354" s="216"/>
      <c r="AP354" s="216"/>
      <c r="AQ354" s="216"/>
      <c r="AR354" s="216"/>
      <c r="AS354" s="216"/>
      <c r="AT354" s="216"/>
      <c r="AU354" s="216"/>
      <c r="AV354" s="216"/>
      <c r="AW354" s="216"/>
      <c r="AX354" s="216"/>
      <c r="AY354" s="216"/>
      <c r="AZ354" s="216"/>
      <c r="BA354" s="2141"/>
      <c r="BB354" s="164" t="s">
        <v>49</v>
      </c>
      <c r="BC354" s="1060" t="s">
        <v>36</v>
      </c>
      <c r="BD354" s="1080" t="s">
        <v>36</v>
      </c>
      <c r="BE354" s="1080" t="s">
        <v>36</v>
      </c>
      <c r="BF354" s="1080" t="s">
        <v>36</v>
      </c>
      <c r="BG354" s="1100" t="s">
        <v>36</v>
      </c>
      <c r="BH354" s="1119" t="s">
        <v>36</v>
      </c>
      <c r="BI354" s="1080" t="s">
        <v>36</v>
      </c>
      <c r="BJ354" s="1080" t="s">
        <v>36</v>
      </c>
      <c r="BK354" s="1080" t="s">
        <v>36</v>
      </c>
      <c r="BL354" s="1100" t="s">
        <v>36</v>
      </c>
      <c r="BM354" s="1119" t="s">
        <v>36</v>
      </c>
      <c r="BN354" s="1080" t="s">
        <v>36</v>
      </c>
      <c r="BO354" s="1080" t="s">
        <v>36</v>
      </c>
      <c r="BP354" s="1080" t="s">
        <v>36</v>
      </c>
      <c r="BQ354" s="1100" t="s">
        <v>36</v>
      </c>
      <c r="BR354" s="1119" t="s">
        <v>36</v>
      </c>
      <c r="BS354" s="1080" t="s">
        <v>36</v>
      </c>
      <c r="BT354" s="1080" t="s">
        <v>36</v>
      </c>
      <c r="BU354" s="1080" t="s">
        <v>36</v>
      </c>
      <c r="BV354" s="1080" t="s">
        <v>36</v>
      </c>
      <c r="BW354" s="1080" t="s">
        <v>36</v>
      </c>
      <c r="BX354" s="1080" t="s">
        <v>36</v>
      </c>
      <c r="BY354" s="1138" t="s">
        <v>36</v>
      </c>
      <c r="BZ354" s="1138" t="s">
        <v>36</v>
      </c>
      <c r="CA354" s="1138" t="s">
        <v>36</v>
      </c>
      <c r="CB354" s="1138" t="s">
        <v>36</v>
      </c>
      <c r="CC354" s="1138" t="s">
        <v>36</v>
      </c>
      <c r="CD354" s="1138" t="s">
        <v>36</v>
      </c>
      <c r="CE354" s="1138" t="s">
        <v>36</v>
      </c>
      <c r="CF354" s="1138" t="s">
        <v>36</v>
      </c>
      <c r="CG354" s="1138" t="s">
        <v>36</v>
      </c>
      <c r="CH354" s="1826"/>
      <c r="CI354" s="1826"/>
      <c r="CJ354" s="1826"/>
      <c r="CK354" s="1826"/>
      <c r="CL354" s="1826"/>
      <c r="CM354" s="1826"/>
      <c r="CN354" s="1826"/>
      <c r="CO354" s="1826"/>
      <c r="CP354" s="1826"/>
      <c r="CQ354" s="1826"/>
      <c r="CR354" s="1826"/>
      <c r="CS354" s="1826"/>
      <c r="CT354" s="1826"/>
      <c r="CU354" s="1826"/>
      <c r="CV354" s="1826"/>
      <c r="CW354" s="1826"/>
      <c r="CX354" s="1826"/>
      <c r="CY354" s="1826"/>
      <c r="CZ354" s="1826"/>
    </row>
    <row r="355" s="423" customFormat="true" ht="15" customHeight="true" x14ac:dyDescent="0.2">
      <c r="B355" s="422"/>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423" customFormat="true" ht="15" customHeight="true" x14ac:dyDescent="0.2">
      <c r="B356" s="422"/>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3" customFormat="true" ht="15" customHeight="true" x14ac:dyDescent="0.2">
      <c r="B390" s="422"/>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3" customFormat="true" ht="15" customHeight="true" x14ac:dyDescent="0.2">
      <c r="B391" s="422"/>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3" customFormat="true" ht="15" customHeight="true" x14ac:dyDescent="0.2">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3" customFormat="true" ht="15" customHeight="true" x14ac:dyDescent="0.2">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3" customFormat="true" ht="15" customHeight="true" x14ac:dyDescent="0.2">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3" customFormat="true" ht="15" customHeight="true" x14ac:dyDescent="0.2">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3" customFormat="true" ht="15" customHeight="true" x14ac:dyDescent="0.2">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3" customFormat="true" ht="15" customHeight="true" x14ac:dyDescent="0.2">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3" customFormat="true" ht="15" customHeight="true" x14ac:dyDescent="0.2">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5" customFormat="true" ht="15" customHeight="true" x14ac:dyDescent="0.25">
      <c r="A399" s="136"/>
      <c r="B399" s="136"/>
      <c r="C399" s="2033" t="s">
        <v>130</v>
      </c>
      <c r="D399" s="2034"/>
      <c r="E399" s="2034"/>
      <c r="F399" s="2034"/>
      <c r="G399" s="136"/>
      <c r="H399" s="2049" t="s">
        <v>131</v>
      </c>
      <c r="I399" s="2050"/>
      <c r="J399" s="2050"/>
      <c r="K399" s="2050"/>
      <c r="M399" s="2049" t="s">
        <v>132</v>
      </c>
      <c r="N399" s="2050"/>
      <c r="O399" s="2050"/>
      <c r="P399" s="2050"/>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051" t="s">
        <v>201</v>
      </c>
      <c r="D400" s="2048"/>
      <c r="E400" s="2048"/>
      <c r="F400" s="396"/>
      <c r="G400" s="396"/>
      <c r="H400" s="2009" t="s">
        <v>201</v>
      </c>
      <c r="I400" s="2009"/>
      <c r="J400" s="2009"/>
      <c r="K400" s="396"/>
      <c r="L400" s="396"/>
      <c r="M400" s="2009" t="s">
        <v>201</v>
      </c>
      <c r="N400" s="2009"/>
      <c r="O400" s="2009"/>
      <c r="P400" s="396"/>
      <c r="Q400" s="396"/>
      <c r="AH400" s="211"/>
      <c r="AI400" s="211"/>
      <c r="AJ400" s="211"/>
      <c r="AK400" s="211"/>
      <c r="AL400" s="211"/>
      <c r="AM400" s="211"/>
      <c r="AN400" s="211"/>
      <c r="AO400" s="211"/>
      <c r="AP400" s="211"/>
      <c r="AQ400" s="211"/>
      <c r="AR400" s="211"/>
      <c r="AS400" s="211"/>
      <c r="AT400" s="211"/>
      <c r="AU400" s="211"/>
      <c r="AV400" s="211"/>
      <c r="AW400" s="211"/>
      <c r="AX400" s="211"/>
      <c r="AY400" s="211"/>
      <c r="AZ400" s="211"/>
      <c r="BA400" s="415"/>
      <c r="BB400" s="136"/>
      <c r="BC400" s="415"/>
      <c r="BD400" s="415"/>
      <c r="BE400" s="415"/>
      <c r="BF400" s="415"/>
      <c r="BG400" s="415"/>
      <c r="BH400" s="415"/>
      <c r="BI400" s="415"/>
      <c r="BJ400" s="415"/>
      <c r="BK400" s="415"/>
      <c r="BL400" s="415"/>
      <c r="BM400" s="415"/>
      <c r="BN400" s="415"/>
      <c r="BO400" s="415"/>
      <c r="BP400" s="415"/>
      <c r="BQ400" s="415"/>
      <c r="BR400" s="415"/>
      <c r="BS400" s="415"/>
      <c r="BT400" s="415"/>
      <c r="BU400" s="415"/>
      <c r="BV400" s="415"/>
      <c r="BW400" s="415"/>
      <c r="BX400" s="415"/>
      <c r="BY400" s="415"/>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051"/>
      <c r="D401" s="2048"/>
      <c r="E401" s="449" t="s">
        <v>202</v>
      </c>
      <c r="F401" s="396"/>
      <c r="G401" s="396"/>
      <c r="H401" s="2009"/>
      <c r="I401" s="2009"/>
      <c r="J401" s="450" t="s">
        <v>202</v>
      </c>
      <c r="K401" s="396"/>
      <c r="L401" s="396"/>
      <c r="M401" s="2009"/>
      <c r="N401" s="2009"/>
      <c r="O401" s="451" t="s">
        <v>202</v>
      </c>
      <c r="P401" s="396"/>
      <c r="Q401" s="396"/>
      <c r="AH401" s="211"/>
      <c r="AI401" s="211"/>
      <c r="AJ401" s="211"/>
      <c r="AK401" s="211"/>
      <c r="AL401" s="211"/>
      <c r="AM401" s="211"/>
      <c r="AN401" s="211"/>
      <c r="AO401" s="211"/>
      <c r="AP401" s="211"/>
      <c r="AQ401" s="211"/>
      <c r="AR401" s="211"/>
      <c r="AS401" s="211"/>
      <c r="AT401" s="211"/>
      <c r="AU401" s="211"/>
      <c r="AV401" s="211"/>
      <c r="AW401" s="211"/>
      <c r="AX401" s="211"/>
      <c r="AY401" s="211"/>
      <c r="AZ401" s="211"/>
      <c r="BA401" s="415"/>
      <c r="BB401" s="136"/>
      <c r="BC401" s="415"/>
      <c r="BD401" s="415"/>
      <c r="BE401" s="415"/>
      <c r="BF401" s="415"/>
      <c r="BG401" s="415"/>
      <c r="BH401" s="415"/>
      <c r="BI401" s="415"/>
      <c r="BJ401" s="415"/>
      <c r="BK401" s="415"/>
      <c r="BL401" s="415"/>
      <c r="BM401" s="415"/>
      <c r="BN401" s="415"/>
      <c r="BO401" s="415"/>
      <c r="BP401" s="415"/>
      <c r="BQ401" s="415"/>
      <c r="BR401" s="415"/>
      <c r="BS401" s="415"/>
      <c r="BT401" s="415"/>
      <c r="BU401" s="415"/>
      <c r="BV401" s="415"/>
      <c r="BW401" s="415"/>
      <c r="BX401" s="415"/>
      <c r="BY401" s="415"/>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047" t="s">
        <v>136</v>
      </c>
      <c r="C402" s="2048"/>
      <c r="D402" s="2048"/>
      <c r="E402" s="452" t="s">
        <v>203</v>
      </c>
      <c r="F402" s="396"/>
      <c r="G402" s="396"/>
      <c r="H402" s="2009"/>
      <c r="I402" s="2009"/>
      <c r="J402" s="453" t="s">
        <v>203</v>
      </c>
      <c r="K402" s="396"/>
      <c r="L402" s="396"/>
      <c r="M402" s="2009"/>
      <c r="N402" s="2009"/>
      <c r="O402" s="454" t="s">
        <v>203</v>
      </c>
      <c r="P402" s="396"/>
      <c r="Q402" s="396"/>
      <c r="AH402" s="211"/>
      <c r="AI402" s="211"/>
      <c r="AJ402" s="211"/>
      <c r="AK402" s="211"/>
      <c r="AL402" s="211"/>
      <c r="AM402" s="211"/>
      <c r="AN402" s="211"/>
      <c r="AO402" s="211"/>
      <c r="AP402" s="211"/>
      <c r="AQ402" s="211"/>
      <c r="AR402" s="211"/>
      <c r="AS402" s="211"/>
      <c r="AT402" s="211"/>
      <c r="AU402" s="211"/>
      <c r="AV402" s="211"/>
      <c r="AW402" s="211"/>
      <c r="AX402" s="211"/>
      <c r="AY402" s="211"/>
      <c r="AZ402" s="211"/>
      <c r="BA402" s="415"/>
      <c r="BB402" s="136"/>
      <c r="BC402" s="415"/>
      <c r="BD402" s="415"/>
      <c r="BE402" s="415"/>
      <c r="BF402" s="415"/>
      <c r="BG402" s="415"/>
      <c r="BH402" s="415"/>
      <c r="BI402" s="415"/>
      <c r="BJ402" s="415"/>
      <c r="BK402" s="415"/>
      <c r="BL402" s="415"/>
      <c r="BM402" s="415"/>
      <c r="BN402" s="415"/>
      <c r="BO402" s="415"/>
      <c r="BP402" s="415"/>
      <c r="BQ402" s="415"/>
      <c r="BR402" s="415"/>
      <c r="BS402" s="415"/>
      <c r="BT402" s="415"/>
      <c r="BU402" s="415"/>
      <c r="BV402" s="415"/>
      <c r="BW402" s="415"/>
      <c r="BX402" s="415"/>
      <c r="BY402" s="415"/>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048"/>
      <c r="C403" s="1999" t="s">
        <v>332</v>
      </c>
      <c r="D403" s="1998"/>
      <c r="E403" s="565">
        <v>-0.65717992895405453</v>
      </c>
      <c r="F403" s="477"/>
      <c r="G403" s="477"/>
      <c r="H403" s="1998" t="s">
        <v>333</v>
      </c>
      <c r="I403" s="1998"/>
      <c r="J403" s="566">
        <v>0.63047808776523018</v>
      </c>
      <c r="K403" s="477"/>
      <c r="L403" s="477"/>
      <c r="M403" s="1998" t="s">
        <v>334</v>
      </c>
      <c r="N403" s="1998"/>
      <c r="O403" s="567">
        <v>0.56341845224496467</v>
      </c>
      <c r="P403" s="477"/>
      <c r="Q403" s="477"/>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048"/>
      <c r="C404" s="1999" t="s">
        <v>333</v>
      </c>
      <c r="D404" s="1998"/>
      <c r="E404" s="568">
        <v>0.59523736440158692</v>
      </c>
      <c r="F404" s="477"/>
      <c r="G404" s="477"/>
      <c r="H404" s="1998" t="s">
        <v>334</v>
      </c>
      <c r="I404" s="1998"/>
      <c r="J404" s="569">
        <v>0.60137710447438886</v>
      </c>
      <c r="K404" s="477"/>
      <c r="L404" s="477"/>
      <c r="M404" s="1998" t="s">
        <v>335</v>
      </c>
      <c r="N404" s="1998"/>
      <c r="O404" s="570">
        <v>0.5471231669321579</v>
      </c>
      <c r="P404" s="477"/>
      <c r="Q404" s="477"/>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048"/>
      <c r="C405" s="1999" t="s">
        <v>336</v>
      </c>
      <c r="D405" s="1998"/>
      <c r="E405" s="568">
        <v>-0.58307565179959109</v>
      </c>
      <c r="F405" s="477"/>
      <c r="G405" s="477"/>
      <c r="H405" s="1998" t="s">
        <v>335</v>
      </c>
      <c r="I405" s="1998"/>
      <c r="J405" s="569">
        <v>0.5438476765200706</v>
      </c>
      <c r="K405" s="477"/>
      <c r="L405" s="477"/>
      <c r="M405" s="1998" t="s">
        <v>337</v>
      </c>
      <c r="N405" s="1998"/>
      <c r="O405" s="570">
        <v>0.54672648480157449</v>
      </c>
      <c r="P405" s="477"/>
      <c r="Q405" s="477"/>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048"/>
      <c r="C406" s="1999" t="s">
        <v>338</v>
      </c>
      <c r="D406" s="1998"/>
      <c r="E406" s="568">
        <v>0.53183581505827349</v>
      </c>
      <c r="F406" s="477"/>
      <c r="G406" s="477"/>
      <c r="H406" s="1998" t="s">
        <v>339</v>
      </c>
      <c r="I406" s="1998"/>
      <c r="J406" s="569">
        <v>0.52513086935015008</v>
      </c>
      <c r="K406" s="477"/>
      <c r="L406" s="477"/>
      <c r="M406" s="1998" t="s">
        <v>333</v>
      </c>
      <c r="N406" s="1998"/>
      <c r="O406" s="570">
        <v>0.5132725970321359</v>
      </c>
      <c r="P406" s="477"/>
      <c r="Q406" s="477"/>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048"/>
      <c r="C407" s="1999" t="s">
        <v>340</v>
      </c>
      <c r="D407" s="1998"/>
      <c r="E407" s="568">
        <v>0.53068314219905754</v>
      </c>
      <c r="F407" s="477"/>
      <c r="G407" s="477"/>
      <c r="H407" s="1998" t="s">
        <v>337</v>
      </c>
      <c r="I407" s="1998"/>
      <c r="J407" s="569">
        <v>0.52236931612777715</v>
      </c>
      <c r="K407" s="477"/>
      <c r="L407" s="477"/>
      <c r="M407" s="1998" t="s">
        <v>339</v>
      </c>
      <c r="N407" s="1998"/>
      <c r="O407" s="570">
        <v>0.48111157754054834</v>
      </c>
      <c r="P407" s="477"/>
      <c r="Q407" s="477"/>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048"/>
      <c r="C408" s="1999" t="s">
        <v>334</v>
      </c>
      <c r="D408" s="1998"/>
      <c r="E408" s="568">
        <v>0.52168332754841762</v>
      </c>
      <c r="F408" s="477"/>
      <c r="G408" s="477"/>
      <c r="H408" s="1998" t="s">
        <v>332</v>
      </c>
      <c r="I408" s="1998"/>
      <c r="J408" s="569">
        <v>-0.46729217088123609</v>
      </c>
      <c r="K408" s="477"/>
      <c r="L408" s="477"/>
      <c r="M408" s="1998" t="s">
        <v>341</v>
      </c>
      <c r="N408" s="1998"/>
      <c r="O408" s="570">
        <v>0.47949398489290701</v>
      </c>
      <c r="P408" s="477"/>
      <c r="Q408" s="477"/>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048"/>
      <c r="C409" s="1999" t="s">
        <v>337</v>
      </c>
      <c r="D409" s="1998"/>
      <c r="E409" s="568">
        <v>0.49809468008808522</v>
      </c>
      <c r="F409" s="477"/>
      <c r="G409" s="477"/>
      <c r="H409" s="1998" t="s">
        <v>341</v>
      </c>
      <c r="I409" s="1998"/>
      <c r="J409" s="569">
        <v>0.44627185913619732</v>
      </c>
      <c r="K409" s="477"/>
      <c r="L409" s="477"/>
      <c r="M409" s="1998" t="s">
        <v>332</v>
      </c>
      <c r="N409" s="1998"/>
      <c r="O409" s="570">
        <v>-0.41790186625819964</v>
      </c>
      <c r="P409" s="477"/>
      <c r="Q409" s="477"/>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048"/>
      <c r="C410" s="1999" t="s">
        <v>342</v>
      </c>
      <c r="D410" s="1998"/>
      <c r="E410" s="568">
        <v>-0.45995806546918755</v>
      </c>
      <c r="F410" s="477"/>
      <c r="G410" s="477"/>
      <c r="H410" s="1998" t="s">
        <v>343</v>
      </c>
      <c r="I410" s="1998"/>
      <c r="J410" s="569">
        <v>0.42211053371789231</v>
      </c>
      <c r="K410" s="477"/>
      <c r="L410" s="477"/>
      <c r="M410" s="1998" t="s">
        <v>344</v>
      </c>
      <c r="N410" s="1998"/>
      <c r="O410" s="570">
        <v>0.38846745656437814</v>
      </c>
      <c r="P410" s="477"/>
      <c r="Q410" s="477"/>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048"/>
      <c r="C411" s="1999" t="s">
        <v>339</v>
      </c>
      <c r="D411" s="1998"/>
      <c r="E411" s="568">
        <v>0.45376039148195252</v>
      </c>
      <c r="F411" s="477"/>
      <c r="G411" s="477"/>
      <c r="H411" s="1998" t="s">
        <v>344</v>
      </c>
      <c r="I411" s="1998"/>
      <c r="J411" s="569">
        <v>0.38409135775012443</v>
      </c>
      <c r="K411" s="477"/>
      <c r="L411" s="477"/>
      <c r="M411" s="1998" t="s">
        <v>340</v>
      </c>
      <c r="N411" s="1998"/>
      <c r="O411" s="570">
        <v>0.37056470688694532</v>
      </c>
      <c r="P411" s="477"/>
      <c r="Q411" s="477"/>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048"/>
      <c r="C412" s="1999" t="s">
        <v>335</v>
      </c>
      <c r="D412" s="1998"/>
      <c r="E412" s="568">
        <v>0.44130959805549425</v>
      </c>
      <c r="F412" s="477"/>
      <c r="G412" s="477"/>
      <c r="H412" s="1998" t="s">
        <v>345</v>
      </c>
      <c r="I412" s="1998"/>
      <c r="J412" s="569">
        <v>0.36053498204441997</v>
      </c>
      <c r="K412" s="477"/>
      <c r="L412" s="477"/>
      <c r="M412" s="1998" t="s">
        <v>345</v>
      </c>
      <c r="N412" s="1998"/>
      <c r="O412" s="570">
        <v>0.36565387923862891</v>
      </c>
      <c r="P412" s="477"/>
      <c r="Q412" s="477"/>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048"/>
      <c r="C413" s="1999" t="s">
        <v>343</v>
      </c>
      <c r="D413" s="1998"/>
      <c r="E413" s="568">
        <v>0.43172984378269352</v>
      </c>
      <c r="F413" s="477"/>
      <c r="G413" s="477"/>
      <c r="H413" s="1998" t="s">
        <v>307</v>
      </c>
      <c r="I413" s="1998"/>
      <c r="J413" s="569">
        <v>0.34497936244043509</v>
      </c>
      <c r="K413" s="477"/>
      <c r="L413" s="477"/>
      <c r="M413" s="1998" t="s">
        <v>346</v>
      </c>
      <c r="N413" s="1998"/>
      <c r="O413" s="570">
        <v>0.3407766017423805</v>
      </c>
      <c r="P413" s="477"/>
      <c r="Q413" s="477"/>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048"/>
      <c r="C414" s="1999" t="s">
        <v>347</v>
      </c>
      <c r="D414" s="1998"/>
      <c r="E414" s="568">
        <v>0.42983192506174178</v>
      </c>
      <c r="F414" s="477"/>
      <c r="G414" s="477"/>
      <c r="H414" s="1998" t="s">
        <v>336</v>
      </c>
      <c r="I414" s="1998"/>
      <c r="J414" s="569">
        <v>-0.34275073297082609</v>
      </c>
      <c r="K414" s="477"/>
      <c r="L414" s="477"/>
      <c r="M414" s="1998" t="s">
        <v>348</v>
      </c>
      <c r="N414" s="1998"/>
      <c r="O414" s="570">
        <v>0.33783954841194735</v>
      </c>
      <c r="P414" s="477"/>
      <c r="Q414" s="477"/>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048"/>
      <c r="C415" s="1999" t="s">
        <v>307</v>
      </c>
      <c r="D415" s="1998"/>
      <c r="E415" s="568">
        <v>0.39211196459516001</v>
      </c>
      <c r="F415" s="477"/>
      <c r="G415" s="477"/>
      <c r="H415" s="1998" t="s">
        <v>348</v>
      </c>
      <c r="I415" s="1998"/>
      <c r="J415" s="569">
        <v>0.31258247743391093</v>
      </c>
      <c r="K415" s="477"/>
      <c r="L415" s="477"/>
      <c r="M415" s="1998" t="s">
        <v>349</v>
      </c>
      <c r="N415" s="1998"/>
      <c r="O415" s="570">
        <v>0.31470979042036046</v>
      </c>
      <c r="P415" s="477"/>
      <c r="Q415" s="477"/>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048"/>
      <c r="C416" s="1999" t="s">
        <v>350</v>
      </c>
      <c r="D416" s="1998"/>
      <c r="E416" s="568">
        <v>-0.37551025685354572</v>
      </c>
      <c r="F416" s="477"/>
      <c r="G416" s="477"/>
      <c r="H416" s="1998" t="s">
        <v>351</v>
      </c>
      <c r="I416" s="1998"/>
      <c r="J416" s="569">
        <v>0.2905879494188911</v>
      </c>
      <c r="K416" s="477"/>
      <c r="L416" s="477"/>
      <c r="M416" s="1998" t="s">
        <v>352</v>
      </c>
      <c r="N416" s="1998"/>
      <c r="O416" s="570">
        <v>0.30885666041071452</v>
      </c>
      <c r="P416" s="477"/>
      <c r="Q416" s="477"/>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048"/>
      <c r="C417" s="1999" t="s">
        <v>344</v>
      </c>
      <c r="D417" s="1998"/>
      <c r="E417" s="568">
        <v>0.37352021519748996</v>
      </c>
      <c r="F417" s="477"/>
      <c r="G417" s="477"/>
      <c r="H417" s="1998" t="s">
        <v>353</v>
      </c>
      <c r="I417" s="1998"/>
      <c r="J417" s="569">
        <v>0.28409673205063868</v>
      </c>
      <c r="K417" s="477"/>
      <c r="L417" s="477"/>
      <c r="M417" s="1998" t="s">
        <v>354</v>
      </c>
      <c r="N417" s="1998"/>
      <c r="O417" s="570">
        <v>0.30385900815325417</v>
      </c>
      <c r="P417" s="477"/>
      <c r="Q417" s="477"/>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048"/>
      <c r="C418" s="1999" t="s">
        <v>355</v>
      </c>
      <c r="D418" s="1998"/>
      <c r="E418" s="568">
        <v>0.3206307653833077</v>
      </c>
      <c r="F418" s="477"/>
      <c r="G418" s="477"/>
      <c r="H418" s="1998" t="s">
        <v>356</v>
      </c>
      <c r="I418" s="1998"/>
      <c r="J418" s="569">
        <v>0.28033308839736681</v>
      </c>
      <c r="K418" s="477"/>
      <c r="L418" s="477"/>
      <c r="M418" s="1998" t="s">
        <v>357</v>
      </c>
      <c r="N418" s="1998"/>
      <c r="O418" s="570">
        <v>0.29660881250918547</v>
      </c>
      <c r="P418" s="477"/>
      <c r="Q418" s="477"/>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048"/>
      <c r="C419" s="1999" t="s">
        <v>341</v>
      </c>
      <c r="D419" s="1998"/>
      <c r="E419" s="568">
        <v>0.28766265456130519</v>
      </c>
      <c r="F419" s="477"/>
      <c r="G419" s="477"/>
      <c r="H419" s="1998" t="s">
        <v>358</v>
      </c>
      <c r="I419" s="1998"/>
      <c r="J419" s="569">
        <v>-0.27970772559562163</v>
      </c>
      <c r="K419" s="477"/>
      <c r="L419" s="477"/>
      <c r="M419" s="1998" t="s">
        <v>359</v>
      </c>
      <c r="N419" s="1998"/>
      <c r="O419" s="570">
        <v>-0.29157046444142665</v>
      </c>
      <c r="P419" s="477"/>
      <c r="Q419" s="477"/>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048"/>
      <c r="C420" s="1999" t="s">
        <v>348</v>
      </c>
      <c r="D420" s="1998"/>
      <c r="E420" s="568">
        <v>0.28387389901028842</v>
      </c>
      <c r="F420" s="477"/>
      <c r="G420" s="477"/>
      <c r="H420" s="1998" t="s">
        <v>340</v>
      </c>
      <c r="I420" s="1998"/>
      <c r="J420" s="569">
        <v>0.27247792970758672</v>
      </c>
      <c r="K420" s="477"/>
      <c r="L420" s="477"/>
      <c r="M420" s="1998" t="s">
        <v>351</v>
      </c>
      <c r="N420" s="1998"/>
      <c r="O420" s="570">
        <v>0.2710417724430671</v>
      </c>
      <c r="P420" s="477"/>
      <c r="Q420" s="477"/>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048"/>
      <c r="C421" s="1999" t="s">
        <v>359</v>
      </c>
      <c r="D421" s="1998"/>
      <c r="E421" s="568">
        <v>0.27321188244728206</v>
      </c>
      <c r="F421" s="477"/>
      <c r="G421" s="477"/>
      <c r="H421" s="1998" t="s">
        <v>338</v>
      </c>
      <c r="I421" s="1998"/>
      <c r="J421" s="569">
        <v>0.27155051530026686</v>
      </c>
      <c r="K421" s="477"/>
      <c r="L421" s="477"/>
      <c r="M421" s="1998" t="s">
        <v>360</v>
      </c>
      <c r="N421" s="1998"/>
      <c r="O421" s="570">
        <v>0.26142300056801671</v>
      </c>
      <c r="P421" s="477"/>
      <c r="Q421" s="477"/>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048"/>
      <c r="C422" s="1999" t="s">
        <v>361</v>
      </c>
      <c r="D422" s="1998"/>
      <c r="E422" s="568">
        <v>-0.24429800824261722</v>
      </c>
      <c r="F422" s="477"/>
      <c r="G422" s="477"/>
      <c r="H422" s="1998" t="s">
        <v>362</v>
      </c>
      <c r="I422" s="1998"/>
      <c r="J422" s="569">
        <v>0.25887866114941521</v>
      </c>
      <c r="K422" s="477"/>
      <c r="L422" s="477"/>
      <c r="M422" s="1998" t="s">
        <v>361</v>
      </c>
      <c r="N422" s="1998"/>
      <c r="O422" s="570">
        <v>0.25869538747206339</v>
      </c>
      <c r="P422" s="477"/>
      <c r="Q422" s="477"/>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048"/>
      <c r="C423" s="1999" t="s">
        <v>345</v>
      </c>
      <c r="D423" s="1998"/>
      <c r="E423" s="568">
        <v>0.22562335053153995</v>
      </c>
      <c r="F423" s="477"/>
      <c r="G423" s="477"/>
      <c r="H423" s="1998" t="s">
        <v>342</v>
      </c>
      <c r="I423" s="1998"/>
      <c r="J423" s="569">
        <v>-0.25481106591085928</v>
      </c>
      <c r="K423" s="477"/>
      <c r="L423" s="477"/>
      <c r="M423" s="1998" t="s">
        <v>358</v>
      </c>
      <c r="N423" s="1998"/>
      <c r="O423" s="570">
        <v>-0.24005237191612561</v>
      </c>
      <c r="P423" s="477"/>
      <c r="Q423" s="477"/>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048"/>
      <c r="C424" s="1999" t="s">
        <v>362</v>
      </c>
      <c r="D424" s="1998"/>
      <c r="E424" s="568">
        <v>0.22125161253968031</v>
      </c>
      <c r="F424" s="477"/>
      <c r="G424" s="477"/>
      <c r="H424" s="1998" t="s">
        <v>350</v>
      </c>
      <c r="I424" s="1998"/>
      <c r="J424" s="569">
        <v>-0.23952507845784821</v>
      </c>
      <c r="K424" s="477"/>
      <c r="L424" s="477"/>
      <c r="M424" s="1998" t="s">
        <v>363</v>
      </c>
      <c r="N424" s="1998"/>
      <c r="O424" s="570">
        <v>0.23755435240296038</v>
      </c>
      <c r="P424" s="477"/>
      <c r="Q424" s="477"/>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048"/>
      <c r="C425" s="1999" t="s">
        <v>364</v>
      </c>
      <c r="D425" s="1998"/>
      <c r="E425" s="568">
        <v>0.21633612145478764</v>
      </c>
      <c r="F425" s="477"/>
      <c r="G425" s="477"/>
      <c r="H425" s="1998" t="s">
        <v>349</v>
      </c>
      <c r="I425" s="1998"/>
      <c r="J425" s="569">
        <v>0.22414977398858682</v>
      </c>
      <c r="K425" s="477"/>
      <c r="L425" s="477"/>
      <c r="M425" s="1998" t="s">
        <v>353</v>
      </c>
      <c r="N425" s="1998"/>
      <c r="O425" s="570">
        <v>0.23447402373559167</v>
      </c>
      <c r="P425" s="477"/>
      <c r="Q425" s="477"/>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048"/>
      <c r="C426" s="1999" t="s">
        <v>356</v>
      </c>
      <c r="D426" s="1998"/>
      <c r="E426" s="568">
        <v>0.20827595354069542</v>
      </c>
      <c r="F426" s="477"/>
      <c r="G426" s="477"/>
      <c r="H426" s="1998" t="s">
        <v>365</v>
      </c>
      <c r="I426" s="1998"/>
      <c r="J426" s="569">
        <v>0.22089701291931019</v>
      </c>
      <c r="K426" s="477"/>
      <c r="L426" s="477"/>
      <c r="M426" s="1998" t="s">
        <v>365</v>
      </c>
      <c r="N426" s="1998"/>
      <c r="O426" s="570">
        <v>0.23233433460593059</v>
      </c>
      <c r="P426" s="477"/>
      <c r="Q426" s="477"/>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048"/>
      <c r="C427" s="1999" t="s">
        <v>366</v>
      </c>
      <c r="D427" s="1998"/>
      <c r="E427" s="568">
        <v>0.19800072985055858</v>
      </c>
      <c r="F427" s="477"/>
      <c r="G427" s="477"/>
      <c r="H427" s="1998" t="s">
        <v>366</v>
      </c>
      <c r="I427" s="1998"/>
      <c r="J427" s="569">
        <v>0.20320875521032997</v>
      </c>
      <c r="K427" s="477"/>
      <c r="L427" s="477"/>
      <c r="M427" s="1998" t="s">
        <v>350</v>
      </c>
      <c r="N427" s="1998"/>
      <c r="O427" s="570">
        <v>-0.22843930352202149</v>
      </c>
      <c r="P427" s="477"/>
      <c r="Q427" s="477"/>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048"/>
      <c r="C428" s="1999" t="s">
        <v>365</v>
      </c>
      <c r="D428" s="1998"/>
      <c r="E428" s="568">
        <v>0.18230254734172124</v>
      </c>
      <c r="F428" s="477"/>
      <c r="G428" s="477"/>
      <c r="H428" s="1998" t="s">
        <v>367</v>
      </c>
      <c r="I428" s="1998"/>
      <c r="J428" s="569">
        <v>0.19262182930718935</v>
      </c>
      <c r="K428" s="477"/>
      <c r="L428" s="477"/>
      <c r="M428" s="1998" t="s">
        <v>368</v>
      </c>
      <c r="N428" s="1998"/>
      <c r="O428" s="570">
        <v>0.22760763675148979</v>
      </c>
      <c r="P428" s="477"/>
      <c r="Q428" s="477"/>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048"/>
      <c r="C429" s="1999" t="s">
        <v>351</v>
      </c>
      <c r="D429" s="1998"/>
      <c r="E429" s="568">
        <v>0.1822667809757384</v>
      </c>
      <c r="F429" s="477"/>
      <c r="G429" s="477"/>
      <c r="H429" s="1998" t="s">
        <v>346</v>
      </c>
      <c r="I429" s="1998"/>
      <c r="J429" s="569">
        <v>0.18323952838154328</v>
      </c>
      <c r="K429" s="477"/>
      <c r="L429" s="477"/>
      <c r="M429" s="1998" t="s">
        <v>356</v>
      </c>
      <c r="N429" s="1998"/>
      <c r="O429" s="570">
        <v>0.22523103269677025</v>
      </c>
      <c r="P429" s="477"/>
      <c r="Q429" s="477"/>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048"/>
      <c r="C430" s="1999" t="s">
        <v>369</v>
      </c>
      <c r="D430" s="1998"/>
      <c r="E430" s="568">
        <v>-0.17627465352263977</v>
      </c>
      <c r="F430" s="477"/>
      <c r="G430" s="477"/>
      <c r="H430" s="1998" t="s">
        <v>355</v>
      </c>
      <c r="I430" s="1998"/>
      <c r="J430" s="569">
        <v>0.17375029802056421</v>
      </c>
      <c r="K430" s="477"/>
      <c r="L430" s="477"/>
      <c r="M430" s="1998" t="s">
        <v>370</v>
      </c>
      <c r="N430" s="1998"/>
      <c r="O430" s="570">
        <v>0.21970648611033261</v>
      </c>
      <c r="P430" s="477"/>
      <c r="Q430" s="477"/>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048"/>
      <c r="C431" s="1999" t="s">
        <v>354</v>
      </c>
      <c r="D431" s="1998"/>
      <c r="E431" s="568">
        <v>-0.14350975271827532</v>
      </c>
      <c r="F431" s="477"/>
      <c r="G431" s="477"/>
      <c r="H431" s="1998" t="s">
        <v>347</v>
      </c>
      <c r="I431" s="1998"/>
      <c r="J431" s="569">
        <v>0.17076956718174052</v>
      </c>
      <c r="K431" s="477"/>
      <c r="L431" s="477"/>
      <c r="M431" s="1998" t="s">
        <v>336</v>
      </c>
      <c r="N431" s="1998"/>
      <c r="O431" s="570">
        <v>-0.21859870922872962</v>
      </c>
      <c r="P431" s="477"/>
      <c r="Q431" s="477"/>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048"/>
      <c r="C432" s="1999" t="s">
        <v>371</v>
      </c>
      <c r="D432" s="1998"/>
      <c r="E432" s="568">
        <v>-0.12130649429236398</v>
      </c>
      <c r="F432" s="477"/>
      <c r="G432" s="477"/>
      <c r="H432" s="1998" t="s">
        <v>372</v>
      </c>
      <c r="I432" s="1998"/>
      <c r="J432" s="569">
        <v>0.14209451517746544</v>
      </c>
      <c r="K432" s="477"/>
      <c r="L432" s="477"/>
      <c r="M432" s="1998" t="s">
        <v>373</v>
      </c>
      <c r="N432" s="1998"/>
      <c r="O432" s="570">
        <v>0.21486480678429218</v>
      </c>
      <c r="P432" s="477"/>
      <c r="Q432" s="477"/>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048"/>
      <c r="C433" s="1999" t="s">
        <v>374</v>
      </c>
      <c r="D433" s="1998"/>
      <c r="E433" s="568">
        <v>-0.11978141650119005</v>
      </c>
      <c r="F433" s="477"/>
      <c r="G433" s="477"/>
      <c r="H433" s="1998" t="s">
        <v>375</v>
      </c>
      <c r="I433" s="1998"/>
      <c r="J433" s="569">
        <v>-0.13641563478527841</v>
      </c>
      <c r="K433" s="477"/>
      <c r="L433" s="477"/>
      <c r="M433" s="1998" t="s">
        <v>307</v>
      </c>
      <c r="N433" s="1998"/>
      <c r="O433" s="570">
        <v>0.2095203844234208</v>
      </c>
      <c r="P433" s="477"/>
      <c r="Q433" s="477"/>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048"/>
      <c r="C434" s="1999" t="s">
        <v>367</v>
      </c>
      <c r="D434" s="1998"/>
      <c r="E434" s="568">
        <v>0.11964146926970438</v>
      </c>
      <c r="F434" s="477"/>
      <c r="G434" s="477"/>
      <c r="H434" s="1998" t="s">
        <v>376</v>
      </c>
      <c r="I434" s="1998"/>
      <c r="J434" s="569">
        <v>0.1280504861578266</v>
      </c>
      <c r="K434" s="477"/>
      <c r="L434" s="477"/>
      <c r="M434" s="1998" t="s">
        <v>377</v>
      </c>
      <c r="N434" s="1998"/>
      <c r="O434" s="570">
        <v>0.1980323914067931</v>
      </c>
      <c r="P434" s="477"/>
      <c r="Q434" s="477"/>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048"/>
      <c r="C435" s="1999" t="s">
        <v>372</v>
      </c>
      <c r="D435" s="1998"/>
      <c r="E435" s="568">
        <v>0.11889713062785336</v>
      </c>
      <c r="F435" s="477"/>
      <c r="G435" s="477"/>
      <c r="H435" s="1998" t="s">
        <v>378</v>
      </c>
      <c r="I435" s="1998"/>
      <c r="J435" s="569">
        <v>0.12797201462488914</v>
      </c>
      <c r="K435" s="477"/>
      <c r="L435" s="477"/>
      <c r="M435" s="1998" t="s">
        <v>379</v>
      </c>
      <c r="N435" s="1998"/>
      <c r="O435" s="570">
        <v>0.1913363450363772</v>
      </c>
      <c r="P435" s="477"/>
      <c r="Q435" s="477"/>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048"/>
      <c r="C436" s="1999" t="s">
        <v>363</v>
      </c>
      <c r="D436" s="1998"/>
      <c r="E436" s="568">
        <v>0.1117628727215929</v>
      </c>
      <c r="F436" s="477"/>
      <c r="G436" s="477"/>
      <c r="H436" s="1998" t="s">
        <v>380</v>
      </c>
      <c r="I436" s="1998"/>
      <c r="J436" s="569">
        <v>-9.6489887815701544E-2</v>
      </c>
      <c r="K436" s="477"/>
      <c r="L436" s="477"/>
      <c r="M436" s="1998" t="s">
        <v>381</v>
      </c>
      <c r="N436" s="1998"/>
      <c r="O436" s="570">
        <v>0.18732731049400783</v>
      </c>
      <c r="P436" s="477"/>
      <c r="Q436" s="477"/>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048"/>
      <c r="C437" s="1999" t="s">
        <v>375</v>
      </c>
      <c r="D437" s="1998"/>
      <c r="E437" s="568">
        <v>-0.11152637071222354</v>
      </c>
      <c r="F437" s="477"/>
      <c r="G437" s="477"/>
      <c r="H437" s="1998" t="s">
        <v>371</v>
      </c>
      <c r="I437" s="1998"/>
      <c r="J437" s="569">
        <v>-8.2967805291276953E-2</v>
      </c>
      <c r="K437" s="477"/>
      <c r="L437" s="477"/>
      <c r="M437" s="1998" t="s">
        <v>343</v>
      </c>
      <c r="N437" s="1998"/>
      <c r="O437" s="570">
        <v>0.17978775170966596</v>
      </c>
      <c r="P437" s="477"/>
      <c r="Q437" s="477"/>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048"/>
      <c r="C438" s="1999" t="s">
        <v>376</v>
      </c>
      <c r="D438" s="1998"/>
      <c r="E438" s="568">
        <v>0.10351288211081208</v>
      </c>
      <c r="F438" s="477"/>
      <c r="G438" s="477"/>
      <c r="H438" s="1998" t="s">
        <v>364</v>
      </c>
      <c r="I438" s="1998"/>
      <c r="J438" s="569">
        <v>7.9725609373551359E-2</v>
      </c>
      <c r="K438" s="477"/>
      <c r="L438" s="477"/>
      <c r="M438" s="1998" t="s">
        <v>382</v>
      </c>
      <c r="N438" s="1998"/>
      <c r="O438" s="570">
        <v>0.17273759982138737</v>
      </c>
      <c r="P438" s="477"/>
      <c r="Q438" s="477"/>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048"/>
      <c r="C439" s="1999" t="s">
        <v>383</v>
      </c>
      <c r="D439" s="1998"/>
      <c r="E439" s="568">
        <v>-9.7222397218212575E-2</v>
      </c>
      <c r="F439" s="477"/>
      <c r="G439" s="477"/>
      <c r="H439" s="1998" t="s">
        <v>384</v>
      </c>
      <c r="I439" s="1998"/>
      <c r="J439" s="569">
        <v>7.609777722136099E-2</v>
      </c>
      <c r="K439" s="477"/>
      <c r="L439" s="477"/>
      <c r="M439" s="1998" t="s">
        <v>385</v>
      </c>
      <c r="N439" s="1998"/>
      <c r="O439" s="570">
        <v>0.17181603996708958</v>
      </c>
      <c r="P439" s="477"/>
      <c r="Q439" s="477"/>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048"/>
      <c r="C440" s="1999" t="s">
        <v>378</v>
      </c>
      <c r="D440" s="1998"/>
      <c r="E440" s="568">
        <v>9.3628164178807746E-2</v>
      </c>
      <c r="F440" s="477"/>
      <c r="G440" s="477"/>
      <c r="H440" s="1998" t="s">
        <v>363</v>
      </c>
      <c r="I440" s="1998"/>
      <c r="J440" s="569">
        <v>7.5999239029847884E-2</v>
      </c>
      <c r="K440" s="477"/>
      <c r="L440" s="477"/>
      <c r="M440" s="1998" t="s">
        <v>386</v>
      </c>
      <c r="N440" s="1998"/>
      <c r="O440" s="570">
        <v>0.16427361556753053</v>
      </c>
      <c r="P440" s="477"/>
      <c r="Q440" s="477"/>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048"/>
      <c r="C441" s="1999" t="s">
        <v>387</v>
      </c>
      <c r="D441" s="1998"/>
      <c r="E441" s="568">
        <v>-9.0207857494741583E-2</v>
      </c>
      <c r="F441" s="477"/>
      <c r="G441" s="477"/>
      <c r="H441" s="1998" t="s">
        <v>388</v>
      </c>
      <c r="I441" s="1998"/>
      <c r="J441" s="569">
        <v>7.4028923033177763E-2</v>
      </c>
      <c r="K441" s="477"/>
      <c r="L441" s="477"/>
      <c r="M441" s="1998" t="s">
        <v>389</v>
      </c>
      <c r="N441" s="1998"/>
      <c r="O441" s="570">
        <v>0.16314246932554119</v>
      </c>
      <c r="P441" s="477"/>
      <c r="Q441" s="477"/>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048"/>
      <c r="C442" s="1999" t="s">
        <v>390</v>
      </c>
      <c r="D442" s="1998"/>
      <c r="E442" s="568">
        <v>-8.4186655278383538E-2</v>
      </c>
      <c r="F442" s="477"/>
      <c r="G442" s="477"/>
      <c r="H442" s="1998" t="s">
        <v>391</v>
      </c>
      <c r="I442" s="1998"/>
      <c r="J442" s="569">
        <v>-7.3556264801857424E-2</v>
      </c>
      <c r="K442" s="477"/>
      <c r="L442" s="477"/>
      <c r="M442" s="1998" t="s">
        <v>392</v>
      </c>
      <c r="N442" s="1998"/>
      <c r="O442" s="570">
        <v>0.1608638927378116</v>
      </c>
      <c r="P442" s="477"/>
      <c r="Q442" s="477"/>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048"/>
      <c r="C443" s="1999" t="s">
        <v>377</v>
      </c>
      <c r="D443" s="1998"/>
      <c r="E443" s="568">
        <v>-8.009505090887456E-2</v>
      </c>
      <c r="F443" s="477"/>
      <c r="G443" s="477"/>
      <c r="H443" s="1998" t="s">
        <v>377</v>
      </c>
      <c r="I443" s="1998"/>
      <c r="J443" s="569">
        <v>6.8881700773098326E-2</v>
      </c>
      <c r="K443" s="477"/>
      <c r="L443" s="477"/>
      <c r="M443" s="1998" t="s">
        <v>369</v>
      </c>
      <c r="N443" s="1998"/>
      <c r="O443" s="570">
        <v>0.14958443965378831</v>
      </c>
      <c r="P443" s="477"/>
      <c r="Q443" s="477"/>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048"/>
      <c r="C444" s="1999" t="s">
        <v>349</v>
      </c>
      <c r="D444" s="1998"/>
      <c r="E444" s="568">
        <v>7.8711462086856906E-2</v>
      </c>
      <c r="F444" s="477"/>
      <c r="G444" s="477"/>
      <c r="H444" s="1998" t="s">
        <v>383</v>
      </c>
      <c r="I444" s="1998"/>
      <c r="J444" s="569">
        <v>-6.437368365398137E-2</v>
      </c>
      <c r="K444" s="477"/>
      <c r="L444" s="477"/>
      <c r="M444" s="1998" t="s">
        <v>362</v>
      </c>
      <c r="N444" s="1998"/>
      <c r="O444" s="570">
        <v>0.14714982450592115</v>
      </c>
      <c r="P444" s="477"/>
      <c r="Q444" s="477"/>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048"/>
      <c r="C445" s="1999" t="s">
        <v>388</v>
      </c>
      <c r="D445" s="1998"/>
      <c r="E445" s="568">
        <v>7.743841852083401E-2</v>
      </c>
      <c r="F445" s="477"/>
      <c r="G445" s="477"/>
      <c r="H445" s="1998" t="s">
        <v>393</v>
      </c>
      <c r="I445" s="1998"/>
      <c r="J445" s="569">
        <v>6.3498747631326333E-2</v>
      </c>
      <c r="K445" s="477"/>
      <c r="L445" s="477"/>
      <c r="M445" s="1998" t="s">
        <v>394</v>
      </c>
      <c r="N445" s="1998"/>
      <c r="O445" s="570">
        <v>0.14201627826586016</v>
      </c>
      <c r="P445" s="477"/>
      <c r="Q445" s="477"/>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999" t="s">
        <v>380</v>
      </c>
      <c r="D446" s="1998"/>
      <c r="E446" s="568">
        <v>-7.6462759671000302E-2</v>
      </c>
      <c r="F446" s="477"/>
      <c r="G446" s="477"/>
      <c r="H446" s="1998" t="s">
        <v>387</v>
      </c>
      <c r="I446" s="1998"/>
      <c r="J446" s="569">
        <v>-6.1113081074211824E-2</v>
      </c>
      <c r="K446" s="477"/>
      <c r="L446" s="477"/>
      <c r="M446" s="1998" t="s">
        <v>367</v>
      </c>
      <c r="N446" s="1998"/>
      <c r="O446" s="570">
        <v>0.14074170826687729</v>
      </c>
      <c r="P446" s="477"/>
      <c r="Q446" s="477"/>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999" t="s">
        <v>395</v>
      </c>
      <c r="D447" s="1998"/>
      <c r="E447" s="568">
        <v>-7.5546295479418143E-2</v>
      </c>
      <c r="F447" s="477"/>
      <c r="G447" s="477"/>
      <c r="H447" s="1998" t="s">
        <v>396</v>
      </c>
      <c r="I447" s="1998"/>
      <c r="J447" s="569">
        <v>-5.8414150615326357E-2</v>
      </c>
      <c r="K447" s="477"/>
      <c r="L447" s="477"/>
      <c r="M447" s="1998" t="s">
        <v>366</v>
      </c>
      <c r="N447" s="1998"/>
      <c r="O447" s="570">
        <v>0.12860850835896664</v>
      </c>
      <c r="P447" s="477"/>
      <c r="Q447" s="477"/>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999" t="s">
        <v>384</v>
      </c>
      <c r="D448" s="1998"/>
      <c r="E448" s="568">
        <v>7.5140736097084757E-2</v>
      </c>
      <c r="F448" s="477"/>
      <c r="G448" s="477"/>
      <c r="H448" s="1998" t="s">
        <v>395</v>
      </c>
      <c r="I448" s="1998"/>
      <c r="J448" s="569">
        <v>-5.5938815106061107E-2</v>
      </c>
      <c r="K448" s="477"/>
      <c r="L448" s="477"/>
      <c r="M448" s="1998" t="s">
        <v>397</v>
      </c>
      <c r="N448" s="1998"/>
      <c r="O448" s="570">
        <v>0.12697108537209359</v>
      </c>
      <c r="P448" s="477"/>
      <c r="Q448" s="477"/>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999" t="s">
        <v>398</v>
      </c>
      <c r="D449" s="1998"/>
      <c r="E449" s="568">
        <v>-5.4684695168428589E-2</v>
      </c>
      <c r="F449" s="477"/>
      <c r="G449" s="477"/>
      <c r="H449" s="1998" t="s">
        <v>398</v>
      </c>
      <c r="I449" s="1998"/>
      <c r="J449" s="569">
        <v>-5.2967075113489276E-2</v>
      </c>
      <c r="K449" s="477"/>
      <c r="L449" s="477"/>
      <c r="M449" s="1998" t="s">
        <v>399</v>
      </c>
      <c r="N449" s="1998"/>
      <c r="O449" s="570">
        <v>0.12552290952426395</v>
      </c>
      <c r="P449" s="477"/>
      <c r="Q449" s="477"/>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999" t="s">
        <v>400</v>
      </c>
      <c r="D450" s="1998"/>
      <c r="E450" s="568">
        <v>-5.1122751808775659E-2</v>
      </c>
      <c r="F450" s="477"/>
      <c r="G450" s="477"/>
      <c r="H450" s="1998" t="s">
        <v>401</v>
      </c>
      <c r="I450" s="1998"/>
      <c r="J450" s="569">
        <v>-5.1190099725923241E-2</v>
      </c>
      <c r="K450" s="477"/>
      <c r="L450" s="477"/>
      <c r="M450" s="1998" t="s">
        <v>374</v>
      </c>
      <c r="N450" s="1998"/>
      <c r="O450" s="570">
        <v>0.12153480259844737</v>
      </c>
      <c r="P450" s="477"/>
      <c r="Q450" s="477"/>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999" t="s">
        <v>353</v>
      </c>
      <c r="D451" s="1998"/>
      <c r="E451" s="568">
        <v>-4.3694881158414391E-2</v>
      </c>
      <c r="F451" s="477"/>
      <c r="G451" s="477"/>
      <c r="H451" s="1998" t="s">
        <v>402</v>
      </c>
      <c r="I451" s="1998"/>
      <c r="J451" s="569">
        <v>-4.8876350185485716E-2</v>
      </c>
      <c r="K451" s="477"/>
      <c r="L451" s="477"/>
      <c r="M451" s="1998" t="s">
        <v>371</v>
      </c>
      <c r="N451" s="1998"/>
      <c r="O451" s="570">
        <v>-0.11720396004721777</v>
      </c>
      <c r="P451" s="477"/>
      <c r="Q451" s="477"/>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999" t="s">
        <v>391</v>
      </c>
      <c r="D452" s="1998"/>
      <c r="E452" s="568">
        <v>-4.1092108477484943E-2</v>
      </c>
      <c r="F452" s="477"/>
      <c r="G452" s="477"/>
      <c r="H452" s="1998" t="s">
        <v>403</v>
      </c>
      <c r="I452" s="1998"/>
      <c r="J452" s="569">
        <v>-4.5000974249625771E-2</v>
      </c>
      <c r="K452" s="477"/>
      <c r="L452" s="477"/>
      <c r="M452" s="1998" t="s">
        <v>388</v>
      </c>
      <c r="N452" s="1998"/>
      <c r="O452" s="570">
        <v>0.10965025820997693</v>
      </c>
      <c r="P452" s="477"/>
      <c r="Q452" s="477"/>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999" t="s">
        <v>404</v>
      </c>
      <c r="D453" s="1998"/>
      <c r="E453" s="568">
        <v>-4.0841350653840855E-2</v>
      </c>
      <c r="F453" s="477"/>
      <c r="G453" s="477"/>
      <c r="H453" s="1998" t="s">
        <v>405</v>
      </c>
      <c r="I453" s="1998"/>
      <c r="J453" s="569">
        <v>4.2850809011784133E-2</v>
      </c>
      <c r="K453" s="477"/>
      <c r="L453" s="477"/>
      <c r="M453" s="1998" t="s">
        <v>406</v>
      </c>
      <c r="N453" s="1998"/>
      <c r="O453" s="570">
        <v>0.10948011618298843</v>
      </c>
      <c r="P453" s="477"/>
      <c r="Q453" s="477"/>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999" t="s">
        <v>405</v>
      </c>
      <c r="D454" s="1998"/>
      <c r="E454" s="568">
        <v>3.7694468295351218E-2</v>
      </c>
      <c r="F454" s="477"/>
      <c r="G454" s="477"/>
      <c r="H454" s="1998" t="s">
        <v>407</v>
      </c>
      <c r="I454" s="1998"/>
      <c r="J454" s="569">
        <v>-4.2766981987305538E-2</v>
      </c>
      <c r="K454" s="477"/>
      <c r="L454" s="477"/>
      <c r="M454" s="1998" t="s">
        <v>378</v>
      </c>
      <c r="N454" s="1998"/>
      <c r="O454" s="570">
        <v>0.10735399895526354</v>
      </c>
      <c r="P454" s="477"/>
      <c r="Q454" s="477"/>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999" t="s">
        <v>408</v>
      </c>
      <c r="D455" s="1998"/>
      <c r="E455" s="568">
        <v>-3.7529423500839196E-2</v>
      </c>
      <c r="F455" s="477"/>
      <c r="G455" s="477"/>
      <c r="H455" s="1998" t="s">
        <v>352</v>
      </c>
      <c r="I455" s="1998"/>
      <c r="J455" s="569">
        <v>-3.6492327827347695E-2</v>
      </c>
      <c r="K455" s="477"/>
      <c r="L455" s="477"/>
      <c r="M455" s="1998" t="s">
        <v>409</v>
      </c>
      <c r="N455" s="1998"/>
      <c r="O455" s="570">
        <v>0.10178228732549938</v>
      </c>
      <c r="P455" s="477"/>
      <c r="Q455" s="477"/>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999" t="s">
        <v>358</v>
      </c>
      <c r="D456" s="1998"/>
      <c r="E456" s="568">
        <v>3.3384753907344508E-2</v>
      </c>
      <c r="F456" s="477"/>
      <c r="G456" s="477"/>
      <c r="H456" s="1998" t="s">
        <v>410</v>
      </c>
      <c r="I456" s="1998"/>
      <c r="J456" s="569">
        <v>-3.6318152533841373E-2</v>
      </c>
      <c r="K456" s="477"/>
      <c r="L456" s="477"/>
      <c r="M456" s="1998" t="s">
        <v>401</v>
      </c>
      <c r="N456" s="1998"/>
      <c r="O456" s="570">
        <v>9.7724720411808089E-2</v>
      </c>
      <c r="P456" s="477"/>
      <c r="Q456" s="477"/>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999" t="s">
        <v>402</v>
      </c>
      <c r="D457" s="1998"/>
      <c r="E457" s="568">
        <v>3.3282518439478763E-2</v>
      </c>
      <c r="F457" s="477"/>
      <c r="G457" s="477"/>
      <c r="H457" s="1998" t="s">
        <v>369</v>
      </c>
      <c r="I457" s="1998"/>
      <c r="J457" s="569">
        <v>3.2076157079500553E-2</v>
      </c>
      <c r="K457" s="477"/>
      <c r="L457" s="477"/>
      <c r="M457" s="1998" t="s">
        <v>411</v>
      </c>
      <c r="N457" s="1998"/>
      <c r="O457" s="570">
        <v>9.1277007703094465E-2</v>
      </c>
      <c r="P457" s="477"/>
      <c r="Q457" s="477"/>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999" t="s">
        <v>412</v>
      </c>
      <c r="D458" s="1998"/>
      <c r="E458" s="568">
        <v>-3.2318983761929224E-2</v>
      </c>
      <c r="F458" s="477"/>
      <c r="G458" s="477"/>
      <c r="H458" s="1998" t="s">
        <v>413</v>
      </c>
      <c r="I458" s="1998"/>
      <c r="J458" s="569">
        <v>-3.0880536232788698E-2</v>
      </c>
      <c r="K458" s="477"/>
      <c r="L458" s="477"/>
      <c r="M458" s="1998" t="s">
        <v>380</v>
      </c>
      <c r="N458" s="1998"/>
      <c r="O458" s="570">
        <v>8.8789843367139687E-2</v>
      </c>
      <c r="P458" s="477"/>
      <c r="Q458" s="477"/>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999" t="s">
        <v>414</v>
      </c>
      <c r="D459" s="1998"/>
      <c r="E459" s="568">
        <v>-3.1661358080340936E-2</v>
      </c>
      <c r="F459" s="477"/>
      <c r="G459" s="477"/>
      <c r="H459" s="1998" t="s">
        <v>415</v>
      </c>
      <c r="I459" s="1998"/>
      <c r="J459" s="569">
        <v>-2.4556604686280938E-2</v>
      </c>
      <c r="K459" s="477"/>
      <c r="L459" s="477"/>
      <c r="M459" s="1998" t="s">
        <v>383</v>
      </c>
      <c r="N459" s="1998"/>
      <c r="O459" s="570">
        <v>-8.7645732368574036E-2</v>
      </c>
      <c r="P459" s="477"/>
      <c r="Q459" s="477"/>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999" t="s">
        <v>396</v>
      </c>
      <c r="D460" s="1998"/>
      <c r="E460" s="568">
        <v>2.9258286133692531E-2</v>
      </c>
      <c r="F460" s="477"/>
      <c r="G460" s="477"/>
      <c r="H460" s="1998" t="s">
        <v>354</v>
      </c>
      <c r="I460" s="1998"/>
      <c r="J460" s="569">
        <v>2.3682936861098933E-2</v>
      </c>
      <c r="K460" s="477"/>
      <c r="L460" s="477"/>
      <c r="M460" s="1998" t="s">
        <v>376</v>
      </c>
      <c r="N460" s="1998"/>
      <c r="O460" s="570">
        <v>8.6391002839764919E-2</v>
      </c>
      <c r="P460" s="477"/>
      <c r="Q460" s="477"/>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999" t="s">
        <v>393</v>
      </c>
      <c r="D461" s="1998"/>
      <c r="E461" s="568">
        <v>2.5742895792525158E-2</v>
      </c>
      <c r="F461" s="477"/>
      <c r="G461" s="477"/>
      <c r="H461" s="1998" t="s">
        <v>381</v>
      </c>
      <c r="I461" s="1998"/>
      <c r="J461" s="569">
        <v>2.025432144853577E-2</v>
      </c>
      <c r="K461" s="477"/>
      <c r="L461" s="477"/>
      <c r="M461" s="1998" t="s">
        <v>405</v>
      </c>
      <c r="N461" s="1998"/>
      <c r="O461" s="570">
        <v>7.8232057733660793E-2</v>
      </c>
      <c r="P461" s="477"/>
      <c r="Q461" s="477"/>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999" t="s">
        <v>413</v>
      </c>
      <c r="D462" s="1998"/>
      <c r="E462" s="568">
        <v>-2.2905280854146007E-2</v>
      </c>
      <c r="F462" s="477"/>
      <c r="G462" s="477"/>
      <c r="H462" s="1998" t="s">
        <v>385</v>
      </c>
      <c r="I462" s="1998"/>
      <c r="J462" s="569">
        <v>-1.9079254297343782E-2</v>
      </c>
      <c r="K462" s="477"/>
      <c r="L462" s="477"/>
      <c r="M462" s="1998" t="s">
        <v>390</v>
      </c>
      <c r="N462" s="1998"/>
      <c r="O462" s="570">
        <v>-7.2823995083321255E-2</v>
      </c>
      <c r="P462" s="477"/>
      <c r="Q462" s="477"/>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999" t="s">
        <v>403</v>
      </c>
      <c r="D463" s="1998"/>
      <c r="E463" s="568">
        <v>-2.2239849899676582E-2</v>
      </c>
      <c r="F463" s="477"/>
      <c r="G463" s="477"/>
      <c r="H463" s="1998" t="s">
        <v>414</v>
      </c>
      <c r="I463" s="1998"/>
      <c r="J463" s="569">
        <v>-1.887784601046159E-2</v>
      </c>
      <c r="K463" s="477"/>
      <c r="L463" s="477"/>
      <c r="M463" s="1998" t="s">
        <v>416</v>
      </c>
      <c r="N463" s="1998"/>
      <c r="O463" s="570">
        <v>7.1859721878922977E-2</v>
      </c>
      <c r="P463" s="477"/>
      <c r="Q463" s="477"/>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999" t="s">
        <v>417</v>
      </c>
      <c r="D464" s="1998"/>
      <c r="E464" s="568">
        <v>2.1777668086514219E-2</v>
      </c>
      <c r="F464" s="477"/>
      <c r="G464" s="477"/>
      <c r="H464" s="1998" t="s">
        <v>418</v>
      </c>
      <c r="I464" s="1998"/>
      <c r="J464" s="569">
        <v>-1.8263555334639081E-2</v>
      </c>
      <c r="K464" s="477"/>
      <c r="L464" s="477"/>
      <c r="M464" s="1998" t="s">
        <v>419</v>
      </c>
      <c r="N464" s="1998"/>
      <c r="O464" s="570">
        <v>6.8980948693538574E-2</v>
      </c>
      <c r="P464" s="477"/>
      <c r="Q464" s="477"/>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999" t="s">
        <v>415</v>
      </c>
      <c r="D465" s="1998"/>
      <c r="E465" s="568">
        <v>-2.0635230160538646E-2</v>
      </c>
      <c r="F465" s="477"/>
      <c r="G465" s="477"/>
      <c r="H465" s="1998" t="s">
        <v>224</v>
      </c>
      <c r="I465" s="1998"/>
      <c r="J465" s="569">
        <v>1.7963716726318996E-2</v>
      </c>
      <c r="K465" s="477"/>
      <c r="L465" s="477"/>
      <c r="M465" s="1998" t="s">
        <v>410</v>
      </c>
      <c r="N465" s="1998"/>
      <c r="O465" s="570">
        <v>5.9891586153014736E-2</v>
      </c>
      <c r="P465" s="477"/>
      <c r="Q465" s="477"/>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999" t="s">
        <v>420</v>
      </c>
      <c r="D466" s="1998"/>
      <c r="E466" s="568">
        <v>1.7351208995278866E-2</v>
      </c>
      <c r="F466" s="477"/>
      <c r="G466" s="477"/>
      <c r="H466" s="1998" t="s">
        <v>419</v>
      </c>
      <c r="I466" s="1998"/>
      <c r="J466" s="569">
        <v>-1.7782083569066565E-2</v>
      </c>
      <c r="K466" s="477"/>
      <c r="L466" s="477"/>
      <c r="M466" s="1998" t="s">
        <v>415</v>
      </c>
      <c r="N466" s="1998"/>
      <c r="O466" s="570">
        <v>-5.6399177669464728E-2</v>
      </c>
      <c r="P466" s="477"/>
      <c r="Q466" s="477"/>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999" t="s">
        <v>368</v>
      </c>
      <c r="D467" s="1998"/>
      <c r="E467" s="568">
        <v>1.4921717401613304E-2</v>
      </c>
      <c r="F467" s="477"/>
      <c r="G467" s="477"/>
      <c r="H467" s="1998" t="s">
        <v>357</v>
      </c>
      <c r="I467" s="1998"/>
      <c r="J467" s="569">
        <v>-1.7299338618562948E-2</v>
      </c>
      <c r="K467" s="477"/>
      <c r="L467" s="477"/>
      <c r="M467" s="1998" t="s">
        <v>403</v>
      </c>
      <c r="N467" s="1998"/>
      <c r="O467" s="570">
        <v>-5.3533585098338665E-2</v>
      </c>
      <c r="P467" s="477"/>
      <c r="Q467" s="477"/>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999" t="s">
        <v>421</v>
      </c>
      <c r="D468" s="1998"/>
      <c r="E468" s="568">
        <v>-1.4645550387200182E-2</v>
      </c>
      <c r="F468" s="477"/>
      <c r="G468" s="477"/>
      <c r="H468" s="1998" t="s">
        <v>412</v>
      </c>
      <c r="I468" s="1998"/>
      <c r="J468" s="569">
        <v>-1.5605280057463736E-2</v>
      </c>
      <c r="K468" s="477"/>
      <c r="L468" s="477"/>
      <c r="M468" s="1998" t="s">
        <v>408</v>
      </c>
      <c r="N468" s="1998"/>
      <c r="O468" s="570">
        <v>-5.2284300706292412E-2</v>
      </c>
      <c r="P468" s="477"/>
      <c r="Q468" s="477"/>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999" t="s">
        <v>346</v>
      </c>
      <c r="D469" s="1998"/>
      <c r="E469" s="568">
        <v>-1.2135970637673014E-2</v>
      </c>
      <c r="F469" s="477"/>
      <c r="G469" s="477"/>
      <c r="H469" s="1998" t="s">
        <v>359</v>
      </c>
      <c r="I469" s="1998"/>
      <c r="J469" s="569">
        <v>-1.4951959410432545E-2</v>
      </c>
      <c r="K469" s="477"/>
      <c r="L469" s="477"/>
      <c r="M469" s="1998" t="s">
        <v>396</v>
      </c>
      <c r="N469" s="1998"/>
      <c r="O469" s="570">
        <v>-5.1832236862730655E-2</v>
      </c>
      <c r="P469" s="477"/>
      <c r="Q469" s="477"/>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999" t="s">
        <v>224</v>
      </c>
      <c r="D470" s="1998"/>
      <c r="E470" s="568">
        <v>1.161000017833971E-2</v>
      </c>
      <c r="F470" s="477"/>
      <c r="G470" s="477"/>
      <c r="H470" s="1998" t="s">
        <v>370</v>
      </c>
      <c r="I470" s="1998"/>
      <c r="J470" s="569">
        <v>1.3296018276298937E-2</v>
      </c>
      <c r="K470" s="477"/>
      <c r="L470" s="477"/>
      <c r="M470" s="1998" t="s">
        <v>418</v>
      </c>
      <c r="N470" s="1998"/>
      <c r="O470" s="570">
        <v>5.1308096978338831E-2</v>
      </c>
      <c r="P470" s="477"/>
      <c r="Q470" s="477"/>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999" t="s">
        <v>422</v>
      </c>
      <c r="D471" s="1998"/>
      <c r="E471" s="571">
        <v>1.035077801846483E-2</v>
      </c>
      <c r="F471" s="477"/>
      <c r="G471" s="477"/>
      <c r="H471" s="1998" t="s">
        <v>374</v>
      </c>
      <c r="I471" s="1998"/>
      <c r="J471" s="569">
        <v>1.2678432782451668E-2</v>
      </c>
      <c r="K471" s="477"/>
      <c r="L471" s="477"/>
      <c r="M471" s="1998" t="s">
        <v>402</v>
      </c>
      <c r="N471" s="1998"/>
      <c r="O471" s="570">
        <v>-5.0116790730640237E-2</v>
      </c>
      <c r="P471" s="477"/>
      <c r="Q471" s="477"/>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999"/>
      <c r="D472" s="1998"/>
      <c r="E472" s="477"/>
      <c r="F472" s="477"/>
      <c r="G472" s="477"/>
      <c r="H472" s="1998" t="s">
        <v>400</v>
      </c>
      <c r="I472" s="1998"/>
      <c r="J472" s="569">
        <v>-1.1797905336693284E-2</v>
      </c>
      <c r="K472" s="477"/>
      <c r="L472" s="477"/>
      <c r="M472" s="1998" t="s">
        <v>423</v>
      </c>
      <c r="N472" s="1998"/>
      <c r="O472" s="570">
        <v>4.8458192837857274E-2</v>
      </c>
      <c r="P472" s="477"/>
      <c r="Q472" s="477"/>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999"/>
      <c r="D473" s="1998"/>
      <c r="E473" s="477"/>
      <c r="F473" s="477"/>
      <c r="G473" s="477"/>
      <c r="H473" s="1998" t="s">
        <v>417</v>
      </c>
      <c r="I473" s="1998"/>
      <c r="J473" s="569">
        <v>1.1372128985617725E-2</v>
      </c>
      <c r="K473" s="477"/>
      <c r="L473" s="477"/>
      <c r="M473" s="1998" t="s">
        <v>393</v>
      </c>
      <c r="N473" s="1998"/>
      <c r="O473" s="570">
        <v>4.7142308048164258E-2</v>
      </c>
      <c r="P473" s="477"/>
      <c r="Q473" s="477"/>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999"/>
      <c r="D474" s="1998"/>
      <c r="E474" s="477"/>
      <c r="F474" s="477"/>
      <c r="G474" s="477"/>
      <c r="H474" s="1998" t="s">
        <v>399</v>
      </c>
      <c r="I474" s="1998"/>
      <c r="J474" s="569">
        <v>-1.1226241729622362E-2</v>
      </c>
      <c r="K474" s="477"/>
      <c r="L474" s="477"/>
      <c r="M474" s="1998" t="s">
        <v>424</v>
      </c>
      <c r="N474" s="1998"/>
      <c r="O474" s="570">
        <v>4.1401630283226569E-2</v>
      </c>
      <c r="P474" s="477"/>
      <c r="Q474" s="477"/>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999" t="s">
        <v>262</v>
      </c>
      <c r="D475" s="1998"/>
      <c r="E475" s="1998"/>
      <c r="F475" s="477"/>
      <c r="G475" s="477"/>
      <c r="H475" s="1998" t="s">
        <v>361</v>
      </c>
      <c r="I475" s="1998"/>
      <c r="J475" s="569">
        <v>9.2847522262862053E-3</v>
      </c>
      <c r="K475" s="477"/>
      <c r="L475" s="477"/>
      <c r="M475" s="1998" t="s">
        <v>400</v>
      </c>
      <c r="N475" s="1998"/>
      <c r="O475" s="570">
        <v>-3.9244301235109913E-2</v>
      </c>
      <c r="P475" s="477"/>
      <c r="Q475" s="477"/>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999"/>
      <c r="D476" s="1998"/>
      <c r="E476" s="550" t="s">
        <v>263</v>
      </c>
      <c r="F476" s="477"/>
      <c r="G476" s="477"/>
      <c r="H476" s="1998" t="s">
        <v>360</v>
      </c>
      <c r="I476" s="1998"/>
      <c r="J476" s="569">
        <v>9.0998729073021971E-3</v>
      </c>
      <c r="K476" s="477"/>
      <c r="L476" s="477"/>
      <c r="M476" s="1998" t="s">
        <v>414</v>
      </c>
      <c r="N476" s="1998"/>
      <c r="O476" s="570">
        <v>-3.8417840120542342E-2</v>
      </c>
      <c r="P476" s="477"/>
      <c r="Q476" s="477"/>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999" t="s">
        <v>224</v>
      </c>
      <c r="D477" s="1998"/>
      <c r="E477" s="565">
        <v>1.3479210414104809E-4</v>
      </c>
      <c r="F477" s="477"/>
      <c r="G477" s="477"/>
      <c r="H477" s="1998" t="s">
        <v>373</v>
      </c>
      <c r="I477" s="1998"/>
      <c r="J477" s="569">
        <v>8.9090449574373062E-3</v>
      </c>
      <c r="K477" s="477"/>
      <c r="L477" s="477"/>
      <c r="M477" s="1998" t="s">
        <v>224</v>
      </c>
      <c r="N477" s="1998"/>
      <c r="O477" s="570">
        <v>-3.6499383642999171E-2</v>
      </c>
      <c r="P477" s="477"/>
      <c r="Q477" s="477"/>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999" t="s">
        <v>332</v>
      </c>
      <c r="D478" s="1998"/>
      <c r="E478" s="568">
        <v>0.43188545902005615</v>
      </c>
      <c r="F478" s="477"/>
      <c r="G478" s="477"/>
      <c r="H478" s="1998" t="s">
        <v>379</v>
      </c>
      <c r="I478" s="1998"/>
      <c r="J478" s="569">
        <v>8.4408534361377387E-3</v>
      </c>
      <c r="K478" s="477"/>
      <c r="L478" s="477"/>
      <c r="M478" s="1998" t="s">
        <v>347</v>
      </c>
      <c r="N478" s="1998"/>
      <c r="O478" s="570">
        <v>3.4941247827987326E-2</v>
      </c>
      <c r="P478" s="477"/>
      <c r="Q478" s="477"/>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999" t="s">
        <v>372</v>
      </c>
      <c r="D479" s="1998"/>
      <c r="E479" s="568">
        <v>1.4136527671536824E-2</v>
      </c>
      <c r="F479" s="477"/>
      <c r="G479" s="477"/>
      <c r="H479" s="1998" t="s">
        <v>389</v>
      </c>
      <c r="I479" s="1998"/>
      <c r="J479" s="569">
        <v>7.483800757025913E-3</v>
      </c>
      <c r="K479" s="477"/>
      <c r="L479" s="477"/>
      <c r="M479" s="1998" t="s">
        <v>421</v>
      </c>
      <c r="N479" s="1998"/>
      <c r="O479" s="570">
        <v>-3.3359938977815959E-2</v>
      </c>
      <c r="P479" s="477"/>
      <c r="Q479" s="477"/>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999" t="s">
        <v>340</v>
      </c>
      <c r="D480" s="1998"/>
      <c r="E480" s="568">
        <v>0.28162459741426515</v>
      </c>
      <c r="F480" s="477"/>
      <c r="G480" s="477"/>
      <c r="H480" s="1998" t="s">
        <v>416</v>
      </c>
      <c r="I480" s="1998"/>
      <c r="J480" s="569">
        <v>-7.4105439193277358E-3</v>
      </c>
      <c r="K480" s="477"/>
      <c r="L480" s="477"/>
      <c r="M480" s="1998" t="s">
        <v>387</v>
      </c>
      <c r="N480" s="1998"/>
      <c r="O480" s="570">
        <v>3.2697943394361051E-2</v>
      </c>
      <c r="P480" s="477"/>
      <c r="Q480" s="477"/>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999" t="s">
        <v>422</v>
      </c>
      <c r="D481" s="1998"/>
      <c r="E481" s="568">
        <v>1.0713860558753471E-4</v>
      </c>
      <c r="F481" s="477"/>
      <c r="G481" s="477"/>
      <c r="H481" s="1998" t="s">
        <v>404</v>
      </c>
      <c r="I481" s="1998"/>
      <c r="J481" s="569">
        <v>-6.6292384686016904E-3</v>
      </c>
      <c r="K481" s="477"/>
      <c r="L481" s="477"/>
      <c r="M481" s="1998" t="s">
        <v>404</v>
      </c>
      <c r="N481" s="1998"/>
      <c r="O481" s="570">
        <v>3.0859816086283277E-2</v>
      </c>
      <c r="P481" s="477"/>
      <c r="Q481" s="477"/>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999" t="s">
        <v>403</v>
      </c>
      <c r="D482" s="1998"/>
      <c r="E482" s="568">
        <v>4.9461092356014452E-4</v>
      </c>
      <c r="F482" s="477"/>
      <c r="G482" s="477"/>
      <c r="H482" s="1998" t="s">
        <v>397</v>
      </c>
      <c r="I482" s="1998"/>
      <c r="J482" s="569">
        <v>6.1230364263252833E-3</v>
      </c>
      <c r="K482" s="477"/>
      <c r="L482" s="477"/>
      <c r="M482" s="1998" t="s">
        <v>398</v>
      </c>
      <c r="N482" s="1998"/>
      <c r="O482" s="570">
        <v>-2.7627464691617913E-2</v>
      </c>
      <c r="P482" s="477"/>
      <c r="Q482" s="477"/>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999" t="s">
        <v>417</v>
      </c>
      <c r="D483" s="1998"/>
      <c r="E483" s="568">
        <v>4.7426682728637991E-4</v>
      </c>
      <c r="F483" s="477"/>
      <c r="G483" s="477"/>
      <c r="H483" s="1998" t="s">
        <v>411</v>
      </c>
      <c r="I483" s="1998"/>
      <c r="J483" s="569">
        <v>-5.6441146941361049E-3</v>
      </c>
      <c r="K483" s="477"/>
      <c r="L483" s="477"/>
      <c r="M483" s="1998" t="s">
        <v>425</v>
      </c>
      <c r="N483" s="1998"/>
      <c r="O483" s="570">
        <v>2.6362103983544462E-2</v>
      </c>
      <c r="P483" s="477"/>
      <c r="Q483" s="477"/>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999" t="s">
        <v>366</v>
      </c>
      <c r="D484" s="1998"/>
      <c r="E484" s="568">
        <v>3.920428902135388E-2</v>
      </c>
      <c r="F484" s="477"/>
      <c r="G484" s="477"/>
      <c r="H484" s="1998" t="s">
        <v>420</v>
      </c>
      <c r="I484" s="1998"/>
      <c r="J484" s="569">
        <v>5.4850724978256138E-3</v>
      </c>
      <c r="K484" s="477"/>
      <c r="L484" s="477"/>
      <c r="M484" s="1998" t="s">
        <v>417</v>
      </c>
      <c r="N484" s="1998"/>
      <c r="O484" s="570">
        <v>2.3669850086427784E-2</v>
      </c>
      <c r="P484" s="477"/>
      <c r="Q484" s="477"/>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999" t="s">
        <v>380</v>
      </c>
      <c r="D485" s="1998"/>
      <c r="E485" s="568">
        <v>5.8465536165051499E-3</v>
      </c>
      <c r="F485" s="477"/>
      <c r="G485" s="477"/>
      <c r="H485" s="1998" t="s">
        <v>421</v>
      </c>
      <c r="I485" s="1998"/>
      <c r="J485" s="569">
        <v>-5.475066848365513E-3</v>
      </c>
      <c r="K485" s="477"/>
      <c r="L485" s="477"/>
      <c r="M485" s="1998" t="s">
        <v>413</v>
      </c>
      <c r="N485" s="1998"/>
      <c r="O485" s="570">
        <v>-2.2334049891939444E-2</v>
      </c>
      <c r="P485" s="477"/>
      <c r="Q485" s="477"/>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999" t="s">
        <v>391</v>
      </c>
      <c r="D486" s="1998"/>
      <c r="E486" s="568">
        <v>1.6885613791253898E-3</v>
      </c>
      <c r="F486" s="477"/>
      <c r="G486" s="477"/>
      <c r="H486" s="1998" t="s">
        <v>422</v>
      </c>
      <c r="I486" s="1998"/>
      <c r="J486" s="569">
        <v>4.9791852521080225E-3</v>
      </c>
      <c r="K486" s="477"/>
      <c r="L486" s="477"/>
      <c r="M486" s="1998" t="s">
        <v>364</v>
      </c>
      <c r="N486" s="1998"/>
      <c r="O486" s="570">
        <v>2.1614207589695678E-2</v>
      </c>
      <c r="P486" s="477"/>
      <c r="Q486" s="477"/>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999" t="s">
        <v>421</v>
      </c>
      <c r="D487" s="1998"/>
      <c r="E487" s="568">
        <v>2.144921461440194E-4</v>
      </c>
      <c r="F487" s="477"/>
      <c r="G487" s="477"/>
      <c r="H487" s="1998" t="s">
        <v>392</v>
      </c>
      <c r="I487" s="1998"/>
      <c r="J487" s="569">
        <v>-4.6234676998175607E-3</v>
      </c>
      <c r="K487" s="477"/>
      <c r="L487" s="477"/>
      <c r="M487" s="1998" t="s">
        <v>338</v>
      </c>
      <c r="N487" s="1998"/>
      <c r="O487" s="570">
        <v>2.0751186672110039E-2</v>
      </c>
      <c r="P487" s="477"/>
      <c r="Q487" s="477"/>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999" t="s">
        <v>363</v>
      </c>
      <c r="D488" s="1998"/>
      <c r="E488" s="568">
        <v>1.2490939718982973E-2</v>
      </c>
      <c r="F488" s="477"/>
      <c r="G488" s="477"/>
      <c r="H488" s="1998" t="s">
        <v>425</v>
      </c>
      <c r="I488" s="1998"/>
      <c r="J488" s="569">
        <v>-3.6874046335888364E-3</v>
      </c>
      <c r="K488" s="477"/>
      <c r="L488" s="477"/>
      <c r="M488" s="1998" t="s">
        <v>372</v>
      </c>
      <c r="N488" s="1998"/>
      <c r="O488" s="570">
        <v>2.0049291921423917E-2</v>
      </c>
      <c r="P488" s="477"/>
      <c r="Q488" s="477"/>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999" t="s">
        <v>414</v>
      </c>
      <c r="D489" s="1998"/>
      <c r="E489" s="568">
        <v>1.0024415954915703E-3</v>
      </c>
      <c r="F489" s="477"/>
      <c r="G489" s="477"/>
      <c r="H489" s="1998" t="s">
        <v>386</v>
      </c>
      <c r="I489" s="1998"/>
      <c r="J489" s="569">
        <v>2.3259461514035895E-3</v>
      </c>
      <c r="K489" s="477"/>
      <c r="L489" s="477"/>
      <c r="M489" s="1998" t="s">
        <v>391</v>
      </c>
      <c r="N489" s="1998"/>
      <c r="O489" s="570">
        <v>-1.983418973339009E-2</v>
      </c>
      <c r="P489" s="477"/>
      <c r="Q489" s="477"/>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999" t="s">
        <v>336</v>
      </c>
      <c r="D490" s="1998"/>
      <c r="E490" s="568">
        <v>0.33997721572151801</v>
      </c>
      <c r="F490" s="477"/>
      <c r="G490" s="477"/>
      <c r="H490" s="1998" t="s">
        <v>409</v>
      </c>
      <c r="I490" s="1998"/>
      <c r="J490" s="569">
        <v>1.7610291988383348E-3</v>
      </c>
      <c r="K490" s="477"/>
      <c r="L490" s="477"/>
      <c r="M490" s="1998" t="s">
        <v>384</v>
      </c>
      <c r="N490" s="1998"/>
      <c r="O490" s="570">
        <v>1.8938119271399965E-2</v>
      </c>
      <c r="P490" s="477"/>
      <c r="Q490" s="477"/>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999" t="s">
        <v>376</v>
      </c>
      <c r="D491" s="1998"/>
      <c r="E491" s="568">
        <v>1.071491676288688E-2</v>
      </c>
      <c r="F491" s="477"/>
      <c r="G491" s="477"/>
      <c r="H491" s="1998" t="s">
        <v>368</v>
      </c>
      <c r="I491" s="1998"/>
      <c r="J491" s="569">
        <v>8.6422075006171821E-4</v>
      </c>
      <c r="K491" s="477"/>
      <c r="L491" s="477"/>
      <c r="M491" s="1998" t="s">
        <v>355</v>
      </c>
      <c r="N491" s="1998"/>
      <c r="O491" s="570">
        <v>1.6740586203733754E-2</v>
      </c>
      <c r="P491" s="477"/>
      <c r="Q491" s="477"/>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999" t="s">
        <v>338</v>
      </c>
      <c r="D492" s="1998"/>
      <c r="E492" s="568">
        <v>0.28284933417869806</v>
      </c>
      <c r="F492" s="477"/>
      <c r="G492" s="477"/>
      <c r="H492" s="1998" t="s">
        <v>394</v>
      </c>
      <c r="I492" s="1998"/>
      <c r="J492" s="572">
        <v>-6.8928610575615102E-4</v>
      </c>
      <c r="K492" s="477"/>
      <c r="L492" s="477"/>
      <c r="M492" s="1998" t="s">
        <v>407</v>
      </c>
      <c r="N492" s="1998"/>
      <c r="O492" s="570">
        <v>1.563973765845697E-2</v>
      </c>
      <c r="P492" s="477"/>
      <c r="Q492" s="477"/>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999" t="s">
        <v>402</v>
      </c>
      <c r="D493" s="1998"/>
      <c r="E493" s="568">
        <v>1.1077260336742438E-3</v>
      </c>
      <c r="F493" s="477"/>
      <c r="G493" s="477"/>
      <c r="H493" s="1998"/>
      <c r="I493" s="1998"/>
      <c r="J493" s="477"/>
      <c r="K493" s="477"/>
      <c r="L493" s="477"/>
      <c r="M493" s="1998" t="s">
        <v>342</v>
      </c>
      <c r="N493" s="1998"/>
      <c r="O493" s="570">
        <v>1.5275600508379499E-2</v>
      </c>
      <c r="P493" s="477"/>
      <c r="Q493" s="477"/>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999" t="s">
        <v>400</v>
      </c>
      <c r="D494" s="1998"/>
      <c r="E494" s="568">
        <v>2.6135357525016749E-3</v>
      </c>
      <c r="F494" s="477"/>
      <c r="G494" s="477"/>
      <c r="H494" s="1998"/>
      <c r="I494" s="1998"/>
      <c r="J494" s="477"/>
      <c r="K494" s="477"/>
      <c r="L494" s="477"/>
      <c r="M494" s="1998" t="s">
        <v>412</v>
      </c>
      <c r="N494" s="1998"/>
      <c r="O494" s="570">
        <v>-1.3630884150364874E-2</v>
      </c>
      <c r="P494" s="477"/>
      <c r="Q494" s="477"/>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999" t="s">
        <v>383</v>
      </c>
      <c r="D495" s="1998"/>
      <c r="E495" s="568">
        <v>9.4521945208559076E-3</v>
      </c>
      <c r="F495" s="477"/>
      <c r="G495" s="477"/>
      <c r="H495" s="1998"/>
      <c r="I495" s="1998"/>
      <c r="J495" s="477"/>
      <c r="K495" s="477"/>
      <c r="L495" s="477"/>
      <c r="M495" s="1998" t="s">
        <v>375</v>
      </c>
      <c r="N495" s="1998"/>
      <c r="O495" s="570">
        <v>1.2455822521018596E-2</v>
      </c>
      <c r="P495" s="477"/>
      <c r="Q495" s="477"/>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999" t="s">
        <v>413</v>
      </c>
      <c r="D496" s="1998"/>
      <c r="E496" s="568">
        <v>5.2465189100730765E-4</v>
      </c>
      <c r="F496" s="477"/>
      <c r="G496" s="477"/>
      <c r="H496" s="1998" t="s">
        <v>262</v>
      </c>
      <c r="I496" s="1998"/>
      <c r="J496" s="1998"/>
      <c r="K496" s="477"/>
      <c r="L496" s="477"/>
      <c r="M496" s="1998" t="s">
        <v>395</v>
      </c>
      <c r="N496" s="1998"/>
      <c r="O496" s="573">
        <v>6.1611953688185134E-3</v>
      </c>
      <c r="P496" s="477"/>
      <c r="Q496" s="477"/>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999" t="s">
        <v>412</v>
      </c>
      <c r="D497" s="1998"/>
      <c r="E497" s="568">
        <v>1.0445167114038448E-3</v>
      </c>
      <c r="F497" s="477"/>
      <c r="G497" s="477"/>
      <c r="H497" s="1998"/>
      <c r="I497" s="1998"/>
      <c r="J497" s="551" t="s">
        <v>263</v>
      </c>
      <c r="K497" s="477"/>
      <c r="L497" s="477"/>
      <c r="M497" s="1998"/>
      <c r="N497" s="1998"/>
      <c r="O497" s="477"/>
      <c r="P497" s="477"/>
      <c r="Q497" s="477"/>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999" t="s">
        <v>384</v>
      </c>
      <c r="D498" s="1998"/>
      <c r="E498" s="568">
        <v>5.6461302212117365E-3</v>
      </c>
      <c r="F498" s="477"/>
      <c r="G498" s="477"/>
      <c r="H498" s="1998" t="s">
        <v>224</v>
      </c>
      <c r="I498" s="1998"/>
      <c r="J498" s="566">
        <v>3.2269511862343287E-4</v>
      </c>
      <c r="K498" s="477"/>
      <c r="L498" s="477"/>
      <c r="M498" s="1998"/>
      <c r="N498" s="1998"/>
      <c r="O498" s="477"/>
      <c r="P498" s="477"/>
      <c r="Q498" s="477"/>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999" t="s">
        <v>404</v>
      </c>
      <c r="D499" s="1998"/>
      <c r="E499" s="568">
        <v>1.6680159232299867E-3</v>
      </c>
      <c r="F499" s="477"/>
      <c r="G499" s="477"/>
      <c r="H499" s="1998" t="s">
        <v>332</v>
      </c>
      <c r="I499" s="1998"/>
      <c r="J499" s="569">
        <v>0.21836197296689835</v>
      </c>
      <c r="K499" s="477"/>
      <c r="L499" s="477"/>
      <c r="M499" s="1998"/>
      <c r="N499" s="1998"/>
      <c r="O499" s="477"/>
      <c r="P499" s="477"/>
      <c r="Q499" s="477"/>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999" t="s">
        <v>368</v>
      </c>
      <c r="D500" s="1998"/>
      <c r="E500" s="568">
        <v>2.2265765021360929E-4</v>
      </c>
      <c r="F500" s="477"/>
      <c r="G500" s="477"/>
      <c r="H500" s="1998" t="s">
        <v>372</v>
      </c>
      <c r="I500" s="1998"/>
      <c r="J500" s="569">
        <v>2.0190851243518954E-2</v>
      </c>
      <c r="K500" s="477"/>
      <c r="L500" s="477"/>
      <c r="M500" s="1998" t="s">
        <v>262</v>
      </c>
      <c r="N500" s="1998"/>
      <c r="O500" s="1998"/>
      <c r="P500" s="477"/>
      <c r="Q500" s="477"/>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999" t="s">
        <v>347</v>
      </c>
      <c r="D501" s="1998"/>
      <c r="E501" s="568">
        <v>0.18475548380228279</v>
      </c>
      <c r="F501" s="477"/>
      <c r="G501" s="477"/>
      <c r="H501" s="1998" t="s">
        <v>340</v>
      </c>
      <c r="I501" s="1998"/>
      <c r="J501" s="569">
        <v>7.4244222177732563E-2</v>
      </c>
      <c r="K501" s="477"/>
      <c r="L501" s="477"/>
      <c r="M501" s="1998"/>
      <c r="N501" s="1998"/>
      <c r="O501" s="552" t="s">
        <v>263</v>
      </c>
      <c r="P501" s="477"/>
      <c r="Q501" s="477"/>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999" t="s">
        <v>350</v>
      </c>
      <c r="D502" s="1998"/>
      <c r="E502" s="568">
        <v>0.14100795300221589</v>
      </c>
      <c r="F502" s="477"/>
      <c r="G502" s="477"/>
      <c r="H502" s="1998" t="s">
        <v>422</v>
      </c>
      <c r="I502" s="1998"/>
      <c r="J502" s="569">
        <v>2.4792285774810031E-5</v>
      </c>
      <c r="K502" s="477"/>
      <c r="L502" s="477"/>
      <c r="M502" s="1998" t="s">
        <v>224</v>
      </c>
      <c r="N502" s="1998"/>
      <c r="O502" s="567">
        <v>1.3322050063188354E-3</v>
      </c>
      <c r="P502" s="477"/>
      <c r="Q502" s="477"/>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999" t="s">
        <v>375</v>
      </c>
      <c r="D503" s="1998"/>
      <c r="E503" s="568">
        <v>1.2438131364240313E-2</v>
      </c>
      <c r="F503" s="477"/>
      <c r="G503" s="477"/>
      <c r="H503" s="1998" t="s">
        <v>403</v>
      </c>
      <c r="I503" s="1998"/>
      <c r="J503" s="569">
        <v>2.0250876834154818E-3</v>
      </c>
      <c r="K503" s="477"/>
      <c r="L503" s="477"/>
      <c r="M503" s="1998" t="s">
        <v>332</v>
      </c>
      <c r="N503" s="1998"/>
      <c r="O503" s="570">
        <v>0.17464196982208618</v>
      </c>
      <c r="P503" s="477"/>
      <c r="Q503" s="477"/>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999" t="s">
        <v>405</v>
      </c>
      <c r="D504" s="1998"/>
      <c r="E504" s="568">
        <v>1.4208729400692381E-3</v>
      </c>
      <c r="F504" s="477"/>
      <c r="G504" s="477"/>
      <c r="H504" s="1998" t="s">
        <v>417</v>
      </c>
      <c r="I504" s="1998"/>
      <c r="J504" s="569">
        <v>1.2932531766552682E-4</v>
      </c>
      <c r="K504" s="477"/>
      <c r="L504" s="477"/>
      <c r="M504" s="1998" t="s">
        <v>372</v>
      </c>
      <c r="N504" s="1998"/>
      <c r="O504" s="570">
        <v>4.0197410655047432E-4</v>
      </c>
      <c r="P504" s="477"/>
      <c r="Q504" s="477"/>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999" t="s">
        <v>387</v>
      </c>
      <c r="D505" s="1998"/>
      <c r="E505" s="568">
        <v>8.1374575537916053E-3</v>
      </c>
      <c r="F505" s="477"/>
      <c r="G505" s="477"/>
      <c r="H505" s="1998" t="s">
        <v>366</v>
      </c>
      <c r="I505" s="1998"/>
      <c r="J505" s="569">
        <v>4.1293798194131807E-2</v>
      </c>
      <c r="K505" s="477"/>
      <c r="L505" s="477"/>
      <c r="M505" s="1998" t="s">
        <v>340</v>
      </c>
      <c r="N505" s="1998"/>
      <c r="O505" s="570">
        <v>0.13731820199020769</v>
      </c>
      <c r="P505" s="477"/>
      <c r="Q505" s="477"/>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999" t="s">
        <v>395</v>
      </c>
      <c r="D506" s="1998"/>
      <c r="E506" s="568">
        <v>5.7072427606635542E-3</v>
      </c>
      <c r="F506" s="477"/>
      <c r="G506" s="477"/>
      <c r="H506" s="1998" t="s">
        <v>380</v>
      </c>
      <c r="I506" s="1998"/>
      <c r="J506" s="569">
        <v>9.3102984506866701E-3</v>
      </c>
      <c r="K506" s="477"/>
      <c r="L506" s="477"/>
      <c r="M506" s="1998" t="s">
        <v>403</v>
      </c>
      <c r="N506" s="1998"/>
      <c r="O506" s="570">
        <v>2.8658447334810678E-3</v>
      </c>
      <c r="P506" s="477"/>
      <c r="Q506" s="477"/>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999" t="s">
        <v>364</v>
      </c>
      <c r="D507" s="1998"/>
      <c r="E507" s="568">
        <v>4.6801317446100631E-2</v>
      </c>
      <c r="F507" s="477"/>
      <c r="G507" s="477"/>
      <c r="H507" s="1998" t="s">
        <v>391</v>
      </c>
      <c r="I507" s="1998"/>
      <c r="J507" s="569">
        <v>5.4105240916009698E-3</v>
      </c>
      <c r="K507" s="477"/>
      <c r="L507" s="477"/>
      <c r="M507" s="1998" t="s">
        <v>417</v>
      </c>
      <c r="N507" s="1998"/>
      <c r="O507" s="570">
        <v>5.6026180311396535E-4</v>
      </c>
      <c r="P507" s="477"/>
      <c r="Q507" s="477"/>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999" t="s">
        <v>342</v>
      </c>
      <c r="D508" s="1998"/>
      <c r="E508" s="568">
        <v>0.21156142199015743</v>
      </c>
      <c r="F508" s="477"/>
      <c r="G508" s="477"/>
      <c r="H508" s="1998" t="s">
        <v>421</v>
      </c>
      <c r="I508" s="1998"/>
      <c r="J508" s="569">
        <v>2.9976356994071073E-5</v>
      </c>
      <c r="K508" s="477"/>
      <c r="L508" s="477"/>
      <c r="M508" s="1998" t="s">
        <v>366</v>
      </c>
      <c r="N508" s="1998"/>
      <c r="O508" s="570">
        <v>1.6540148422318393E-2</v>
      </c>
      <c r="P508" s="477"/>
      <c r="Q508" s="477"/>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999" t="s">
        <v>355</v>
      </c>
      <c r="D509" s="1998"/>
      <c r="E509" s="568">
        <v>0.10280408771028571</v>
      </c>
      <c r="F509" s="477"/>
      <c r="G509" s="477"/>
      <c r="H509" s="1998" t="s">
        <v>363</v>
      </c>
      <c r="I509" s="1998"/>
      <c r="J509" s="569">
        <v>5.7758843331159543E-3</v>
      </c>
      <c r="K509" s="477"/>
      <c r="L509" s="477"/>
      <c r="M509" s="1998" t="s">
        <v>380</v>
      </c>
      <c r="N509" s="1998"/>
      <c r="O509" s="570">
        <v>7.8836362851611996E-3</v>
      </c>
      <c r="P509" s="477"/>
      <c r="Q509" s="477"/>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999" t="s">
        <v>420</v>
      </c>
      <c r="D510" s="1998"/>
      <c r="E510" s="568">
        <v>3.0106445359784622E-4</v>
      </c>
      <c r="F510" s="477"/>
      <c r="G510" s="477"/>
      <c r="H510" s="1998" t="s">
        <v>414</v>
      </c>
      <c r="I510" s="1998"/>
      <c r="J510" s="569">
        <v>3.5637306999470057E-4</v>
      </c>
      <c r="K510" s="477"/>
      <c r="L510" s="477"/>
      <c r="M510" s="1998" t="s">
        <v>391</v>
      </c>
      <c r="N510" s="1998"/>
      <c r="O510" s="570">
        <v>3.9339508238011689E-4</v>
      </c>
      <c r="P510" s="477"/>
      <c r="Q510" s="477"/>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999" t="s">
        <v>398</v>
      </c>
      <c r="D511" s="1998"/>
      <c r="E511" s="568">
        <v>2.9904158856639573E-3</v>
      </c>
      <c r="F511" s="477"/>
      <c r="G511" s="477"/>
      <c r="H511" s="1998" t="s">
        <v>336</v>
      </c>
      <c r="I511" s="1998"/>
      <c r="J511" s="569">
        <v>0.11747806495203852</v>
      </c>
      <c r="K511" s="477"/>
      <c r="L511" s="477"/>
      <c r="M511" s="1998" t="s">
        <v>421</v>
      </c>
      <c r="N511" s="1998"/>
      <c r="O511" s="570">
        <v>1.1128855286036046E-3</v>
      </c>
      <c r="P511" s="477"/>
      <c r="Q511" s="477"/>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999" t="s">
        <v>408</v>
      </c>
      <c r="D512" s="1998"/>
      <c r="E512" s="568">
        <v>1.4084576283053412E-3</v>
      </c>
      <c r="F512" s="477"/>
      <c r="G512" s="477"/>
      <c r="H512" s="1998" t="s">
        <v>376</v>
      </c>
      <c r="I512" s="1998"/>
      <c r="J512" s="569">
        <v>1.6396927005255742E-2</v>
      </c>
      <c r="K512" s="477"/>
      <c r="L512" s="477"/>
      <c r="M512" s="1998" t="s">
        <v>363</v>
      </c>
      <c r="N512" s="1998"/>
      <c r="O512" s="570">
        <v>5.6432070345589891E-2</v>
      </c>
      <c r="P512" s="477"/>
      <c r="Q512" s="477"/>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999" t="s">
        <v>371</v>
      </c>
      <c r="D513" s="1998"/>
      <c r="E513" s="568">
        <v>1.4715265557503335E-2</v>
      </c>
      <c r="F513" s="477"/>
      <c r="G513" s="477"/>
      <c r="H513" s="1998" t="s">
        <v>338</v>
      </c>
      <c r="I513" s="1998"/>
      <c r="J513" s="569">
        <v>7.3739682359840464E-2</v>
      </c>
      <c r="K513" s="477"/>
      <c r="L513" s="477"/>
      <c r="M513" s="1998" t="s">
        <v>414</v>
      </c>
      <c r="N513" s="1998"/>
      <c r="O513" s="570">
        <v>1.4759304395275529E-3</v>
      </c>
      <c r="P513" s="477"/>
      <c r="Q513" s="477"/>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999" t="s">
        <v>390</v>
      </c>
      <c r="D514" s="1998"/>
      <c r="E514" s="568">
        <v>7.0873929269613832E-3</v>
      </c>
      <c r="F514" s="477"/>
      <c r="G514" s="477"/>
      <c r="H514" s="1998" t="s">
        <v>402</v>
      </c>
      <c r="I514" s="1998"/>
      <c r="J514" s="569">
        <v>2.3888976074542298E-3</v>
      </c>
      <c r="K514" s="477"/>
      <c r="L514" s="477"/>
      <c r="M514" s="1998" t="s">
        <v>336</v>
      </c>
      <c r="N514" s="1998"/>
      <c r="O514" s="570">
        <v>4.7785395676466683E-2</v>
      </c>
      <c r="P514" s="477"/>
      <c r="Q514" s="477"/>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999" t="s">
        <v>415</v>
      </c>
      <c r="D515" s="1998"/>
      <c r="E515" s="568">
        <v>4.2581272377840377E-4</v>
      </c>
      <c r="F515" s="477"/>
      <c r="G515" s="477"/>
      <c r="H515" s="1998" t="s">
        <v>400</v>
      </c>
      <c r="I515" s="1998"/>
      <c r="J515" s="569">
        <v>1.3919057033357586E-4</v>
      </c>
      <c r="K515" s="477"/>
      <c r="L515" s="477"/>
      <c r="M515" s="1998" t="s">
        <v>376</v>
      </c>
      <c r="N515" s="1998"/>
      <c r="O515" s="570">
        <v>7.4634053716602705E-3</v>
      </c>
      <c r="P515" s="477"/>
      <c r="Q515" s="477"/>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999" t="s">
        <v>388</v>
      </c>
      <c r="D516" s="1998"/>
      <c r="E516" s="568">
        <v>5.9967086630078482E-3</v>
      </c>
      <c r="F516" s="477"/>
      <c r="G516" s="477"/>
      <c r="H516" s="1998" t="s">
        <v>383</v>
      </c>
      <c r="I516" s="1998"/>
      <c r="J516" s="569">
        <v>4.1439711471828681E-3</v>
      </c>
      <c r="K516" s="477"/>
      <c r="L516" s="477"/>
      <c r="M516" s="1998" t="s">
        <v>338</v>
      </c>
      <c r="N516" s="1998"/>
      <c r="O516" s="570">
        <v>4.3061174830075731E-4</v>
      </c>
      <c r="P516" s="477"/>
      <c r="Q516" s="477"/>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999" t="s">
        <v>378</v>
      </c>
      <c r="D517" s="1998"/>
      <c r="E517" s="568">
        <v>8.7662331274937777E-3</v>
      </c>
      <c r="F517" s="477"/>
      <c r="G517" s="477"/>
      <c r="H517" s="1998" t="s">
        <v>413</v>
      </c>
      <c r="I517" s="1998"/>
      <c r="J517" s="569">
        <v>9.5360751802457558E-4</v>
      </c>
      <c r="K517" s="477"/>
      <c r="L517" s="477"/>
      <c r="M517" s="1998" t="s">
        <v>402</v>
      </c>
      <c r="N517" s="1998"/>
      <c r="O517" s="570">
        <v>2.511692713138787E-3</v>
      </c>
      <c r="P517" s="477"/>
      <c r="Q517" s="477"/>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999" t="s">
        <v>367</v>
      </c>
      <c r="D518" s="1998"/>
      <c r="E518" s="568">
        <v>1.4314081169013618E-2</v>
      </c>
      <c r="F518" s="477"/>
      <c r="G518" s="477"/>
      <c r="H518" s="1998" t="s">
        <v>412</v>
      </c>
      <c r="I518" s="1998"/>
      <c r="J518" s="569">
        <v>2.4352476567187538E-4</v>
      </c>
      <c r="K518" s="477"/>
      <c r="L518" s="477"/>
      <c r="M518" s="1998" t="s">
        <v>400</v>
      </c>
      <c r="N518" s="1998"/>
      <c r="O518" s="570">
        <v>1.5401151794320494E-3</v>
      </c>
      <c r="P518" s="477"/>
      <c r="Q518" s="477"/>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999" t="s">
        <v>339</v>
      </c>
      <c r="D519" s="1998"/>
      <c r="E519" s="568">
        <v>0.20589849287785481</v>
      </c>
      <c r="F519" s="477"/>
      <c r="G519" s="477"/>
      <c r="H519" s="1998" t="s">
        <v>384</v>
      </c>
      <c r="I519" s="1998"/>
      <c r="J519" s="569">
        <v>5.7908716980318879E-3</v>
      </c>
      <c r="K519" s="477"/>
      <c r="L519" s="477"/>
      <c r="M519" s="1998" t="s">
        <v>383</v>
      </c>
      <c r="N519" s="1998"/>
      <c r="O519" s="570">
        <v>7.6817744024237069E-3</v>
      </c>
      <c r="P519" s="477"/>
      <c r="Q519" s="477"/>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999" t="s">
        <v>348</v>
      </c>
      <c r="D520" s="1998"/>
      <c r="E520" s="568">
        <v>8.0584390539303427E-2</v>
      </c>
      <c r="F520" s="477"/>
      <c r="G520" s="477"/>
      <c r="H520" s="1998" t="s">
        <v>404</v>
      </c>
      <c r="I520" s="1998"/>
      <c r="J520" s="569">
        <v>4.3946802673588487E-5</v>
      </c>
      <c r="K520" s="477"/>
      <c r="L520" s="477"/>
      <c r="M520" s="1998" t="s">
        <v>413</v>
      </c>
      <c r="N520" s="1998"/>
      <c r="O520" s="570">
        <v>4.9880978457564026E-4</v>
      </c>
      <c r="P520" s="477"/>
      <c r="Q520" s="477"/>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999" t="s">
        <v>333</v>
      </c>
      <c r="D521" s="1998"/>
      <c r="E521" s="568">
        <v>0.35430751997974758</v>
      </c>
      <c r="F521" s="477"/>
      <c r="G521" s="477"/>
      <c r="H521" s="1998" t="s">
        <v>368</v>
      </c>
      <c r="I521" s="1998"/>
      <c r="J521" s="569">
        <v>7.4687750483723884E-7</v>
      </c>
      <c r="K521" s="477"/>
      <c r="L521" s="477"/>
      <c r="M521" s="1998" t="s">
        <v>412</v>
      </c>
      <c r="N521" s="1998"/>
      <c r="O521" s="570">
        <v>1.8580100272066834E-4</v>
      </c>
      <c r="P521" s="477"/>
      <c r="Q521" s="477"/>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999" t="s">
        <v>365</v>
      </c>
      <c r="D522" s="1998"/>
      <c r="E522" s="568">
        <v>3.3234218767280513E-2</v>
      </c>
      <c r="F522" s="477"/>
      <c r="G522" s="477"/>
      <c r="H522" s="1998" t="s">
        <v>347</v>
      </c>
      <c r="I522" s="1998"/>
      <c r="J522" s="569">
        <v>2.9162245075438988E-2</v>
      </c>
      <c r="K522" s="477"/>
      <c r="L522" s="477"/>
      <c r="M522" s="1998" t="s">
        <v>384</v>
      </c>
      <c r="N522" s="1998"/>
      <c r="O522" s="570">
        <v>3.5865236153777074E-4</v>
      </c>
      <c r="P522" s="477"/>
      <c r="Q522" s="477"/>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999" t="s">
        <v>345</v>
      </c>
      <c r="D523" s="1998"/>
      <c r="E523" s="568">
        <v>5.0905896305078149E-2</v>
      </c>
      <c r="F523" s="477"/>
      <c r="G523" s="477"/>
      <c r="H523" s="1998" t="s">
        <v>350</v>
      </c>
      <c r="I523" s="1998"/>
      <c r="J523" s="569">
        <v>5.737226321023834E-2</v>
      </c>
      <c r="K523" s="477"/>
      <c r="L523" s="477"/>
      <c r="M523" s="1998" t="s">
        <v>404</v>
      </c>
      <c r="N523" s="1998"/>
      <c r="O523" s="570">
        <v>9.5232824887922811E-4</v>
      </c>
      <c r="P523" s="477"/>
      <c r="Q523" s="477"/>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999" t="s">
        <v>349</v>
      </c>
      <c r="D524" s="1998"/>
      <c r="E524" s="568">
        <v>6.1954942638507123E-3</v>
      </c>
      <c r="F524" s="477"/>
      <c r="G524" s="477"/>
      <c r="H524" s="1998" t="s">
        <v>375</v>
      </c>
      <c r="I524" s="1998"/>
      <c r="J524" s="569">
        <v>1.8609225413870459E-2</v>
      </c>
      <c r="K524" s="477"/>
      <c r="L524" s="477"/>
      <c r="M524" s="1998" t="s">
        <v>368</v>
      </c>
      <c r="N524" s="1998"/>
      <c r="O524" s="570">
        <v>5.1805236307598125E-2</v>
      </c>
      <c r="P524" s="477"/>
      <c r="Q524" s="477"/>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999" t="s">
        <v>351</v>
      </c>
      <c r="D525" s="1998"/>
      <c r="E525" s="568">
        <v>3.322117944725779E-2</v>
      </c>
      <c r="F525" s="477"/>
      <c r="G525" s="477"/>
      <c r="H525" s="1998" t="s">
        <v>405</v>
      </c>
      <c r="I525" s="1998"/>
      <c r="J525" s="569">
        <v>1.8361918329644002E-3</v>
      </c>
      <c r="K525" s="477"/>
      <c r="L525" s="477"/>
      <c r="M525" s="1998" t="s">
        <v>347</v>
      </c>
      <c r="N525" s="1998"/>
      <c r="O525" s="570">
        <v>1.220890799776829E-3</v>
      </c>
      <c r="P525" s="477"/>
      <c r="Q525" s="477"/>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999" t="s">
        <v>362</v>
      </c>
      <c r="D526" s="1998"/>
      <c r="E526" s="568">
        <v>4.8952276051408825E-2</v>
      </c>
      <c r="F526" s="477"/>
      <c r="G526" s="477"/>
      <c r="H526" s="1998" t="s">
        <v>387</v>
      </c>
      <c r="I526" s="1998"/>
      <c r="J526" s="569">
        <v>3.7348086783831873E-3</v>
      </c>
      <c r="K526" s="477"/>
      <c r="L526" s="477"/>
      <c r="M526" s="1998" t="s">
        <v>350</v>
      </c>
      <c r="N526" s="1998"/>
      <c r="O526" s="570">
        <v>5.2184515393626257E-2</v>
      </c>
      <c r="P526" s="477"/>
      <c r="Q526" s="477"/>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999" t="s">
        <v>335</v>
      </c>
      <c r="D527" s="1998"/>
      <c r="E527" s="568">
        <v>0.1947541613359019</v>
      </c>
      <c r="F527" s="477"/>
      <c r="G527" s="477"/>
      <c r="H527" s="1998" t="s">
        <v>395</v>
      </c>
      <c r="I527" s="1998"/>
      <c r="J527" s="569">
        <v>3.1291510354700901E-3</v>
      </c>
      <c r="K527" s="477"/>
      <c r="L527" s="477"/>
      <c r="M527" s="1998" t="s">
        <v>375</v>
      </c>
      <c r="N527" s="1998"/>
      <c r="O527" s="570">
        <v>1.5514751467511406E-4</v>
      </c>
      <c r="P527" s="477"/>
      <c r="Q527" s="477"/>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999" t="s">
        <v>343</v>
      </c>
      <c r="D528" s="1998"/>
      <c r="E528" s="568">
        <v>0.18639065801262894</v>
      </c>
      <c r="F528" s="477"/>
      <c r="G528" s="477"/>
      <c r="H528" s="1998" t="s">
        <v>364</v>
      </c>
      <c r="I528" s="1998"/>
      <c r="J528" s="569">
        <v>6.3561727899841E-3</v>
      </c>
      <c r="K528" s="477"/>
      <c r="L528" s="477"/>
      <c r="M528" s="1998" t="s">
        <v>405</v>
      </c>
      <c r="N528" s="1998"/>
      <c r="O528" s="570">
        <v>6.1202548572428352E-3</v>
      </c>
      <c r="P528" s="477"/>
      <c r="Q528" s="477"/>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999" t="s">
        <v>334</v>
      </c>
      <c r="D529" s="1998"/>
      <c r="E529" s="568">
        <v>0.27215349424198959</v>
      </c>
      <c r="F529" s="477"/>
      <c r="G529" s="477"/>
      <c r="H529" s="1998" t="s">
        <v>342</v>
      </c>
      <c r="I529" s="1998"/>
      <c r="J529" s="569">
        <v>6.4928679310628276E-2</v>
      </c>
      <c r="K529" s="477"/>
      <c r="L529" s="477"/>
      <c r="M529" s="1998" t="s">
        <v>387</v>
      </c>
      <c r="N529" s="1998"/>
      <c r="O529" s="570">
        <v>1.0691555022208396E-3</v>
      </c>
      <c r="P529" s="477"/>
      <c r="Q529" s="477"/>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999" t="s">
        <v>356</v>
      </c>
      <c r="D530" s="1998"/>
      <c r="E530" s="568">
        <v>4.3378872823285917E-2</v>
      </c>
      <c r="F530" s="477"/>
      <c r="G530" s="477"/>
      <c r="H530" s="1998" t="s">
        <v>355</v>
      </c>
      <c r="I530" s="1998"/>
      <c r="J530" s="569">
        <v>3.018916606223488E-2</v>
      </c>
      <c r="K530" s="477"/>
      <c r="L530" s="477"/>
      <c r="M530" s="1998" t="s">
        <v>395</v>
      </c>
      <c r="N530" s="1998"/>
      <c r="O530" s="570">
        <v>3.7960328372750699E-5</v>
      </c>
      <c r="P530" s="477"/>
      <c r="Q530" s="477"/>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999" t="s">
        <v>346</v>
      </c>
      <c r="D531" s="1998"/>
      <c r="E531" s="568">
        <v>1.4728178331846156E-4</v>
      </c>
      <c r="F531" s="477"/>
      <c r="G531" s="477"/>
      <c r="H531" s="1998" t="s">
        <v>420</v>
      </c>
      <c r="I531" s="1998"/>
      <c r="J531" s="569">
        <v>3.0086020306402918E-5</v>
      </c>
      <c r="K531" s="477"/>
      <c r="L531" s="477"/>
      <c r="M531" s="1998" t="s">
        <v>364</v>
      </c>
      <c r="N531" s="1998"/>
      <c r="O531" s="570">
        <v>4.6717396973045824E-4</v>
      </c>
      <c r="P531" s="477"/>
      <c r="Q531" s="477"/>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999" t="s">
        <v>377</v>
      </c>
      <c r="D532" s="1998"/>
      <c r="E532" s="568">
        <v>6.4152171800952078E-3</v>
      </c>
      <c r="F532" s="477"/>
      <c r="G532" s="477"/>
      <c r="H532" s="1998" t="s">
        <v>398</v>
      </c>
      <c r="I532" s="1998"/>
      <c r="J532" s="569">
        <v>2.8055110460780148E-3</v>
      </c>
      <c r="K532" s="477"/>
      <c r="L532" s="477"/>
      <c r="M532" s="1998" t="s">
        <v>342</v>
      </c>
      <c r="N532" s="1998"/>
      <c r="O532" s="570">
        <v>2.3334397089160399E-4</v>
      </c>
      <c r="P532" s="477"/>
      <c r="Q532" s="477"/>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999" t="s">
        <v>369</v>
      </c>
      <c r="D533" s="1998"/>
      <c r="E533" s="568">
        <v>3.1072753474526697E-2</v>
      </c>
      <c r="F533" s="477"/>
      <c r="G533" s="477"/>
      <c r="H533" s="1998" t="s">
        <v>371</v>
      </c>
      <c r="I533" s="1998"/>
      <c r="J533" s="569">
        <v>6.8836567148512443E-3</v>
      </c>
      <c r="K533" s="477"/>
      <c r="L533" s="477"/>
      <c r="M533" s="1998" t="s">
        <v>355</v>
      </c>
      <c r="N533" s="1998"/>
      <c r="O533" s="570">
        <v>2.8024722644464089E-4</v>
      </c>
      <c r="P533" s="477"/>
      <c r="Q533" s="477"/>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999" t="s">
        <v>341</v>
      </c>
      <c r="D534" s="1998"/>
      <c r="E534" s="568">
        <v>8.2749802829256799E-2</v>
      </c>
      <c r="F534" s="477"/>
      <c r="G534" s="477"/>
      <c r="H534" s="1998" t="s">
        <v>415</v>
      </c>
      <c r="I534" s="1998"/>
      <c r="J534" s="569">
        <v>6.0302683371827486E-4</v>
      </c>
      <c r="K534" s="477"/>
      <c r="L534" s="477"/>
      <c r="M534" s="1998" t="s">
        <v>398</v>
      </c>
      <c r="N534" s="1998"/>
      <c r="O534" s="570">
        <v>7.6327680528659448E-4</v>
      </c>
      <c r="P534" s="477"/>
      <c r="Q534" s="477"/>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999" t="s">
        <v>354</v>
      </c>
      <c r="D535" s="1998"/>
      <c r="E535" s="568">
        <v>2.0595049125260532E-2</v>
      </c>
      <c r="F535" s="477"/>
      <c r="G535" s="477"/>
      <c r="H535" s="1998" t="s">
        <v>388</v>
      </c>
      <c r="I535" s="1998"/>
      <c r="J535" s="569">
        <v>5.480281445452157E-3</v>
      </c>
      <c r="K535" s="477"/>
      <c r="L535" s="477"/>
      <c r="M535" s="1998" t="s">
        <v>408</v>
      </c>
      <c r="N535" s="1998"/>
      <c r="O535" s="570">
        <v>2.7336481003460093E-3</v>
      </c>
      <c r="P535" s="477"/>
      <c r="Q535" s="477"/>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999" t="s">
        <v>393</v>
      </c>
      <c r="D536" s="1998"/>
      <c r="E536" s="568">
        <v>6.6269668378480953E-4</v>
      </c>
      <c r="F536" s="477"/>
      <c r="G536" s="477"/>
      <c r="H536" s="1998" t="s">
        <v>378</v>
      </c>
      <c r="I536" s="1998"/>
      <c r="J536" s="569">
        <v>1.6376836527152838E-2</v>
      </c>
      <c r="K536" s="477"/>
      <c r="L536" s="477"/>
      <c r="M536" s="1998" t="s">
        <v>371</v>
      </c>
      <c r="N536" s="1998"/>
      <c r="O536" s="570">
        <v>1.3736768250749818E-2</v>
      </c>
      <c r="P536" s="477"/>
      <c r="Q536" s="477"/>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999" t="s">
        <v>337</v>
      </c>
      <c r="D537" s="1998"/>
      <c r="E537" s="568">
        <v>0.24809831033205196</v>
      </c>
      <c r="F537" s="477"/>
      <c r="G537" s="477"/>
      <c r="H537" s="1998" t="s">
        <v>367</v>
      </c>
      <c r="I537" s="1998"/>
      <c r="J537" s="569">
        <v>3.710316912564799E-2</v>
      </c>
      <c r="K537" s="477"/>
      <c r="L537" s="477"/>
      <c r="M537" s="1998" t="s">
        <v>390</v>
      </c>
      <c r="N537" s="1998"/>
      <c r="O537" s="570">
        <v>5.3033342598955979E-3</v>
      </c>
      <c r="P537" s="477"/>
      <c r="Q537" s="477"/>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999" t="s">
        <v>344</v>
      </c>
      <c r="D538" s="1998"/>
      <c r="E538" s="568">
        <v>0.13951735116117922</v>
      </c>
      <c r="F538" s="477"/>
      <c r="G538" s="477"/>
      <c r="H538" s="1998" t="s">
        <v>339</v>
      </c>
      <c r="I538" s="1998"/>
      <c r="J538" s="569">
        <v>0.27576242994444439</v>
      </c>
      <c r="K538" s="477"/>
      <c r="L538" s="477"/>
      <c r="M538" s="1998" t="s">
        <v>415</v>
      </c>
      <c r="N538" s="1998"/>
      <c r="O538" s="570">
        <v>3.1808672417918487E-3</v>
      </c>
      <c r="P538" s="477"/>
      <c r="Q538" s="477"/>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999" t="s">
        <v>353</v>
      </c>
      <c r="D539" s="1998"/>
      <c r="E539" s="568">
        <v>1.9092426394479568E-3</v>
      </c>
      <c r="F539" s="477"/>
      <c r="G539" s="477"/>
      <c r="H539" s="1998" t="s">
        <v>348</v>
      </c>
      <c r="I539" s="1998"/>
      <c r="J539" s="569">
        <v>9.7707805198721437E-2</v>
      </c>
      <c r="K539" s="477"/>
      <c r="L539" s="477"/>
      <c r="M539" s="1998" t="s">
        <v>388</v>
      </c>
      <c r="N539" s="1998"/>
      <c r="O539" s="570">
        <v>1.2023179125514613E-2</v>
      </c>
      <c r="P539" s="477"/>
      <c r="Q539" s="477"/>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999" t="s">
        <v>358</v>
      </c>
      <c r="D540" s="1998"/>
      <c r="E540" s="568">
        <v>1.1145417934539544E-3</v>
      </c>
      <c r="F540" s="477"/>
      <c r="G540" s="477"/>
      <c r="H540" s="1998" t="s">
        <v>333</v>
      </c>
      <c r="I540" s="1998"/>
      <c r="J540" s="569">
        <v>0.39750261915210128</v>
      </c>
      <c r="K540" s="477"/>
      <c r="L540" s="477"/>
      <c r="M540" s="1998" t="s">
        <v>378</v>
      </c>
      <c r="N540" s="1998"/>
      <c r="O540" s="570">
        <v>1.1524881091686725E-2</v>
      </c>
      <c r="P540" s="477"/>
      <c r="Q540" s="477"/>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999" t="s">
        <v>396</v>
      </c>
      <c r="D541" s="1998"/>
      <c r="E541" s="568">
        <v>8.5604730748102466E-4</v>
      </c>
      <c r="F541" s="477"/>
      <c r="G541" s="477"/>
      <c r="H541" s="1998" t="s">
        <v>365</v>
      </c>
      <c r="I541" s="1998"/>
      <c r="J541" s="569">
        <v>4.8795490316673892E-2</v>
      </c>
      <c r="K541" s="477"/>
      <c r="L541" s="477"/>
      <c r="M541" s="1998" t="s">
        <v>367</v>
      </c>
      <c r="N541" s="1998"/>
      <c r="O541" s="570">
        <v>1.9808228445878796E-2</v>
      </c>
      <c r="P541" s="477"/>
      <c r="Q541" s="477"/>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999" t="s">
        <v>359</v>
      </c>
      <c r="D542" s="1998"/>
      <c r="E542" s="568">
        <v>7.4644732710387476E-2</v>
      </c>
      <c r="F542" s="477"/>
      <c r="G542" s="477"/>
      <c r="H542" s="1998" t="s">
        <v>345</v>
      </c>
      <c r="I542" s="1998"/>
      <c r="J542" s="569">
        <v>0.12998547327777024</v>
      </c>
      <c r="K542" s="477"/>
      <c r="L542" s="477"/>
      <c r="M542" s="1998" t="s">
        <v>339</v>
      </c>
      <c r="N542" s="1998"/>
      <c r="O542" s="570">
        <v>0.23146835004355507</v>
      </c>
      <c r="P542" s="477"/>
      <c r="Q542" s="477"/>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999" t="s">
        <v>374</v>
      </c>
      <c r="D543" s="1998"/>
      <c r="E543" s="568">
        <v>1.4347587739031564E-2</v>
      </c>
      <c r="F543" s="477"/>
      <c r="G543" s="477"/>
      <c r="H543" s="1998" t="s">
        <v>349</v>
      </c>
      <c r="I543" s="1998"/>
      <c r="J543" s="569">
        <v>5.0243121179134549E-2</v>
      </c>
      <c r="K543" s="477"/>
      <c r="L543" s="477"/>
      <c r="M543" s="1998" t="s">
        <v>348</v>
      </c>
      <c r="N543" s="1998"/>
      <c r="O543" s="570">
        <v>0.11413556047118852</v>
      </c>
      <c r="P543" s="477"/>
      <c r="Q543" s="477"/>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999" t="s">
        <v>361</v>
      </c>
      <c r="D544" s="1998"/>
      <c r="E544" s="568">
        <v>5.9681516831309872E-2</v>
      </c>
      <c r="F544" s="477"/>
      <c r="G544" s="477"/>
      <c r="H544" s="1998" t="s">
        <v>351</v>
      </c>
      <c r="I544" s="1998"/>
      <c r="J544" s="569">
        <v>8.4441356347476015E-2</v>
      </c>
      <c r="K544" s="477"/>
      <c r="L544" s="477"/>
      <c r="M544" s="1998" t="s">
        <v>333</v>
      </c>
      <c r="N544" s="1998"/>
      <c r="O544" s="570">
        <v>0.26344875886411334</v>
      </c>
      <c r="P544" s="477"/>
      <c r="Q544" s="477"/>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999" t="s">
        <v>307</v>
      </c>
      <c r="D545" s="1998"/>
      <c r="E545" s="571">
        <v>0.15375179277867601</v>
      </c>
      <c r="F545" s="477"/>
      <c r="G545" s="477"/>
      <c r="H545" s="1998" t="s">
        <v>362</v>
      </c>
      <c r="I545" s="1998"/>
      <c r="J545" s="569">
        <v>6.701816119851374E-2</v>
      </c>
      <c r="K545" s="477"/>
      <c r="L545" s="477"/>
      <c r="M545" s="1998" t="s">
        <v>365</v>
      </c>
      <c r="N545" s="1998"/>
      <c r="O545" s="570">
        <v>5.3979243036780512E-2</v>
      </c>
      <c r="P545" s="477"/>
      <c r="Q545" s="477"/>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999"/>
      <c r="D546" s="1998"/>
      <c r="E546" s="477"/>
      <c r="F546" s="477"/>
      <c r="G546" s="477"/>
      <c r="H546" s="1998" t="s">
        <v>335</v>
      </c>
      <c r="I546" s="1998"/>
      <c r="J546" s="569">
        <v>0.29577029525627935</v>
      </c>
      <c r="K546" s="477"/>
      <c r="L546" s="477"/>
      <c r="M546" s="1998" t="s">
        <v>345</v>
      </c>
      <c r="N546" s="1998"/>
      <c r="O546" s="570">
        <v>0.13370275940225781</v>
      </c>
      <c r="P546" s="477"/>
      <c r="Q546" s="477"/>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999"/>
      <c r="D547" s="1998"/>
      <c r="E547" s="477"/>
      <c r="F547" s="477"/>
      <c r="G547" s="477"/>
      <c r="H547" s="1998" t="s">
        <v>343</v>
      </c>
      <c r="I547" s="1998"/>
      <c r="J547" s="569">
        <v>0.17817730267560389</v>
      </c>
      <c r="K547" s="477"/>
      <c r="L547" s="477"/>
      <c r="M547" s="1998" t="s">
        <v>349</v>
      </c>
      <c r="N547" s="1998"/>
      <c r="O547" s="570">
        <v>9.9042252186427204E-2</v>
      </c>
      <c r="P547" s="477"/>
      <c r="Q547" s="477"/>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999" t="s">
        <v>264</v>
      </c>
      <c r="D548" s="1998"/>
      <c r="E548" s="1998"/>
      <c r="F548" s="1998"/>
      <c r="G548" s="1998"/>
      <c r="H548" s="1998" t="s">
        <v>334</v>
      </c>
      <c r="I548" s="1998"/>
      <c r="J548" s="569">
        <v>0.36165442178599999</v>
      </c>
      <c r="K548" s="477"/>
      <c r="L548" s="477"/>
      <c r="M548" s="1998" t="s">
        <v>351</v>
      </c>
      <c r="N548" s="1998"/>
      <c r="O548" s="570">
        <v>7.3463642409079363E-2</v>
      </c>
      <c r="P548" s="477"/>
      <c r="Q548" s="477"/>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999" t="s">
        <v>202</v>
      </c>
      <c r="D549" s="1998"/>
      <c r="E549" s="2262" t="s">
        <v>265</v>
      </c>
      <c r="F549" s="2263"/>
      <c r="G549" s="2264"/>
      <c r="H549" s="1998" t="s">
        <v>356</v>
      </c>
      <c r="I549" s="1998"/>
      <c r="J549" s="569">
        <v>7.8586640450405879E-2</v>
      </c>
      <c r="K549" s="477"/>
      <c r="L549" s="477"/>
      <c r="M549" s="1998" t="s">
        <v>362</v>
      </c>
      <c r="N549" s="1998"/>
      <c r="O549" s="570">
        <v>2.1653070852123393E-2</v>
      </c>
      <c r="P549" s="477"/>
      <c r="Q549" s="477"/>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998"/>
      <c r="D550" s="1998"/>
      <c r="E550" s="553" t="s">
        <v>188</v>
      </c>
      <c r="F550" s="554" t="s">
        <v>266</v>
      </c>
      <c r="G550" s="555" t="s">
        <v>267</v>
      </c>
      <c r="H550" s="1998" t="s">
        <v>346</v>
      </c>
      <c r="I550" s="1998"/>
      <c r="J550" s="569">
        <v>3.3576724761490408E-2</v>
      </c>
      <c r="K550" s="477"/>
      <c r="L550" s="477"/>
      <c r="M550" s="1998" t="s">
        <v>335</v>
      </c>
      <c r="N550" s="1998"/>
      <c r="O550" s="570">
        <v>0.2993437597938739</v>
      </c>
      <c r="P550" s="477"/>
      <c r="Q550" s="477"/>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999" t="s">
        <v>203</v>
      </c>
      <c r="D551" s="1998"/>
      <c r="E551" s="574">
        <v>4.5613055451312201</v>
      </c>
      <c r="F551" s="575">
        <v>6.6105877465669858</v>
      </c>
      <c r="G551" s="576">
        <v>6.6105877465669858</v>
      </c>
      <c r="H551" s="1998" t="s">
        <v>377</v>
      </c>
      <c r="I551" s="1998"/>
      <c r="J551" s="569">
        <v>4.7446887013946545E-3</v>
      </c>
      <c r="K551" s="477"/>
      <c r="L551" s="477"/>
      <c r="M551" s="1998" t="s">
        <v>343</v>
      </c>
      <c r="N551" s="1998"/>
      <c r="O551" s="570">
        <v>3.2323635664816497E-2</v>
      </c>
      <c r="P551" s="477"/>
      <c r="Q551" s="477"/>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999"/>
      <c r="D552" s="1998"/>
      <c r="E552" s="477"/>
      <c r="F552" s="477"/>
      <c r="G552" s="477"/>
      <c r="H552" s="1998" t="s">
        <v>369</v>
      </c>
      <c r="I552" s="1998"/>
      <c r="J552" s="569">
        <v>1.0288798529887934E-3</v>
      </c>
      <c r="K552" s="477"/>
      <c r="L552" s="477"/>
      <c r="M552" s="1998" t="s">
        <v>334</v>
      </c>
      <c r="N552" s="1998"/>
      <c r="O552" s="570">
        <v>0.31744035233011153</v>
      </c>
      <c r="P552" s="477"/>
      <c r="Q552" s="477"/>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999"/>
      <c r="D553" s="1998"/>
      <c r="E553" s="477"/>
      <c r="F553" s="477"/>
      <c r="G553" s="477"/>
      <c r="H553" s="1998" t="s">
        <v>341</v>
      </c>
      <c r="I553" s="1998"/>
      <c r="J553" s="569">
        <v>0.19915857225687794</v>
      </c>
      <c r="K553" s="477"/>
      <c r="L553" s="477"/>
      <c r="M553" s="1998" t="s">
        <v>356</v>
      </c>
      <c r="N553" s="1998"/>
      <c r="O553" s="570">
        <v>5.0729018089653591E-2</v>
      </c>
      <c r="P553" s="477"/>
      <c r="Q553" s="477"/>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999" t="s">
        <v>268</v>
      </c>
      <c r="D554" s="1998"/>
      <c r="E554" s="1998"/>
      <c r="F554" s="477"/>
      <c r="G554" s="477"/>
      <c r="H554" s="1998" t="s">
        <v>354</v>
      </c>
      <c r="I554" s="1998"/>
      <c r="J554" s="569">
        <v>5.6088149836679862E-4</v>
      </c>
      <c r="K554" s="477"/>
      <c r="L554" s="477"/>
      <c r="M554" s="1998" t="s">
        <v>346</v>
      </c>
      <c r="N554" s="1998"/>
      <c r="O554" s="570">
        <v>0.116128692295085</v>
      </c>
      <c r="P554" s="477"/>
      <c r="Q554" s="477"/>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999"/>
      <c r="D555" s="1998"/>
      <c r="E555" s="556" t="s">
        <v>202</v>
      </c>
      <c r="F555" s="477"/>
      <c r="G555" s="477"/>
      <c r="H555" s="1998" t="s">
        <v>393</v>
      </c>
      <c r="I555" s="1998"/>
      <c r="J555" s="569">
        <v>4.0320909507468713E-3</v>
      </c>
      <c r="K555" s="477"/>
      <c r="L555" s="477"/>
      <c r="M555" s="1998" t="s">
        <v>377</v>
      </c>
      <c r="N555" s="1998"/>
      <c r="O555" s="570">
        <v>3.9216828046293305E-2</v>
      </c>
      <c r="P555" s="477"/>
      <c r="Q555" s="477"/>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998"/>
      <c r="D556" s="1998"/>
      <c r="E556" s="577" t="s">
        <v>203</v>
      </c>
      <c r="F556" s="477"/>
      <c r="G556" s="477"/>
      <c r="H556" s="1998" t="s">
        <v>337</v>
      </c>
      <c r="I556" s="1998"/>
      <c r="J556" s="569">
        <v>0.27286970243180159</v>
      </c>
      <c r="K556" s="477"/>
      <c r="L556" s="477"/>
      <c r="M556" s="1998" t="s">
        <v>369</v>
      </c>
      <c r="N556" s="1998"/>
      <c r="O556" s="570">
        <v>2.2375504586537837E-2</v>
      </c>
      <c r="P556" s="477"/>
      <c r="Q556" s="477"/>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999" t="s">
        <v>224</v>
      </c>
      <c r="D557" s="1998"/>
      <c r="E557" s="565">
        <v>2.5453239348835841E-3</v>
      </c>
      <c r="F557" s="477"/>
      <c r="G557" s="477"/>
      <c r="H557" s="1998" t="s">
        <v>344</v>
      </c>
      <c r="I557" s="1998"/>
      <c r="J557" s="569">
        <v>0.14752617109833407</v>
      </c>
      <c r="K557" s="477"/>
      <c r="L557" s="477"/>
      <c r="M557" s="1998" t="s">
        <v>341</v>
      </c>
      <c r="N557" s="1998"/>
      <c r="O557" s="570">
        <v>0.22991448154847935</v>
      </c>
      <c r="P557" s="477"/>
      <c r="Q557" s="477"/>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999" t="s">
        <v>332</v>
      </c>
      <c r="D558" s="1998"/>
      <c r="E558" s="568">
        <v>-0.14407715564144444</v>
      </c>
      <c r="F558" s="477"/>
      <c r="G558" s="477"/>
      <c r="H558" s="1998" t="s">
        <v>353</v>
      </c>
      <c r="I558" s="1998"/>
      <c r="J558" s="569">
        <v>8.0710953161852395E-2</v>
      </c>
      <c r="K558" s="477"/>
      <c r="L558" s="477"/>
      <c r="M558" s="1998" t="s">
        <v>354</v>
      </c>
      <c r="N558" s="1998"/>
      <c r="O558" s="570">
        <v>9.2330296835879386E-2</v>
      </c>
      <c r="P558" s="477"/>
      <c r="Q558" s="477"/>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999" t="s">
        <v>372</v>
      </c>
      <c r="D559" s="1998"/>
      <c r="E559" s="568">
        <v>2.6066469227163533E-2</v>
      </c>
      <c r="F559" s="477"/>
      <c r="G559" s="477"/>
      <c r="H559" s="1998" t="s">
        <v>358</v>
      </c>
      <c r="I559" s="1998"/>
      <c r="J559" s="569">
        <v>7.823641175787556E-2</v>
      </c>
      <c r="K559" s="477"/>
      <c r="L559" s="477"/>
      <c r="M559" s="1998" t="s">
        <v>393</v>
      </c>
      <c r="N559" s="1998"/>
      <c r="O559" s="570">
        <v>2.2223972081080127E-3</v>
      </c>
      <c r="P559" s="477"/>
      <c r="Q559" s="477"/>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999" t="s">
        <v>340</v>
      </c>
      <c r="D560" s="1998"/>
      <c r="E560" s="568">
        <v>0.11634457217309495</v>
      </c>
      <c r="F560" s="477"/>
      <c r="G560" s="477"/>
      <c r="H560" s="1998" t="s">
        <v>396</v>
      </c>
      <c r="I560" s="1998"/>
      <c r="J560" s="569">
        <v>3.4122129921100326E-3</v>
      </c>
      <c r="K560" s="477"/>
      <c r="L560" s="477"/>
      <c r="M560" s="1998" t="s">
        <v>337</v>
      </c>
      <c r="N560" s="1998"/>
      <c r="O560" s="570">
        <v>0.29890984918348623</v>
      </c>
      <c r="P560" s="477"/>
      <c r="Q560" s="477"/>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999" t="s">
        <v>422</v>
      </c>
      <c r="D561" s="1998"/>
      <c r="E561" s="568">
        <v>2.2692577631668077E-3</v>
      </c>
      <c r="F561" s="477"/>
      <c r="G561" s="477"/>
      <c r="H561" s="1998" t="s">
        <v>359</v>
      </c>
      <c r="I561" s="1998"/>
      <c r="J561" s="569">
        <v>2.2356109021122233E-4</v>
      </c>
      <c r="K561" s="477"/>
      <c r="L561" s="477"/>
      <c r="M561" s="1998" t="s">
        <v>344</v>
      </c>
      <c r="N561" s="1998"/>
      <c r="O561" s="570">
        <v>0.15090696480959703</v>
      </c>
      <c r="P561" s="477"/>
      <c r="Q561" s="477"/>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999" t="s">
        <v>403</v>
      </c>
      <c r="D562" s="1998"/>
      <c r="E562" s="568">
        <v>-4.8757641161346014E-3</v>
      </c>
      <c r="F562" s="477"/>
      <c r="G562" s="477"/>
      <c r="H562" s="1998" t="s">
        <v>374</v>
      </c>
      <c r="I562" s="1998"/>
      <c r="J562" s="569">
        <v>1.6074265781914514E-4</v>
      </c>
      <c r="K562" s="477"/>
      <c r="L562" s="477"/>
      <c r="M562" s="1998" t="s">
        <v>353</v>
      </c>
      <c r="N562" s="1998"/>
      <c r="O562" s="570">
        <v>5.4978067806758811E-2</v>
      </c>
      <c r="P562" s="477"/>
      <c r="Q562" s="477"/>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999" t="s">
        <v>417</v>
      </c>
      <c r="D563" s="1998"/>
      <c r="E563" s="568">
        <v>4.7744374655541112E-3</v>
      </c>
      <c r="F563" s="477"/>
      <c r="G563" s="477"/>
      <c r="H563" s="1998" t="s">
        <v>361</v>
      </c>
      <c r="I563" s="1998"/>
      <c r="J563" s="569">
        <v>8.6206623903526642E-5</v>
      </c>
      <c r="K563" s="477"/>
      <c r="L563" s="477"/>
      <c r="M563" s="1998" t="s">
        <v>358</v>
      </c>
      <c r="N563" s="1998"/>
      <c r="O563" s="570">
        <v>5.762514126255789E-2</v>
      </c>
      <c r="P563" s="477"/>
      <c r="Q563" s="477"/>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999" t="s">
        <v>366</v>
      </c>
      <c r="D564" s="1998"/>
      <c r="E564" s="568">
        <v>4.3408784588418195E-2</v>
      </c>
      <c r="F564" s="477"/>
      <c r="G564" s="477"/>
      <c r="H564" s="1998" t="s">
        <v>401</v>
      </c>
      <c r="I564" s="1998"/>
      <c r="J564" s="569">
        <v>2.6204263099499667E-3</v>
      </c>
      <c r="K564" s="477"/>
      <c r="L564" s="477"/>
      <c r="M564" s="1998" t="s">
        <v>396</v>
      </c>
      <c r="N564" s="1998"/>
      <c r="O564" s="570">
        <v>2.6865807781942144E-3</v>
      </c>
      <c r="P564" s="477"/>
      <c r="Q564" s="477"/>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999" t="s">
        <v>380</v>
      </c>
      <c r="D565" s="1998"/>
      <c r="E565" s="568">
        <v>-1.67633496406785E-2</v>
      </c>
      <c r="F565" s="477"/>
      <c r="G565" s="477"/>
      <c r="H565" s="1998" t="s">
        <v>385</v>
      </c>
      <c r="I565" s="1998"/>
      <c r="J565" s="569">
        <v>3.6401794454271114E-4</v>
      </c>
      <c r="K565" s="477"/>
      <c r="L565" s="477"/>
      <c r="M565" s="1998" t="s">
        <v>359</v>
      </c>
      <c r="N565" s="1998"/>
      <c r="O565" s="570">
        <v>8.5013335734589246E-2</v>
      </c>
      <c r="P565" s="477"/>
      <c r="Q565" s="477"/>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999" t="s">
        <v>391</v>
      </c>
      <c r="D566" s="1998"/>
      <c r="E566" s="568">
        <v>-9.0088480306580281E-3</v>
      </c>
      <c r="F566" s="477"/>
      <c r="G566" s="477"/>
      <c r="H566" s="1998" t="s">
        <v>370</v>
      </c>
      <c r="I566" s="1998"/>
      <c r="J566" s="569">
        <v>1.7678410200367534E-4</v>
      </c>
      <c r="K566" s="477"/>
      <c r="L566" s="477"/>
      <c r="M566" s="1998" t="s">
        <v>374</v>
      </c>
      <c r="N566" s="1998"/>
      <c r="O566" s="570">
        <v>1.4770708242643571E-2</v>
      </c>
      <c r="P566" s="477"/>
      <c r="Q566" s="477"/>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999" t="s">
        <v>421</v>
      </c>
      <c r="D567" s="1998"/>
      <c r="E567" s="568">
        <v>-3.210824234923919E-3</v>
      </c>
      <c r="F567" s="477"/>
      <c r="G567" s="477"/>
      <c r="H567" s="1998" t="s">
        <v>379</v>
      </c>
      <c r="I567" s="1998"/>
      <c r="J567" s="569">
        <v>7.1248006730358275E-5</v>
      </c>
      <c r="K567" s="477"/>
      <c r="L567" s="477"/>
      <c r="M567" s="1998" t="s">
        <v>361</v>
      </c>
      <c r="N567" s="1998"/>
      <c r="O567" s="570">
        <v>6.6923303499321005E-2</v>
      </c>
      <c r="P567" s="477"/>
      <c r="Q567" s="477"/>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999" t="s">
        <v>363</v>
      </c>
      <c r="D568" s="1998"/>
      <c r="E568" s="568">
        <v>2.4502386787241124E-2</v>
      </c>
      <c r="F568" s="477"/>
      <c r="G568" s="477"/>
      <c r="H568" s="1998" t="s">
        <v>389</v>
      </c>
      <c r="I568" s="1998"/>
      <c r="J568" s="569">
        <v>5.6007273770861627E-5</v>
      </c>
      <c r="K568" s="477"/>
      <c r="L568" s="477"/>
      <c r="M568" s="1998" t="s">
        <v>401</v>
      </c>
      <c r="N568" s="1998"/>
      <c r="O568" s="570">
        <v>9.5501209795660607E-3</v>
      </c>
      <c r="P568" s="477"/>
      <c r="Q568" s="477"/>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999" t="s">
        <v>414</v>
      </c>
      <c r="D569" s="1998"/>
      <c r="E569" s="568">
        <v>-6.9412929625239771E-3</v>
      </c>
      <c r="F569" s="477"/>
      <c r="G569" s="477"/>
      <c r="H569" s="1998" t="s">
        <v>381</v>
      </c>
      <c r="I569" s="1998"/>
      <c r="J569" s="569">
        <v>4.102375373406161E-4</v>
      </c>
      <c r="K569" s="477"/>
      <c r="L569" s="477"/>
      <c r="M569" s="1998" t="s">
        <v>385</v>
      </c>
      <c r="N569" s="1998"/>
      <c r="O569" s="570">
        <v>2.9520751589972524E-2</v>
      </c>
      <c r="P569" s="477"/>
      <c r="Q569" s="477"/>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999" t="s">
        <v>336</v>
      </c>
      <c r="D570" s="1998"/>
      <c r="E570" s="568">
        <v>-0.12783086904186267</v>
      </c>
      <c r="F570" s="477"/>
      <c r="G570" s="477"/>
      <c r="H570" s="1998" t="s">
        <v>425</v>
      </c>
      <c r="I570" s="1998"/>
      <c r="J570" s="569">
        <v>1.359695293181242E-5</v>
      </c>
      <c r="K570" s="477"/>
      <c r="L570" s="477"/>
      <c r="M570" s="1998" t="s">
        <v>370</v>
      </c>
      <c r="N570" s="1998"/>
      <c r="O570" s="570">
        <v>4.8270940038949779E-2</v>
      </c>
      <c r="P570" s="477"/>
      <c r="Q570" s="477"/>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999" t="s">
        <v>376</v>
      </c>
      <c r="D571" s="1998"/>
      <c r="E571" s="568">
        <v>2.2693696154887647E-2</v>
      </c>
      <c r="F571" s="477"/>
      <c r="G571" s="477"/>
      <c r="H571" s="1998" t="s">
        <v>409</v>
      </c>
      <c r="I571" s="1998"/>
      <c r="J571" s="569">
        <v>3.1012238391611872E-6</v>
      </c>
      <c r="K571" s="477"/>
      <c r="L571" s="477"/>
      <c r="M571" s="1998" t="s">
        <v>379</v>
      </c>
      <c r="N571" s="1998"/>
      <c r="O571" s="570">
        <v>3.6609596931879589E-2</v>
      </c>
      <c r="P571" s="477"/>
      <c r="Q571" s="477"/>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999" t="s">
        <v>338</v>
      </c>
      <c r="D572" s="1998"/>
      <c r="E572" s="568">
        <v>0.11659727895798602</v>
      </c>
      <c r="F572" s="477"/>
      <c r="G572" s="477"/>
      <c r="H572" s="1998" t="s">
        <v>419</v>
      </c>
      <c r="I572" s="1998"/>
      <c r="J572" s="569">
        <v>3.1620249605726711E-4</v>
      </c>
      <c r="K572" s="477"/>
      <c r="L572" s="477"/>
      <c r="M572" s="1998" t="s">
        <v>389</v>
      </c>
      <c r="N572" s="1998"/>
      <c r="O572" s="570">
        <v>2.6615465297635147E-2</v>
      </c>
      <c r="P572" s="477"/>
      <c r="Q572" s="477"/>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999" t="s">
        <v>402</v>
      </c>
      <c r="D573" s="1998"/>
      <c r="E573" s="568">
        <v>7.2967088282443228E-3</v>
      </c>
      <c r="F573" s="477"/>
      <c r="G573" s="477"/>
      <c r="H573" s="1998" t="s">
        <v>386</v>
      </c>
      <c r="I573" s="1998"/>
      <c r="J573" s="569">
        <v>5.41002549922917E-6</v>
      </c>
      <c r="K573" s="477"/>
      <c r="L573" s="477"/>
      <c r="M573" s="1998" t="s">
        <v>381</v>
      </c>
      <c r="N573" s="1998"/>
      <c r="O573" s="570">
        <v>3.5091521256918418E-2</v>
      </c>
      <c r="P573" s="477"/>
      <c r="Q573" s="477"/>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999" t="s">
        <v>400</v>
      </c>
      <c r="D574" s="1998"/>
      <c r="E574" s="568">
        <v>-1.1207920912762476E-2</v>
      </c>
      <c r="F574" s="477"/>
      <c r="G574" s="477"/>
      <c r="H574" s="1998" t="s">
        <v>373</v>
      </c>
      <c r="I574" s="1998"/>
      <c r="J574" s="569">
        <v>7.9371082053639094E-5</v>
      </c>
      <c r="K574" s="477"/>
      <c r="L574" s="477"/>
      <c r="M574" s="1998" t="s">
        <v>425</v>
      </c>
      <c r="N574" s="1998"/>
      <c r="O574" s="570">
        <v>6.949605264392108E-4</v>
      </c>
      <c r="P574" s="477"/>
      <c r="Q574" s="477"/>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999" t="s">
        <v>383</v>
      </c>
      <c r="D575" s="1998"/>
      <c r="E575" s="568">
        <v>-2.1314598694662901E-2</v>
      </c>
      <c r="F575" s="477"/>
      <c r="G575" s="477"/>
      <c r="H575" s="1998" t="s">
        <v>407</v>
      </c>
      <c r="I575" s="1998"/>
      <c r="J575" s="569">
        <v>1.8290147483025164E-3</v>
      </c>
      <c r="K575" s="477"/>
      <c r="L575" s="477"/>
      <c r="M575" s="1998" t="s">
        <v>409</v>
      </c>
      <c r="N575" s="1998"/>
      <c r="O575" s="570">
        <v>1.035963401321051E-2</v>
      </c>
      <c r="P575" s="477"/>
      <c r="Q575" s="477"/>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999" t="s">
        <v>413</v>
      </c>
      <c r="D576" s="1998"/>
      <c r="E576" s="568">
        <v>-5.021650189296201E-3</v>
      </c>
      <c r="F576" s="477"/>
      <c r="G576" s="477"/>
      <c r="H576" s="1998" t="s">
        <v>357</v>
      </c>
      <c r="I576" s="1998"/>
      <c r="J576" s="569">
        <v>2.9926711663970341E-4</v>
      </c>
      <c r="K576" s="477"/>
      <c r="L576" s="477"/>
      <c r="M576" s="1998" t="s">
        <v>406</v>
      </c>
      <c r="N576" s="1998"/>
      <c r="O576" s="570">
        <v>1.1985895839440645E-2</v>
      </c>
      <c r="P576" s="477"/>
      <c r="Q576" s="477"/>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999" t="s">
        <v>412</v>
      </c>
      <c r="D577" s="1998"/>
      <c r="E577" s="568">
        <v>-7.0854678429571119E-3</v>
      </c>
      <c r="F577" s="477"/>
      <c r="G577" s="477"/>
      <c r="H577" s="1998" t="s">
        <v>360</v>
      </c>
      <c r="I577" s="1998"/>
      <c r="J577" s="569">
        <v>8.2807686929052535E-5</v>
      </c>
      <c r="K577" s="477"/>
      <c r="L577" s="477"/>
      <c r="M577" s="1998" t="s">
        <v>419</v>
      </c>
      <c r="N577" s="1998"/>
      <c r="O577" s="570">
        <v>4.7583712826606015E-3</v>
      </c>
      <c r="P577" s="477"/>
      <c r="Q577" s="477"/>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999" t="s">
        <v>384</v>
      </c>
      <c r="D578" s="1998"/>
      <c r="E578" s="568">
        <v>1.6473515170955969E-2</v>
      </c>
      <c r="F578" s="477"/>
      <c r="G578" s="477"/>
      <c r="H578" s="1998" t="s">
        <v>392</v>
      </c>
      <c r="I578" s="1998"/>
      <c r="J578" s="569">
        <v>2.1376453571256285E-5</v>
      </c>
      <c r="K578" s="477"/>
      <c r="L578" s="477"/>
      <c r="M578" s="1998" t="s">
        <v>386</v>
      </c>
      <c r="N578" s="1998"/>
      <c r="O578" s="570">
        <v>2.698582077162881E-2</v>
      </c>
      <c r="P578" s="477"/>
      <c r="Q578" s="477"/>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999" t="s">
        <v>404</v>
      </c>
      <c r="D579" s="1998"/>
      <c r="E579" s="568">
        <v>-8.9538730194111387E-3</v>
      </c>
      <c r="F579" s="477"/>
      <c r="G579" s="477"/>
      <c r="H579" s="1998" t="s">
        <v>394</v>
      </c>
      <c r="I579" s="1998"/>
      <c r="J579" s="569">
        <v>4.7511533558847979E-7</v>
      </c>
      <c r="K579" s="477"/>
      <c r="L579" s="477"/>
      <c r="M579" s="1998" t="s">
        <v>373</v>
      </c>
      <c r="N579" s="1998"/>
      <c r="O579" s="570">
        <v>4.616688519445121E-2</v>
      </c>
      <c r="P579" s="477"/>
      <c r="Q579" s="477"/>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999" t="s">
        <v>368</v>
      </c>
      <c r="D580" s="1998"/>
      <c r="E580" s="568">
        <v>3.2713698422463457E-3</v>
      </c>
      <c r="F580" s="477"/>
      <c r="G580" s="477"/>
      <c r="H580" s="1998" t="s">
        <v>418</v>
      </c>
      <c r="I580" s="1998"/>
      <c r="J580" s="569">
        <v>3.3355745346142363E-4</v>
      </c>
      <c r="K580" s="477"/>
      <c r="L580" s="477"/>
      <c r="M580" s="1998" t="s">
        <v>407</v>
      </c>
      <c r="N580" s="1998"/>
      <c r="O580" s="570">
        <v>2.446013940253571E-4</v>
      </c>
      <c r="P580" s="477"/>
      <c r="Q580" s="477"/>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999" t="s">
        <v>347</v>
      </c>
      <c r="D581" s="1998"/>
      <c r="E581" s="568">
        <v>9.4234407410077645E-2</v>
      </c>
      <c r="F581" s="477"/>
      <c r="G581" s="477"/>
      <c r="H581" s="1998" t="s">
        <v>410</v>
      </c>
      <c r="I581" s="1998"/>
      <c r="J581" s="569">
        <v>1.3190082034713686E-3</v>
      </c>
      <c r="K581" s="477"/>
      <c r="L581" s="477"/>
      <c r="M581" s="1998" t="s">
        <v>357</v>
      </c>
      <c r="N581" s="1998"/>
      <c r="O581" s="570">
        <v>8.7976787658109137E-2</v>
      </c>
      <c r="P581" s="477"/>
      <c r="Q581" s="477"/>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999" t="s">
        <v>350</v>
      </c>
      <c r="D582" s="1998"/>
      <c r="E582" s="568">
        <v>-8.2325170532451794E-2</v>
      </c>
      <c r="F582" s="477"/>
      <c r="G582" s="477"/>
      <c r="H582" s="1998" t="s">
        <v>397</v>
      </c>
      <c r="I582" s="1998"/>
      <c r="J582" s="569">
        <v>3.7491575078106294E-5</v>
      </c>
      <c r="K582" s="477"/>
      <c r="L582" s="477"/>
      <c r="M582" s="1998" t="s">
        <v>360</v>
      </c>
      <c r="N582" s="1998"/>
      <c r="O582" s="570">
        <v>6.8341985225985266E-2</v>
      </c>
      <c r="P582" s="477"/>
      <c r="Q582" s="477"/>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999" t="s">
        <v>375</v>
      </c>
      <c r="D583" s="1998"/>
      <c r="E583" s="568">
        <v>-2.4450537156246375E-2</v>
      </c>
      <c r="F583" s="477"/>
      <c r="G583" s="477"/>
      <c r="H583" s="1998" t="s">
        <v>352</v>
      </c>
      <c r="I583" s="1998"/>
      <c r="J583" s="569">
        <v>1.331689990258615E-3</v>
      </c>
      <c r="K583" s="477"/>
      <c r="L583" s="477"/>
      <c r="M583" s="1998" t="s">
        <v>392</v>
      </c>
      <c r="N583" s="1998"/>
      <c r="O583" s="570">
        <v>2.5877191986762155E-2</v>
      </c>
      <c r="P583" s="477"/>
      <c r="Q583" s="477"/>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999" t="s">
        <v>405</v>
      </c>
      <c r="D584" s="1998"/>
      <c r="E584" s="568">
        <v>8.2639647623664759E-3</v>
      </c>
      <c r="F584" s="477"/>
      <c r="G584" s="477"/>
      <c r="H584" s="1998" t="s">
        <v>416</v>
      </c>
      <c r="I584" s="1998"/>
      <c r="J584" s="569">
        <v>5.4916161180285279E-5</v>
      </c>
      <c r="K584" s="477"/>
      <c r="L584" s="477"/>
      <c r="M584" s="1998" t="s">
        <v>394</v>
      </c>
      <c r="N584" s="1998"/>
      <c r="O584" s="570">
        <v>2.0168623292486226E-2</v>
      </c>
      <c r="P584" s="477"/>
      <c r="Q584" s="477"/>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999" t="s">
        <v>387</v>
      </c>
      <c r="D585" s="1998"/>
      <c r="E585" s="568">
        <v>-1.9776762727730501E-2</v>
      </c>
      <c r="F585" s="477"/>
      <c r="G585" s="477"/>
      <c r="H585" s="1998" t="s">
        <v>411</v>
      </c>
      <c r="I585" s="1998"/>
      <c r="J585" s="569">
        <v>3.1856030680563099E-5</v>
      </c>
      <c r="K585" s="477"/>
      <c r="L585" s="477"/>
      <c r="M585" s="1998" t="s">
        <v>382</v>
      </c>
      <c r="N585" s="1998"/>
      <c r="O585" s="570">
        <v>2.9838278392053764E-2</v>
      </c>
      <c r="P585" s="477"/>
      <c r="Q585" s="477"/>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999" t="s">
        <v>395</v>
      </c>
      <c r="D586" s="1998"/>
      <c r="E586" s="568">
        <v>-1.6562428175866655E-2</v>
      </c>
      <c r="F586" s="477"/>
      <c r="G586" s="477"/>
      <c r="H586" s="1998" t="s">
        <v>399</v>
      </c>
      <c r="I586" s="1998"/>
      <c r="J586" s="569">
        <v>1.260285033719145E-4</v>
      </c>
      <c r="K586" s="477"/>
      <c r="L586" s="477"/>
      <c r="M586" s="1998" t="s">
        <v>418</v>
      </c>
      <c r="N586" s="1998"/>
      <c r="O586" s="570">
        <v>2.6325208155386225E-3</v>
      </c>
      <c r="P586" s="477"/>
      <c r="Q586" s="477"/>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999" t="s">
        <v>364</v>
      </c>
      <c r="D587" s="1998"/>
      <c r="E587" s="568">
        <v>4.7428552925095492E-2</v>
      </c>
      <c r="F587" s="477"/>
      <c r="G587" s="477"/>
      <c r="H587" s="1998" t="s">
        <v>307</v>
      </c>
      <c r="I587" s="1998"/>
      <c r="J587" s="572">
        <v>0.11901076050980908</v>
      </c>
      <c r="K587" s="477"/>
      <c r="L587" s="477"/>
      <c r="M587" s="1998" t="s">
        <v>424</v>
      </c>
      <c r="N587" s="1998"/>
      <c r="O587" s="570">
        <v>1.7140949901089833E-3</v>
      </c>
      <c r="P587" s="477"/>
      <c r="Q587" s="477"/>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999" t="s">
        <v>342</v>
      </c>
      <c r="D588" s="1998"/>
      <c r="E588" s="568">
        <v>-0.1008391261927522</v>
      </c>
      <c r="F588" s="477"/>
      <c r="G588" s="477"/>
      <c r="H588" s="1998"/>
      <c r="I588" s="1998"/>
      <c r="J588" s="477"/>
      <c r="K588" s="477"/>
      <c r="L588" s="477"/>
      <c r="M588" s="1998" t="s">
        <v>423</v>
      </c>
      <c r="N588" s="1998"/>
      <c r="O588" s="570">
        <v>2.3481964531109618E-3</v>
      </c>
      <c r="P588" s="477"/>
      <c r="Q588" s="477"/>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999" t="s">
        <v>355</v>
      </c>
      <c r="D589" s="1998"/>
      <c r="E589" s="568">
        <v>7.0293639005514968E-2</v>
      </c>
      <c r="F589" s="477"/>
      <c r="G589" s="477"/>
      <c r="H589" s="1998"/>
      <c r="I589" s="1998"/>
      <c r="J589" s="477"/>
      <c r="K589" s="477"/>
      <c r="L589" s="477"/>
      <c r="M589" s="1998" t="s">
        <v>410</v>
      </c>
      <c r="N589" s="1998"/>
      <c r="O589" s="570">
        <v>3.5870020919239864E-3</v>
      </c>
      <c r="P589" s="477"/>
      <c r="Q589" s="477"/>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999" t="s">
        <v>420</v>
      </c>
      <c r="D590" s="1998"/>
      <c r="E590" s="568">
        <v>3.8040005922865012E-3</v>
      </c>
      <c r="F590" s="477"/>
      <c r="G590" s="477"/>
      <c r="H590" s="1998" t="s">
        <v>264</v>
      </c>
      <c r="I590" s="1998"/>
      <c r="J590" s="1998"/>
      <c r="K590" s="1998"/>
      <c r="L590" s="1998"/>
      <c r="M590" s="1998" t="s">
        <v>397</v>
      </c>
      <c r="N590" s="1998"/>
      <c r="O590" s="570">
        <v>1.612165652056748E-2</v>
      </c>
      <c r="P590" s="477"/>
      <c r="Q590" s="477"/>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999" t="s">
        <v>398</v>
      </c>
      <c r="D591" s="1998"/>
      <c r="E591" s="568">
        <v>-1.1988825266660667E-2</v>
      </c>
      <c r="F591" s="477"/>
      <c r="G591" s="477"/>
      <c r="H591" s="1998" t="s">
        <v>202</v>
      </c>
      <c r="I591" s="1998"/>
      <c r="J591" s="2259" t="s">
        <v>265</v>
      </c>
      <c r="K591" s="2260"/>
      <c r="L591" s="2261"/>
      <c r="M591" s="1998" t="s">
        <v>352</v>
      </c>
      <c r="N591" s="1998"/>
      <c r="O591" s="570">
        <v>9.5392436680059436E-2</v>
      </c>
      <c r="P591" s="477"/>
      <c r="Q591" s="477"/>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999" t="s">
        <v>408</v>
      </c>
      <c r="D592" s="1998"/>
      <c r="E592" s="568">
        <v>-8.2277810880041664E-3</v>
      </c>
      <c r="F592" s="477"/>
      <c r="G592" s="477"/>
      <c r="H592" s="1998"/>
      <c r="I592" s="1998"/>
      <c r="J592" s="557" t="s">
        <v>188</v>
      </c>
      <c r="K592" s="558" t="s">
        <v>266</v>
      </c>
      <c r="L592" s="559" t="s">
        <v>267</v>
      </c>
      <c r="M592" s="1998" t="s">
        <v>416</v>
      </c>
      <c r="N592" s="1998"/>
      <c r="O592" s="570">
        <v>5.1638196285161619E-3</v>
      </c>
      <c r="P592" s="477"/>
      <c r="Q592" s="477"/>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999" t="s">
        <v>371</v>
      </c>
      <c r="D593" s="1998"/>
      <c r="E593" s="568">
        <v>-2.6594687221040837E-2</v>
      </c>
      <c r="F593" s="477"/>
      <c r="G593" s="477"/>
      <c r="H593" s="1998" t="s">
        <v>203</v>
      </c>
      <c r="I593" s="1998"/>
      <c r="J593" s="578">
        <v>3.903963272838292</v>
      </c>
      <c r="K593" s="579">
        <v>4.3377369698203241</v>
      </c>
      <c r="L593" s="580">
        <v>4.3377369698203241</v>
      </c>
      <c r="M593" s="1998" t="s">
        <v>411</v>
      </c>
      <c r="N593" s="1998"/>
      <c r="O593" s="570">
        <v>8.3314921352307669E-3</v>
      </c>
      <c r="P593" s="477"/>
      <c r="Q593" s="477"/>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999" t="s">
        <v>390</v>
      </c>
      <c r="D594" s="1998"/>
      <c r="E594" s="568">
        <v>-1.8456701583660657E-2</v>
      </c>
      <c r="F594" s="477"/>
      <c r="G594" s="477"/>
      <c r="H594" s="1998"/>
      <c r="I594" s="1998"/>
      <c r="J594" s="477"/>
      <c r="K594" s="477"/>
      <c r="L594" s="477"/>
      <c r="M594" s="1998" t="s">
        <v>399</v>
      </c>
      <c r="N594" s="1998"/>
      <c r="O594" s="570">
        <v>1.5756000815436554E-2</v>
      </c>
      <c r="P594" s="477"/>
      <c r="Q594" s="477"/>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999" t="s">
        <v>415</v>
      </c>
      <c r="D595" s="1998"/>
      <c r="E595" s="568">
        <v>-4.5239745411409411E-3</v>
      </c>
      <c r="F595" s="477"/>
      <c r="G595" s="477"/>
      <c r="H595" s="1998"/>
      <c r="I595" s="1998"/>
      <c r="J595" s="477"/>
      <c r="K595" s="477"/>
      <c r="L595" s="477"/>
      <c r="M595" s="1998" t="s">
        <v>307</v>
      </c>
      <c r="N595" s="1998"/>
      <c r="O595" s="573">
        <v>4.3898791488938035E-2</v>
      </c>
      <c r="P595" s="477"/>
      <c r="Q595" s="477"/>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999" t="s">
        <v>388</v>
      </c>
      <c r="D596" s="1998"/>
      <c r="E596" s="568">
        <v>1.6977248674667822E-2</v>
      </c>
      <c r="F596" s="477"/>
      <c r="G596" s="477"/>
      <c r="H596" s="1998" t="s">
        <v>268</v>
      </c>
      <c r="I596" s="1998"/>
      <c r="J596" s="1998"/>
      <c r="K596" s="477"/>
      <c r="L596" s="477"/>
      <c r="M596" s="1998"/>
      <c r="N596" s="1998"/>
      <c r="O596" s="477"/>
      <c r="P596" s="477"/>
      <c r="Q596" s="477"/>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999" t="s">
        <v>378</v>
      </c>
      <c r="D597" s="1998"/>
      <c r="E597" s="568">
        <v>2.0526615297400391E-2</v>
      </c>
      <c r="F597" s="477"/>
      <c r="G597" s="477"/>
      <c r="H597" s="1998"/>
      <c r="I597" s="1998"/>
      <c r="J597" s="560" t="s">
        <v>202</v>
      </c>
      <c r="K597" s="477"/>
      <c r="L597" s="477"/>
      <c r="M597" s="1998"/>
      <c r="N597" s="1998"/>
      <c r="O597" s="477"/>
      <c r="P597" s="477"/>
      <c r="Q597" s="477"/>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999" t="s">
        <v>367</v>
      </c>
      <c r="D598" s="1998"/>
      <c r="E598" s="568">
        <v>2.6229654664860321E-2</v>
      </c>
      <c r="F598" s="477"/>
      <c r="G598" s="477"/>
      <c r="H598" s="1998"/>
      <c r="I598" s="1998"/>
      <c r="J598" s="581" t="s">
        <v>203</v>
      </c>
      <c r="K598" s="477"/>
      <c r="L598" s="477"/>
      <c r="M598" s="1998" t="s">
        <v>264</v>
      </c>
      <c r="N598" s="1998"/>
      <c r="O598" s="1998"/>
      <c r="P598" s="1998"/>
      <c r="Q598" s="1998"/>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999" t="s">
        <v>339</v>
      </c>
      <c r="D599" s="1998"/>
      <c r="E599" s="568">
        <v>9.9480376175698312E-2</v>
      </c>
      <c r="F599" s="477"/>
      <c r="G599" s="477"/>
      <c r="H599" s="1998" t="s">
        <v>224</v>
      </c>
      <c r="I599" s="1998"/>
      <c r="J599" s="566">
        <v>4.6014051544237154E-3</v>
      </c>
      <c r="K599" s="477"/>
      <c r="L599" s="477"/>
      <c r="M599" s="1998" t="s">
        <v>202</v>
      </c>
      <c r="N599" s="1998"/>
      <c r="O599" s="2256" t="s">
        <v>265</v>
      </c>
      <c r="P599" s="2257"/>
      <c r="Q599" s="2258"/>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999" t="s">
        <v>348</v>
      </c>
      <c r="D600" s="1998"/>
      <c r="E600" s="568">
        <v>6.2235229848458196E-2</v>
      </c>
      <c r="F600" s="477"/>
      <c r="G600" s="477"/>
      <c r="H600" s="1998" t="s">
        <v>332</v>
      </c>
      <c r="I600" s="1998"/>
      <c r="J600" s="569">
        <v>-0.11969686654902914</v>
      </c>
      <c r="K600" s="477"/>
      <c r="L600" s="477"/>
      <c r="M600" s="1998"/>
      <c r="N600" s="1998"/>
      <c r="O600" s="561" t="s">
        <v>188</v>
      </c>
      <c r="P600" s="562" t="s">
        <v>266</v>
      </c>
      <c r="Q600" s="563" t="s">
        <v>267</v>
      </c>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999" t="s">
        <v>333</v>
      </c>
      <c r="D601" s="1998"/>
      <c r="E601" s="568">
        <v>0.13049714791348471</v>
      </c>
      <c r="F601" s="477"/>
      <c r="G601" s="477"/>
      <c r="H601" s="1998" t="s">
        <v>372</v>
      </c>
      <c r="I601" s="1998"/>
      <c r="J601" s="569">
        <v>3.6397503062101988E-2</v>
      </c>
      <c r="K601" s="477"/>
      <c r="L601" s="477"/>
      <c r="M601" s="1998" t="s">
        <v>203</v>
      </c>
      <c r="N601" s="1998"/>
      <c r="O601" s="582">
        <v>4.2917512175193195</v>
      </c>
      <c r="P601" s="583">
        <v>4.5656927845950204</v>
      </c>
      <c r="Q601" s="584">
        <v>4.5656927845950204</v>
      </c>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999" t="s">
        <v>365</v>
      </c>
      <c r="D602" s="1998"/>
      <c r="E602" s="568">
        <v>3.996718604749306E-2</v>
      </c>
      <c r="F602" s="477"/>
      <c r="G602" s="477"/>
      <c r="H602" s="1998" t="s">
        <v>340</v>
      </c>
      <c r="I602" s="1998"/>
      <c r="J602" s="569">
        <v>6.9795208270360481E-2</v>
      </c>
      <c r="K602" s="477"/>
      <c r="L602" s="477"/>
      <c r="M602" s="1998"/>
      <c r="N602" s="1998"/>
      <c r="O602" s="477"/>
      <c r="P602" s="477"/>
      <c r="Q602" s="477"/>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999" t="s">
        <v>345</v>
      </c>
      <c r="D603" s="1998"/>
      <c r="E603" s="568">
        <v>4.946464302799719E-2</v>
      </c>
      <c r="F603" s="477"/>
      <c r="G603" s="477"/>
      <c r="H603" s="1998" t="s">
        <v>422</v>
      </c>
      <c r="I603" s="1998"/>
      <c r="J603" s="569">
        <v>1.2754180570167131E-3</v>
      </c>
      <c r="K603" s="477"/>
      <c r="L603" s="477"/>
      <c r="M603" s="1998"/>
      <c r="N603" s="1998"/>
      <c r="O603" s="477"/>
      <c r="P603" s="477"/>
      <c r="Q603" s="477"/>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999" t="s">
        <v>349</v>
      </c>
      <c r="D604" s="1998"/>
      <c r="E604" s="568">
        <v>1.7256344988963574E-2</v>
      </c>
      <c r="F604" s="477"/>
      <c r="G604" s="477"/>
      <c r="H604" s="1998" t="s">
        <v>403</v>
      </c>
      <c r="I604" s="1998"/>
      <c r="J604" s="569">
        <v>-1.1526997336967462E-2</v>
      </c>
      <c r="K604" s="477"/>
      <c r="L604" s="477"/>
      <c r="M604" s="1998" t="s">
        <v>268</v>
      </c>
      <c r="N604" s="1998"/>
      <c r="O604" s="1998"/>
      <c r="P604" s="477"/>
      <c r="Q604" s="477"/>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999" t="s">
        <v>351</v>
      </c>
      <c r="D605" s="1998"/>
      <c r="E605" s="568">
        <v>3.9959344791162178E-2</v>
      </c>
      <c r="F605" s="477"/>
      <c r="G605" s="477"/>
      <c r="H605" s="1998" t="s">
        <v>417</v>
      </c>
      <c r="I605" s="1998"/>
      <c r="J605" s="569">
        <v>2.9129702793924761E-3</v>
      </c>
      <c r="K605" s="477"/>
      <c r="L605" s="477"/>
      <c r="M605" s="1998"/>
      <c r="N605" s="1998"/>
      <c r="O605" s="564" t="s">
        <v>202</v>
      </c>
      <c r="P605" s="477"/>
      <c r="Q605" s="477"/>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999" t="s">
        <v>362</v>
      </c>
      <c r="D606" s="1998"/>
      <c r="E606" s="568">
        <v>4.8506202961090011E-2</v>
      </c>
      <c r="F606" s="477"/>
      <c r="G606" s="477"/>
      <c r="H606" s="1998" t="s">
        <v>366</v>
      </c>
      <c r="I606" s="1998"/>
      <c r="J606" s="569">
        <v>5.2051912635589788E-2</v>
      </c>
      <c r="K606" s="477"/>
      <c r="L606" s="477"/>
      <c r="M606" s="1998"/>
      <c r="N606" s="1998"/>
      <c r="O606" s="585" t="s">
        <v>203</v>
      </c>
      <c r="P606" s="477"/>
      <c r="Q606" s="477"/>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999" t="s">
        <v>335</v>
      </c>
      <c r="D607" s="1998"/>
      <c r="E607" s="568">
        <v>9.6750720531439099E-2</v>
      </c>
      <c r="F607" s="477"/>
      <c r="G607" s="477"/>
      <c r="H607" s="1998" t="s">
        <v>380</v>
      </c>
      <c r="I607" s="1998"/>
      <c r="J607" s="569">
        <v>-2.4715880010200673E-2</v>
      </c>
      <c r="K607" s="477"/>
      <c r="L607" s="477"/>
      <c r="M607" s="1998" t="s">
        <v>224</v>
      </c>
      <c r="N607" s="1998"/>
      <c r="O607" s="567">
        <v>-8.504543202319222E-3</v>
      </c>
      <c r="P607" s="477"/>
      <c r="Q607" s="477"/>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999" t="s">
        <v>343</v>
      </c>
      <c r="D608" s="1998"/>
      <c r="E608" s="568">
        <v>9.4650498527450305E-2</v>
      </c>
      <c r="F608" s="477"/>
      <c r="G608" s="477"/>
      <c r="H608" s="1998" t="s">
        <v>391</v>
      </c>
      <c r="I608" s="1998"/>
      <c r="J608" s="569">
        <v>-1.8841433605081004E-2</v>
      </c>
      <c r="K608" s="477"/>
      <c r="L608" s="477"/>
      <c r="M608" s="1998" t="s">
        <v>332</v>
      </c>
      <c r="N608" s="1998"/>
      <c r="O608" s="570">
        <v>-9.7373273770456709E-2</v>
      </c>
      <c r="P608" s="477"/>
      <c r="Q608" s="477"/>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999" t="s">
        <v>334</v>
      </c>
      <c r="D609" s="1998"/>
      <c r="E609" s="568">
        <v>0.11437149350919215</v>
      </c>
      <c r="F609" s="477"/>
      <c r="G609" s="477"/>
      <c r="H609" s="1998" t="s">
        <v>421</v>
      </c>
      <c r="I609" s="1998"/>
      <c r="J609" s="569">
        <v>-1.4024381034673473E-3</v>
      </c>
      <c r="K609" s="477"/>
      <c r="L609" s="477"/>
      <c r="M609" s="1998" t="s">
        <v>372</v>
      </c>
      <c r="N609" s="1998"/>
      <c r="O609" s="570">
        <v>4.6715876352713265E-3</v>
      </c>
      <c r="P609" s="477"/>
      <c r="Q609" s="477"/>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999" t="s">
        <v>356</v>
      </c>
      <c r="D610" s="1998"/>
      <c r="E610" s="568">
        <v>4.5661478162323736E-2</v>
      </c>
      <c r="F610" s="477"/>
      <c r="G610" s="477"/>
      <c r="H610" s="1998" t="s">
        <v>363</v>
      </c>
      <c r="I610" s="1998"/>
      <c r="J610" s="569">
        <v>1.9467201333222144E-2</v>
      </c>
      <c r="K610" s="477"/>
      <c r="L610" s="477"/>
      <c r="M610" s="1998" t="s">
        <v>340</v>
      </c>
      <c r="N610" s="1998"/>
      <c r="O610" s="570">
        <v>8.634347335285103E-2</v>
      </c>
      <c r="P610" s="477"/>
      <c r="Q610" s="477"/>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999" t="s">
        <v>346</v>
      </c>
      <c r="D611" s="1998"/>
      <c r="E611" s="568">
        <v>-2.6606353197774833E-3</v>
      </c>
      <c r="F611" s="477"/>
      <c r="G611" s="477"/>
      <c r="H611" s="1998" t="s">
        <v>414</v>
      </c>
      <c r="I611" s="1998"/>
      <c r="J611" s="569">
        <v>-4.8355593255202068E-3</v>
      </c>
      <c r="K611" s="477"/>
      <c r="L611" s="477"/>
      <c r="M611" s="1998" t="s">
        <v>403</v>
      </c>
      <c r="N611" s="1998"/>
      <c r="O611" s="570">
        <v>-1.2473599326962312E-2</v>
      </c>
      <c r="P611" s="477"/>
      <c r="Q611" s="477"/>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999" t="s">
        <v>377</v>
      </c>
      <c r="D612" s="1998"/>
      <c r="E612" s="568">
        <v>-1.7559676745261835E-2</v>
      </c>
      <c r="F612" s="477"/>
      <c r="G612" s="477"/>
      <c r="H612" s="1998" t="s">
        <v>336</v>
      </c>
      <c r="I612" s="1998"/>
      <c r="J612" s="569">
        <v>-8.7795583364091587E-2</v>
      </c>
      <c r="K612" s="477"/>
      <c r="L612" s="477"/>
      <c r="M612" s="1998" t="s">
        <v>417</v>
      </c>
      <c r="N612" s="1998"/>
      <c r="O612" s="570">
        <v>5.5151962186916377E-3</v>
      </c>
      <c r="P612" s="477"/>
      <c r="Q612" s="477"/>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999" t="s">
        <v>369</v>
      </c>
      <c r="D613" s="1998"/>
      <c r="E613" s="568">
        <v>-3.8645657866703743E-2</v>
      </c>
      <c r="F613" s="477"/>
      <c r="G613" s="477"/>
      <c r="H613" s="1998" t="s">
        <v>376</v>
      </c>
      <c r="I613" s="1998"/>
      <c r="J613" s="569">
        <v>3.2800125720632164E-2</v>
      </c>
      <c r="K613" s="477"/>
      <c r="L613" s="477"/>
      <c r="M613" s="1998" t="s">
        <v>366</v>
      </c>
      <c r="N613" s="1998"/>
      <c r="O613" s="570">
        <v>2.9966440700004929E-2</v>
      </c>
      <c r="P613" s="477"/>
      <c r="Q613" s="477"/>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999" t="s">
        <v>341</v>
      </c>
      <c r="D614" s="1998"/>
      <c r="E614" s="568">
        <v>6.3065859481472128E-2</v>
      </c>
      <c r="F614" s="477"/>
      <c r="G614" s="477"/>
      <c r="H614" s="1998" t="s">
        <v>338</v>
      </c>
      <c r="I614" s="1998"/>
      <c r="J614" s="569">
        <v>6.9557651115616653E-2</v>
      </c>
      <c r="K614" s="477"/>
      <c r="L614" s="477"/>
      <c r="M614" s="1998" t="s">
        <v>380</v>
      </c>
      <c r="N614" s="1998"/>
      <c r="O614" s="570">
        <v>2.0688487954448862E-2</v>
      </c>
      <c r="P614" s="477"/>
      <c r="Q614" s="477"/>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999" t="s">
        <v>354</v>
      </c>
      <c r="D615" s="1998"/>
      <c r="E615" s="568">
        <v>-3.1462429187945749E-2</v>
      </c>
      <c r="F615" s="477"/>
      <c r="G615" s="477"/>
      <c r="H615" s="1998" t="s">
        <v>402</v>
      </c>
      <c r="I615" s="1998"/>
      <c r="J615" s="569">
        <v>-1.2519674692008877E-2</v>
      </c>
      <c r="K615" s="477"/>
      <c r="L615" s="477"/>
      <c r="M615" s="1998" t="s">
        <v>391</v>
      </c>
      <c r="N615" s="1998"/>
      <c r="O615" s="570">
        <v>-4.6214677245095476E-3</v>
      </c>
      <c r="P615" s="477"/>
      <c r="Q615" s="477"/>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999" t="s">
        <v>393</v>
      </c>
      <c r="D616" s="1998"/>
      <c r="E616" s="568">
        <v>5.6437560557642012E-3</v>
      </c>
      <c r="F616" s="477"/>
      <c r="G616" s="477"/>
      <c r="H616" s="1998" t="s">
        <v>400</v>
      </c>
      <c r="I616" s="1998"/>
      <c r="J616" s="569">
        <v>-3.0220328707436512E-3</v>
      </c>
      <c r="K616" s="477"/>
      <c r="L616" s="477"/>
      <c r="M616" s="1998" t="s">
        <v>421</v>
      </c>
      <c r="N616" s="1998"/>
      <c r="O616" s="570">
        <v>-7.7730365268232808E-3</v>
      </c>
      <c r="P616" s="477"/>
      <c r="Q616" s="477"/>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999" t="s">
        <v>337</v>
      </c>
      <c r="D617" s="1998"/>
      <c r="E617" s="568">
        <v>0.1092000251155628</v>
      </c>
      <c r="F617" s="477"/>
      <c r="G617" s="477"/>
      <c r="H617" s="1998" t="s">
        <v>383</v>
      </c>
      <c r="I617" s="1998"/>
      <c r="J617" s="569">
        <v>-1.6489315896453062E-2</v>
      </c>
      <c r="K617" s="477"/>
      <c r="L617" s="477"/>
      <c r="M617" s="1998" t="s">
        <v>363</v>
      </c>
      <c r="N617" s="1998"/>
      <c r="O617" s="570">
        <v>5.5351379975903975E-2</v>
      </c>
      <c r="P617" s="477"/>
      <c r="Q617" s="477"/>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999" t="s">
        <v>344</v>
      </c>
      <c r="D618" s="1998"/>
      <c r="E618" s="568">
        <v>8.1888882799396948E-2</v>
      </c>
      <c r="F618" s="477"/>
      <c r="G618" s="477"/>
      <c r="H618" s="1998" t="s">
        <v>413</v>
      </c>
      <c r="I618" s="1998"/>
      <c r="J618" s="569">
        <v>-7.9100478346297732E-3</v>
      </c>
      <c r="K618" s="477"/>
      <c r="L618" s="477"/>
      <c r="M618" s="1998" t="s">
        <v>414</v>
      </c>
      <c r="N618" s="1998"/>
      <c r="O618" s="570">
        <v>-8.9515533807545088E-3</v>
      </c>
      <c r="P618" s="477"/>
      <c r="Q618" s="477"/>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999" t="s">
        <v>353</v>
      </c>
      <c r="D619" s="1998"/>
      <c r="E619" s="568">
        <v>-9.5794681426362039E-3</v>
      </c>
      <c r="F619" s="477"/>
      <c r="G619" s="477"/>
      <c r="H619" s="1998" t="s">
        <v>412</v>
      </c>
      <c r="I619" s="1998"/>
      <c r="J619" s="569">
        <v>-3.9972917178901259E-3</v>
      </c>
      <c r="K619" s="477"/>
      <c r="L619" s="477"/>
      <c r="M619" s="1998" t="s">
        <v>336</v>
      </c>
      <c r="N619" s="1998"/>
      <c r="O619" s="570">
        <v>-5.0934618096312237E-2</v>
      </c>
      <c r="P619" s="477"/>
      <c r="Q619" s="477"/>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999" t="s">
        <v>358</v>
      </c>
      <c r="D620" s="1998"/>
      <c r="E620" s="568">
        <v>7.319122469877007E-3</v>
      </c>
      <c r="F620" s="477"/>
      <c r="G620" s="477"/>
      <c r="H620" s="1998" t="s">
        <v>384</v>
      </c>
      <c r="I620" s="1998"/>
      <c r="J620" s="569">
        <v>1.9492441886123521E-2</v>
      </c>
      <c r="K620" s="477"/>
      <c r="L620" s="477"/>
      <c r="M620" s="1998" t="s">
        <v>376</v>
      </c>
      <c r="N620" s="1998"/>
      <c r="O620" s="570">
        <v>2.0129545833670173E-2</v>
      </c>
      <c r="P620" s="477"/>
      <c r="Q620" s="477"/>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999" t="s">
        <v>396</v>
      </c>
      <c r="D621" s="1998"/>
      <c r="E621" s="568">
        <v>6.4144543364175839E-3</v>
      </c>
      <c r="F621" s="477"/>
      <c r="G621" s="477"/>
      <c r="H621" s="1998" t="s">
        <v>404</v>
      </c>
      <c r="I621" s="1998"/>
      <c r="J621" s="569">
        <v>-1.6980791071279843E-3</v>
      </c>
      <c r="K621" s="477"/>
      <c r="L621" s="477"/>
      <c r="M621" s="1998" t="s">
        <v>338</v>
      </c>
      <c r="N621" s="1998"/>
      <c r="O621" s="570">
        <v>4.8351327046641948E-3</v>
      </c>
      <c r="P621" s="477"/>
      <c r="Q621" s="477"/>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999" t="s">
        <v>359</v>
      </c>
      <c r="D622" s="1998"/>
      <c r="E622" s="568">
        <v>5.9897737554308529E-2</v>
      </c>
      <c r="F622" s="477"/>
      <c r="G622" s="477"/>
      <c r="H622" s="1998" t="s">
        <v>368</v>
      </c>
      <c r="I622" s="1998"/>
      <c r="J622" s="569">
        <v>2.2137010255053071E-4</v>
      </c>
      <c r="K622" s="477"/>
      <c r="L622" s="477"/>
      <c r="M622" s="1998" t="s">
        <v>402</v>
      </c>
      <c r="N622" s="1998"/>
      <c r="O622" s="570">
        <v>-1.1677468751231183E-2</v>
      </c>
      <c r="P622" s="477"/>
      <c r="Q622" s="477"/>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999" t="s">
        <v>374</v>
      </c>
      <c r="D623" s="1998"/>
      <c r="E623" s="568">
        <v>-2.6260336063004118E-2</v>
      </c>
      <c r="F623" s="477"/>
      <c r="G623" s="477"/>
      <c r="H623" s="1998" t="s">
        <v>347</v>
      </c>
      <c r="I623" s="1998"/>
      <c r="J623" s="569">
        <v>4.3742616220256138E-2</v>
      </c>
      <c r="K623" s="477"/>
      <c r="L623" s="477"/>
      <c r="M623" s="1998" t="s">
        <v>400</v>
      </c>
      <c r="N623" s="1998"/>
      <c r="O623" s="570">
        <v>-9.144123050495355E-3</v>
      </c>
      <c r="P623" s="477"/>
      <c r="Q623" s="477"/>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999" t="s">
        <v>361</v>
      </c>
      <c r="D624" s="1998"/>
      <c r="E624" s="568">
        <v>-5.3558790531667656E-2</v>
      </c>
      <c r="F624" s="477"/>
      <c r="G624" s="477"/>
      <c r="H624" s="1998" t="s">
        <v>350</v>
      </c>
      <c r="I624" s="1998"/>
      <c r="J624" s="569">
        <v>-6.1354337046236267E-2</v>
      </c>
      <c r="K624" s="477"/>
      <c r="L624" s="477"/>
      <c r="M624" s="1998" t="s">
        <v>383</v>
      </c>
      <c r="N624" s="1998"/>
      <c r="O624" s="570">
        <v>-2.0421904235920333E-2</v>
      </c>
      <c r="P624" s="477"/>
      <c r="Q624" s="477"/>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999" t="s">
        <v>307</v>
      </c>
      <c r="D625" s="1998"/>
      <c r="E625" s="571">
        <v>8.596485385937451E-2</v>
      </c>
      <c r="F625" s="477"/>
      <c r="G625" s="477"/>
      <c r="H625" s="1998" t="s">
        <v>375</v>
      </c>
      <c r="I625" s="1998"/>
      <c r="J625" s="569">
        <v>-3.4942858129426088E-2</v>
      </c>
      <c r="K625" s="477"/>
      <c r="L625" s="477"/>
      <c r="M625" s="1998" t="s">
        <v>413</v>
      </c>
      <c r="N625" s="1998"/>
      <c r="O625" s="570">
        <v>-5.2039479363971087E-3</v>
      </c>
      <c r="P625" s="477"/>
      <c r="Q625" s="477"/>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999"/>
      <c r="D626" s="1998"/>
      <c r="E626" s="477"/>
      <c r="F626" s="477"/>
      <c r="G626" s="477"/>
      <c r="H626" s="1998" t="s">
        <v>405</v>
      </c>
      <c r="I626" s="1998"/>
      <c r="J626" s="569">
        <v>1.0976232617227051E-2</v>
      </c>
      <c r="K626" s="477"/>
      <c r="L626" s="477"/>
      <c r="M626" s="1998" t="s">
        <v>412</v>
      </c>
      <c r="N626" s="1998"/>
      <c r="O626" s="570">
        <v>-3.1760657735057807E-3</v>
      </c>
      <c r="P626" s="477"/>
      <c r="Q626" s="477"/>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999"/>
      <c r="D627" s="1998"/>
      <c r="E627" s="477"/>
      <c r="F627" s="477"/>
      <c r="G627" s="477"/>
      <c r="H627" s="1998" t="s">
        <v>387</v>
      </c>
      <c r="I627" s="1998"/>
      <c r="J627" s="569">
        <v>-1.565411270628601E-2</v>
      </c>
      <c r="K627" s="477"/>
      <c r="L627" s="477"/>
      <c r="M627" s="1998" t="s">
        <v>384</v>
      </c>
      <c r="N627" s="1998"/>
      <c r="O627" s="570">
        <v>4.4126787205401924E-3</v>
      </c>
      <c r="P627" s="477"/>
      <c r="Q627" s="477"/>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999" t="s">
        <v>269</v>
      </c>
      <c r="D628" s="1998"/>
      <c r="E628" s="1998"/>
      <c r="F628" s="477"/>
      <c r="G628" s="477"/>
      <c r="H628" s="1998" t="s">
        <v>395</v>
      </c>
      <c r="I628" s="1998"/>
      <c r="J628" s="569">
        <v>-1.4328724733466051E-2</v>
      </c>
      <c r="K628" s="477"/>
      <c r="L628" s="477"/>
      <c r="M628" s="1998" t="s">
        <v>404</v>
      </c>
      <c r="N628" s="1998"/>
      <c r="O628" s="570">
        <v>7.190495096805867E-3</v>
      </c>
      <c r="P628" s="477"/>
      <c r="Q628" s="477"/>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999" t="s">
        <v>202</v>
      </c>
      <c r="D629" s="1998"/>
      <c r="E629" s="586" t="s">
        <v>203</v>
      </c>
      <c r="F629" s="477"/>
      <c r="G629" s="477"/>
      <c r="H629" s="1998" t="s">
        <v>364</v>
      </c>
      <c r="I629" s="1998"/>
      <c r="J629" s="569">
        <v>2.0421710913173775E-2</v>
      </c>
      <c r="K629" s="477"/>
      <c r="L629" s="477"/>
      <c r="M629" s="1998" t="s">
        <v>368</v>
      </c>
      <c r="N629" s="1998"/>
      <c r="O629" s="570">
        <v>5.3033744319189488E-2</v>
      </c>
      <c r="P629" s="477"/>
      <c r="Q629" s="477"/>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999" t="s">
        <v>203</v>
      </c>
      <c r="D630" s="1998"/>
      <c r="E630" s="587">
        <v>0.99999999999999967</v>
      </c>
      <c r="F630" s="477"/>
      <c r="G630" s="477"/>
      <c r="H630" s="1998" t="s">
        <v>342</v>
      </c>
      <c r="I630" s="1998"/>
      <c r="J630" s="569">
        <v>-6.5269841979226514E-2</v>
      </c>
      <c r="K630" s="477"/>
      <c r="L630" s="477"/>
      <c r="M630" s="1998" t="s">
        <v>347</v>
      </c>
      <c r="N630" s="1998"/>
      <c r="O630" s="570">
        <v>8.1414895824701971E-3</v>
      </c>
      <c r="P630" s="477"/>
      <c r="Q630" s="477"/>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999"/>
      <c r="D631" s="1998"/>
      <c r="E631" s="477"/>
      <c r="F631" s="477"/>
      <c r="G631" s="477"/>
      <c r="H631" s="1998" t="s">
        <v>355</v>
      </c>
      <c r="I631" s="1998"/>
      <c r="J631" s="569">
        <v>4.4506130277768424E-2</v>
      </c>
      <c r="K631" s="477"/>
      <c r="L631" s="477"/>
      <c r="M631" s="1998" t="s">
        <v>350</v>
      </c>
      <c r="N631" s="1998"/>
      <c r="O631" s="570">
        <v>-5.3227526933413899E-2</v>
      </c>
      <c r="P631" s="477"/>
      <c r="Q631" s="477"/>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999"/>
      <c r="D632" s="1998"/>
      <c r="E632" s="477"/>
      <c r="F632" s="477"/>
      <c r="G632" s="477"/>
      <c r="H632" s="1998" t="s">
        <v>420</v>
      </c>
      <c r="I632" s="1998"/>
      <c r="J632" s="569">
        <v>1.4050010500836015E-3</v>
      </c>
      <c r="K632" s="477"/>
      <c r="L632" s="477"/>
      <c r="M632" s="1998" t="s">
        <v>375</v>
      </c>
      <c r="N632" s="1998"/>
      <c r="O632" s="570">
        <v>2.9022703995918481E-3</v>
      </c>
      <c r="P632" s="477"/>
      <c r="Q632" s="477"/>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999"/>
      <c r="D633" s="1998"/>
      <c r="E633" s="477"/>
      <c r="F633" s="477"/>
      <c r="G633" s="477"/>
      <c r="H633" s="1998" t="s">
        <v>398</v>
      </c>
      <c r="I633" s="1998"/>
      <c r="J633" s="569">
        <v>-1.3567513680778229E-2</v>
      </c>
      <c r="K633" s="477"/>
      <c r="L633" s="477"/>
      <c r="M633" s="1998" t="s">
        <v>405</v>
      </c>
      <c r="N633" s="1998"/>
      <c r="O633" s="570">
        <v>1.8228469864308632E-2</v>
      </c>
      <c r="P633" s="477"/>
      <c r="Q633" s="477"/>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999"/>
      <c r="D634" s="1998"/>
      <c r="E634" s="477"/>
      <c r="F634" s="477"/>
      <c r="G634" s="477"/>
      <c r="H634" s="1998" t="s">
        <v>371</v>
      </c>
      <c r="I634" s="1998"/>
      <c r="J634" s="569">
        <v>-2.1252199237765113E-2</v>
      </c>
      <c r="K634" s="477"/>
      <c r="L634" s="477"/>
      <c r="M634" s="1998" t="s">
        <v>387</v>
      </c>
      <c r="N634" s="1998"/>
      <c r="O634" s="570">
        <v>7.6187881676097781E-3</v>
      </c>
      <c r="P634" s="477"/>
      <c r="Q634" s="477"/>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999"/>
      <c r="D635" s="1998"/>
      <c r="E635" s="477"/>
      <c r="F635" s="477"/>
      <c r="G635" s="477"/>
      <c r="H635" s="1998" t="s">
        <v>415</v>
      </c>
      <c r="I635" s="1998"/>
      <c r="J635" s="569">
        <v>-6.2901730805545175E-3</v>
      </c>
      <c r="K635" s="477"/>
      <c r="L635" s="477"/>
      <c r="M635" s="1998" t="s">
        <v>395</v>
      </c>
      <c r="N635" s="1998"/>
      <c r="O635" s="570">
        <v>1.4355900555623896E-3</v>
      </c>
      <c r="P635" s="477"/>
      <c r="Q635" s="477"/>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999"/>
      <c r="D636" s="1998"/>
      <c r="E636" s="477"/>
      <c r="F636" s="477"/>
      <c r="G636" s="477"/>
      <c r="H636" s="1998" t="s">
        <v>388</v>
      </c>
      <c r="I636" s="1998"/>
      <c r="J636" s="569">
        <v>1.8962504987747139E-2</v>
      </c>
      <c r="K636" s="477"/>
      <c r="L636" s="477"/>
      <c r="M636" s="1998" t="s">
        <v>364</v>
      </c>
      <c r="N636" s="1998"/>
      <c r="O636" s="570">
        <v>5.0362209956309936E-3</v>
      </c>
      <c r="P636" s="477"/>
      <c r="Q636" s="477"/>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999"/>
      <c r="D637" s="1998"/>
      <c r="E637" s="477"/>
      <c r="F637" s="477"/>
      <c r="G637" s="477"/>
      <c r="H637" s="1998" t="s">
        <v>378</v>
      </c>
      <c r="I637" s="1998"/>
      <c r="J637" s="569">
        <v>3.2780025241336309E-2</v>
      </c>
      <c r="K637" s="477"/>
      <c r="L637" s="477"/>
      <c r="M637" s="1998" t="s">
        <v>342</v>
      </c>
      <c r="N637" s="1998"/>
      <c r="O637" s="570">
        <v>3.5592931030165738E-3</v>
      </c>
      <c r="P637" s="477"/>
      <c r="Q637" s="477"/>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999"/>
      <c r="D638" s="1998"/>
      <c r="E638" s="477"/>
      <c r="F638" s="477"/>
      <c r="G638" s="477"/>
      <c r="H638" s="1998" t="s">
        <v>367</v>
      </c>
      <c r="I638" s="1998"/>
      <c r="J638" s="569">
        <v>4.9340072087089029E-2</v>
      </c>
      <c r="K638" s="477"/>
      <c r="L638" s="477"/>
      <c r="M638" s="1998" t="s">
        <v>355</v>
      </c>
      <c r="N638" s="1998"/>
      <c r="O638" s="570">
        <v>3.9006422682184268E-3</v>
      </c>
      <c r="P638" s="477"/>
      <c r="Q638" s="477"/>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999"/>
      <c r="D639" s="1998"/>
      <c r="E639" s="477"/>
      <c r="F639" s="477"/>
      <c r="G639" s="477"/>
      <c r="H639" s="1998" t="s">
        <v>339</v>
      </c>
      <c r="I639" s="1998"/>
      <c r="J639" s="569">
        <v>0.13451224631228792</v>
      </c>
      <c r="K639" s="477"/>
      <c r="L639" s="477"/>
      <c r="M639" s="1998" t="s">
        <v>398</v>
      </c>
      <c r="N639" s="1998"/>
      <c r="O639" s="570">
        <v>-6.4373406778193672E-3</v>
      </c>
      <c r="P639" s="477"/>
      <c r="Q639" s="477"/>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999"/>
      <c r="D640" s="1998"/>
      <c r="E640" s="477"/>
      <c r="F640" s="477"/>
      <c r="G640" s="477"/>
      <c r="H640" s="1998" t="s">
        <v>348</v>
      </c>
      <c r="I640" s="1998"/>
      <c r="J640" s="569">
        <v>8.0067986194617705E-2</v>
      </c>
      <c r="K640" s="477"/>
      <c r="L640" s="477"/>
      <c r="M640" s="1998" t="s">
        <v>408</v>
      </c>
      <c r="N640" s="1998"/>
      <c r="O640" s="570">
        <v>-1.2182509669447551E-2</v>
      </c>
      <c r="P640" s="477"/>
      <c r="Q640" s="477"/>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999"/>
      <c r="D641" s="1998"/>
      <c r="E641" s="477"/>
      <c r="F641" s="477"/>
      <c r="G641" s="477"/>
      <c r="H641" s="1998" t="s">
        <v>333</v>
      </c>
      <c r="I641" s="1998"/>
      <c r="J641" s="569">
        <v>0.16149693111914312</v>
      </c>
      <c r="K641" s="477"/>
      <c r="L641" s="477"/>
      <c r="M641" s="1998" t="s">
        <v>371</v>
      </c>
      <c r="N641" s="1998"/>
      <c r="O641" s="570">
        <v>-2.7309122571872416E-2</v>
      </c>
      <c r="P641" s="477"/>
      <c r="Q641" s="477"/>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999"/>
      <c r="D642" s="1998"/>
      <c r="E642" s="477"/>
      <c r="F642" s="477"/>
      <c r="G642" s="477"/>
      <c r="H642" s="1998" t="s">
        <v>365</v>
      </c>
      <c r="I642" s="1998"/>
      <c r="J642" s="569">
        <v>5.6582758976293286E-2</v>
      </c>
      <c r="K642" s="477"/>
      <c r="L642" s="477"/>
      <c r="M642" s="1998" t="s">
        <v>390</v>
      </c>
      <c r="N642" s="1998"/>
      <c r="O642" s="570">
        <v>-1.6968363586884316E-2</v>
      </c>
      <c r="P642" s="477"/>
      <c r="Q642" s="477"/>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999"/>
      <c r="D643" s="1998"/>
      <c r="E643" s="477"/>
      <c r="F643" s="477"/>
      <c r="G643" s="477"/>
      <c r="H643" s="1998" t="s">
        <v>345</v>
      </c>
      <c r="I643" s="1998"/>
      <c r="J643" s="569">
        <v>9.2351017888111633E-2</v>
      </c>
      <c r="K643" s="477"/>
      <c r="L643" s="477"/>
      <c r="M643" s="1998" t="s">
        <v>415</v>
      </c>
      <c r="N643" s="1998"/>
      <c r="O643" s="570">
        <v>-1.3141297062895478E-2</v>
      </c>
      <c r="P643" s="477"/>
      <c r="Q643" s="477"/>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999"/>
      <c r="D644" s="1998"/>
      <c r="E644" s="477"/>
      <c r="F644" s="477"/>
      <c r="G644" s="477"/>
      <c r="H644" s="1998" t="s">
        <v>349</v>
      </c>
      <c r="I644" s="1998"/>
      <c r="J644" s="569">
        <v>5.7415953563933905E-2</v>
      </c>
      <c r="K644" s="477"/>
      <c r="L644" s="477"/>
      <c r="M644" s="1998" t="s">
        <v>388</v>
      </c>
      <c r="N644" s="1998"/>
      <c r="O644" s="570">
        <v>2.5549071381951165E-2</v>
      </c>
      <c r="P644" s="477"/>
      <c r="Q644" s="477"/>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999"/>
      <c r="D645" s="1998"/>
      <c r="E645" s="477"/>
      <c r="F645" s="477"/>
      <c r="G645" s="477"/>
      <c r="H645" s="1998" t="s">
        <v>351</v>
      </c>
      <c r="I645" s="1998"/>
      <c r="J645" s="569">
        <v>7.4434088927180259E-2</v>
      </c>
      <c r="K645" s="477"/>
      <c r="L645" s="477"/>
      <c r="M645" s="1998" t="s">
        <v>378</v>
      </c>
      <c r="N645" s="1998"/>
      <c r="O645" s="570">
        <v>2.5014031222740669E-2</v>
      </c>
      <c r="P645" s="477"/>
      <c r="Q645" s="477"/>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999"/>
      <c r="D646" s="1998"/>
      <c r="E646" s="477"/>
      <c r="F646" s="477"/>
      <c r="G646" s="477"/>
      <c r="H646" s="1998" t="s">
        <v>362</v>
      </c>
      <c r="I646" s="1998"/>
      <c r="J646" s="569">
        <v>6.6311756299183386E-2</v>
      </c>
      <c r="K646" s="477"/>
      <c r="L646" s="477"/>
      <c r="M646" s="1998" t="s">
        <v>367</v>
      </c>
      <c r="N646" s="1998"/>
      <c r="O646" s="570">
        <v>3.2793538379474747E-2</v>
      </c>
      <c r="P646" s="477"/>
      <c r="Q646" s="477"/>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999"/>
      <c r="D647" s="1998"/>
      <c r="E647" s="477"/>
      <c r="F647" s="477"/>
      <c r="G647" s="477"/>
      <c r="H647" s="1998" t="s">
        <v>335</v>
      </c>
      <c r="I647" s="1998"/>
      <c r="J647" s="569">
        <v>0.13930655554673749</v>
      </c>
      <c r="K647" s="477"/>
      <c r="L647" s="477"/>
      <c r="M647" s="1998" t="s">
        <v>339</v>
      </c>
      <c r="N647" s="1998"/>
      <c r="O647" s="570">
        <v>0.11210146002326674</v>
      </c>
      <c r="P647" s="477"/>
      <c r="Q647" s="477"/>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999"/>
      <c r="D648" s="1998"/>
      <c r="E648" s="477"/>
      <c r="F648" s="477"/>
      <c r="G648" s="477"/>
      <c r="H648" s="1998" t="s">
        <v>343</v>
      </c>
      <c r="I648" s="1998"/>
      <c r="J648" s="569">
        <v>0.10812359241561358</v>
      </c>
      <c r="K648" s="477"/>
      <c r="L648" s="477"/>
      <c r="M648" s="1998" t="s">
        <v>348</v>
      </c>
      <c r="N648" s="1998"/>
      <c r="O648" s="570">
        <v>7.871834393215886E-2</v>
      </c>
      <c r="P648" s="477"/>
      <c r="Q648" s="477"/>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999"/>
      <c r="D649" s="1998"/>
      <c r="E649" s="477"/>
      <c r="F649" s="477"/>
      <c r="G649" s="477"/>
      <c r="H649" s="1998" t="s">
        <v>334</v>
      </c>
      <c r="I649" s="1998"/>
      <c r="J649" s="569">
        <v>0.1540427156829195</v>
      </c>
      <c r="K649" s="477"/>
      <c r="L649" s="477"/>
      <c r="M649" s="1998" t="s">
        <v>333</v>
      </c>
      <c r="N649" s="1998"/>
      <c r="O649" s="570">
        <v>0.11959514217341173</v>
      </c>
      <c r="P649" s="477"/>
      <c r="Q649" s="477"/>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999"/>
      <c r="D650" s="1998"/>
      <c r="E650" s="477"/>
      <c r="F650" s="477"/>
      <c r="G650" s="477"/>
      <c r="H650" s="1998" t="s">
        <v>356</v>
      </c>
      <c r="I650" s="1998"/>
      <c r="J650" s="569">
        <v>7.1807306781745586E-2</v>
      </c>
      <c r="K650" s="477"/>
      <c r="L650" s="477"/>
      <c r="M650" s="1998" t="s">
        <v>365</v>
      </c>
      <c r="N650" s="1998"/>
      <c r="O650" s="570">
        <v>5.4135089111764137E-2</v>
      </c>
      <c r="P650" s="477"/>
      <c r="Q650" s="477"/>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999"/>
      <c r="D651" s="1998"/>
      <c r="E651" s="477"/>
      <c r="F651" s="477"/>
      <c r="G651" s="477"/>
      <c r="H651" s="1998" t="s">
        <v>346</v>
      </c>
      <c r="I651" s="1998"/>
      <c r="J651" s="569">
        <v>4.6936796167224938E-2</v>
      </c>
      <c r="K651" s="477"/>
      <c r="L651" s="477"/>
      <c r="M651" s="1998" t="s">
        <v>345</v>
      </c>
      <c r="N651" s="1998"/>
      <c r="O651" s="570">
        <v>8.5199225375878374E-2</v>
      </c>
      <c r="P651" s="477"/>
      <c r="Q651" s="477"/>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999"/>
      <c r="D652" s="1998"/>
      <c r="E652" s="477"/>
      <c r="F652" s="477"/>
      <c r="G652" s="477"/>
      <c r="H652" s="1998" t="s">
        <v>377</v>
      </c>
      <c r="I652" s="1998"/>
      <c r="J652" s="569">
        <v>1.764404425941727E-2</v>
      </c>
      <c r="K652" s="477"/>
      <c r="L652" s="477"/>
      <c r="M652" s="1998" t="s">
        <v>349</v>
      </c>
      <c r="N652" s="1998"/>
      <c r="O652" s="570">
        <v>7.3328991935899368E-2</v>
      </c>
      <c r="P652" s="477"/>
      <c r="Q652" s="477"/>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999"/>
      <c r="D653" s="1998"/>
      <c r="E653" s="477"/>
      <c r="F653" s="477"/>
      <c r="G653" s="477"/>
      <c r="H653" s="1998" t="s">
        <v>369</v>
      </c>
      <c r="I653" s="1998"/>
      <c r="J653" s="569">
        <v>8.2163060556100665E-3</v>
      </c>
      <c r="K653" s="477"/>
      <c r="L653" s="477"/>
      <c r="M653" s="1998" t="s">
        <v>351</v>
      </c>
      <c r="N653" s="1998"/>
      <c r="O653" s="570">
        <v>6.3154120242722808E-2</v>
      </c>
      <c r="P653" s="477"/>
      <c r="Q653" s="477"/>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999"/>
      <c r="D654" s="1998"/>
      <c r="E654" s="477"/>
      <c r="F654" s="477"/>
      <c r="G654" s="477"/>
      <c r="H654" s="1998" t="s">
        <v>341</v>
      </c>
      <c r="I654" s="1998"/>
      <c r="J654" s="569">
        <v>0.11431251473115038</v>
      </c>
      <c r="K654" s="477"/>
      <c r="L654" s="477"/>
      <c r="M654" s="1998" t="s">
        <v>362</v>
      </c>
      <c r="N654" s="1998"/>
      <c r="O654" s="570">
        <v>3.4286662261605975E-2</v>
      </c>
      <c r="P654" s="477"/>
      <c r="Q654" s="477"/>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999"/>
      <c r="D655" s="1998"/>
      <c r="E655" s="477"/>
      <c r="F655" s="477"/>
      <c r="G655" s="477"/>
      <c r="H655" s="1998" t="s">
        <v>354</v>
      </c>
      <c r="I655" s="1998"/>
      <c r="J655" s="569">
        <v>6.0663831101773575E-3</v>
      </c>
      <c r="K655" s="477"/>
      <c r="L655" s="477"/>
      <c r="M655" s="1998" t="s">
        <v>335</v>
      </c>
      <c r="N655" s="1998"/>
      <c r="O655" s="570">
        <v>0.12748249821628785</v>
      </c>
      <c r="P655" s="477"/>
      <c r="Q655" s="477"/>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999"/>
      <c r="D656" s="1998"/>
      <c r="E656" s="477"/>
      <c r="F656" s="477"/>
      <c r="G656" s="477"/>
      <c r="H656" s="1998" t="s">
        <v>393</v>
      </c>
      <c r="I656" s="1998"/>
      <c r="J656" s="569">
        <v>1.6265201077355664E-2</v>
      </c>
      <c r="K656" s="477"/>
      <c r="L656" s="477"/>
      <c r="M656" s="1998" t="s">
        <v>343</v>
      </c>
      <c r="N656" s="1998"/>
      <c r="O656" s="570">
        <v>4.189146634962343E-2</v>
      </c>
      <c r="P656" s="477"/>
      <c r="Q656" s="477"/>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999"/>
      <c r="D657" s="1998"/>
      <c r="E657" s="477"/>
      <c r="F657" s="477"/>
      <c r="G657" s="477"/>
      <c r="H657" s="1998" t="s">
        <v>337</v>
      </c>
      <c r="I657" s="1998"/>
      <c r="J657" s="569">
        <v>0.13380487459043122</v>
      </c>
      <c r="K657" s="477"/>
      <c r="L657" s="477"/>
      <c r="M657" s="1998" t="s">
        <v>334</v>
      </c>
      <c r="N657" s="1998"/>
      <c r="O657" s="570">
        <v>0.13127938309775256</v>
      </c>
      <c r="P657" s="477"/>
      <c r="Q657" s="477"/>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999"/>
      <c r="D658" s="1998"/>
      <c r="E658" s="477"/>
      <c r="F658" s="477"/>
      <c r="G658" s="477"/>
      <c r="H658" s="1998" t="s">
        <v>344</v>
      </c>
      <c r="I658" s="1998"/>
      <c r="J658" s="569">
        <v>9.8384982364570023E-2</v>
      </c>
      <c r="K658" s="477"/>
      <c r="L658" s="477"/>
      <c r="M658" s="1998" t="s">
        <v>356</v>
      </c>
      <c r="N658" s="1998"/>
      <c r="O658" s="570">
        <v>5.2479983410351615E-2</v>
      </c>
      <c r="P658" s="477"/>
      <c r="Q658" s="477"/>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999"/>
      <c r="D659" s="1998"/>
      <c r="E659" s="477"/>
      <c r="F659" s="477"/>
      <c r="G659" s="477"/>
      <c r="H659" s="1998" t="s">
        <v>353</v>
      </c>
      <c r="I659" s="1998"/>
      <c r="J659" s="569">
        <v>7.2771363918106818E-2</v>
      </c>
      <c r="K659" s="477"/>
      <c r="L659" s="477"/>
      <c r="M659" s="1998" t="s">
        <v>346</v>
      </c>
      <c r="N659" s="1998"/>
      <c r="O659" s="570">
        <v>7.9402692390765653E-2</v>
      </c>
      <c r="P659" s="477"/>
      <c r="Q659" s="477"/>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999"/>
      <c r="D660" s="1998"/>
      <c r="E660" s="477"/>
      <c r="F660" s="477"/>
      <c r="G660" s="477"/>
      <c r="H660" s="1998" t="s">
        <v>358</v>
      </c>
      <c r="I660" s="1998"/>
      <c r="J660" s="569">
        <v>-7.1647120130888461E-2</v>
      </c>
      <c r="K660" s="477"/>
      <c r="L660" s="477"/>
      <c r="M660" s="1998" t="s">
        <v>377</v>
      </c>
      <c r="N660" s="1998"/>
      <c r="O660" s="570">
        <v>4.6142560779946148E-2</v>
      </c>
      <c r="P660" s="477"/>
      <c r="Q660" s="477"/>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999"/>
      <c r="D661" s="1998"/>
      <c r="E661" s="477"/>
      <c r="F661" s="477"/>
      <c r="G661" s="477"/>
      <c r="H661" s="1998" t="s">
        <v>396</v>
      </c>
      <c r="I661" s="1998"/>
      <c r="J661" s="569">
        <v>-1.4962781802211375E-2</v>
      </c>
      <c r="K661" s="477"/>
      <c r="L661" s="477"/>
      <c r="M661" s="1998" t="s">
        <v>369</v>
      </c>
      <c r="N661" s="1998"/>
      <c r="O661" s="570">
        <v>3.485394005206336E-2</v>
      </c>
      <c r="P661" s="477"/>
      <c r="Q661" s="477"/>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999"/>
      <c r="D662" s="1998"/>
      <c r="E662" s="477"/>
      <c r="F662" s="477"/>
      <c r="G662" s="477"/>
      <c r="H662" s="1998" t="s">
        <v>359</v>
      </c>
      <c r="I662" s="1998"/>
      <c r="J662" s="569">
        <v>-3.8299436663403971E-3</v>
      </c>
      <c r="K662" s="477"/>
      <c r="L662" s="477"/>
      <c r="M662" s="1998" t="s">
        <v>341</v>
      </c>
      <c r="N662" s="1998"/>
      <c r="O662" s="570">
        <v>0.11172455265709924</v>
      </c>
      <c r="P662" s="477"/>
      <c r="Q662" s="477"/>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999"/>
      <c r="D663" s="1998"/>
      <c r="E663" s="477"/>
      <c r="F663" s="477"/>
      <c r="G663" s="477"/>
      <c r="H663" s="1998" t="s">
        <v>374</v>
      </c>
      <c r="I663" s="1998"/>
      <c r="J663" s="569">
        <v>3.2475799325934968E-3</v>
      </c>
      <c r="K663" s="477"/>
      <c r="L663" s="477"/>
      <c r="M663" s="1998" t="s">
        <v>354</v>
      </c>
      <c r="N663" s="1998"/>
      <c r="O663" s="570">
        <v>7.0800704130489667E-2</v>
      </c>
      <c r="P663" s="477"/>
      <c r="Q663" s="477"/>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999"/>
      <c r="D664" s="1998"/>
      <c r="E664" s="477"/>
      <c r="F664" s="477"/>
      <c r="G664" s="477"/>
      <c r="H664" s="1998" t="s">
        <v>361</v>
      </c>
      <c r="I664" s="1998"/>
      <c r="J664" s="569">
        <v>2.3782888253290166E-3</v>
      </c>
      <c r="K664" s="477"/>
      <c r="L664" s="477"/>
      <c r="M664" s="1998" t="s">
        <v>393</v>
      </c>
      <c r="N664" s="1998"/>
      <c r="O664" s="570">
        <v>1.0984399062025091E-2</v>
      </c>
      <c r="P664" s="477"/>
      <c r="Q664" s="477"/>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999"/>
      <c r="D665" s="1998"/>
      <c r="E665" s="477"/>
      <c r="F665" s="477"/>
      <c r="G665" s="477"/>
      <c r="H665" s="1998" t="s">
        <v>401</v>
      </c>
      <c r="I665" s="1998"/>
      <c r="J665" s="569">
        <v>-1.3112341522799876E-2</v>
      </c>
      <c r="K665" s="477"/>
      <c r="L665" s="477"/>
      <c r="M665" s="1998" t="s">
        <v>337</v>
      </c>
      <c r="N665" s="1998"/>
      <c r="O665" s="570">
        <v>0.12739006924953786</v>
      </c>
      <c r="P665" s="477"/>
      <c r="Q665" s="477"/>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999"/>
      <c r="D666" s="1998"/>
      <c r="E666" s="477"/>
      <c r="F666" s="477"/>
      <c r="G666" s="477"/>
      <c r="H666" s="1998" t="s">
        <v>385</v>
      </c>
      <c r="I666" s="1998"/>
      <c r="J666" s="569">
        <v>-4.8871500482822478E-3</v>
      </c>
      <c r="K666" s="477"/>
      <c r="L666" s="477"/>
      <c r="M666" s="1998" t="s">
        <v>344</v>
      </c>
      <c r="N666" s="1998"/>
      <c r="O666" s="570">
        <v>9.0514905658701419E-2</v>
      </c>
      <c r="P666" s="477"/>
      <c r="Q666" s="477"/>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999"/>
      <c r="D667" s="1998"/>
      <c r="E667" s="477"/>
      <c r="F667" s="477"/>
      <c r="G667" s="477"/>
      <c r="H667" s="1998" t="s">
        <v>370</v>
      </c>
      <c r="I667" s="1998"/>
      <c r="J667" s="569">
        <v>3.4057744264157368E-3</v>
      </c>
      <c r="K667" s="477"/>
      <c r="L667" s="477"/>
      <c r="M667" s="1998" t="s">
        <v>353</v>
      </c>
      <c r="N667" s="1998"/>
      <c r="O667" s="570">
        <v>5.4633647630470128E-2</v>
      </c>
      <c r="P667" s="477"/>
      <c r="Q667" s="477"/>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999"/>
      <c r="D668" s="1998"/>
      <c r="E668" s="477"/>
      <c r="F668" s="477"/>
      <c r="G668" s="477"/>
      <c r="H668" s="1998" t="s">
        <v>379</v>
      </c>
      <c r="I668" s="1998"/>
      <c r="J668" s="569">
        <v>2.1621241918090583E-3</v>
      </c>
      <c r="K668" s="477"/>
      <c r="L668" s="477"/>
      <c r="M668" s="1998" t="s">
        <v>358</v>
      </c>
      <c r="N668" s="1998"/>
      <c r="O668" s="570">
        <v>-5.5933431307996127E-2</v>
      </c>
      <c r="P668" s="477"/>
      <c r="Q668" s="477"/>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999"/>
      <c r="D669" s="1998"/>
      <c r="E669" s="477"/>
      <c r="F669" s="477"/>
      <c r="G669" s="477"/>
      <c r="H669" s="1998" t="s">
        <v>389</v>
      </c>
      <c r="I669" s="1998"/>
      <c r="J669" s="569">
        <v>1.9169751952059163E-3</v>
      </c>
      <c r="K669" s="477"/>
      <c r="L669" s="477"/>
      <c r="M669" s="1998" t="s">
        <v>396</v>
      </c>
      <c r="N669" s="1998"/>
      <c r="O669" s="570">
        <v>-1.207717648011533E-2</v>
      </c>
      <c r="P669" s="477"/>
      <c r="Q669" s="477"/>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999"/>
      <c r="D670" s="1998"/>
      <c r="E670" s="477"/>
      <c r="F670" s="477"/>
      <c r="G670" s="477"/>
      <c r="H670" s="1998" t="s">
        <v>381</v>
      </c>
      <c r="I670" s="1998"/>
      <c r="J670" s="569">
        <v>5.18814344116775E-3</v>
      </c>
      <c r="K670" s="477"/>
      <c r="L670" s="477"/>
      <c r="M670" s="1998" t="s">
        <v>359</v>
      </c>
      <c r="N670" s="1998"/>
      <c r="O670" s="570">
        <v>-6.7937410549616536E-2</v>
      </c>
      <c r="P670" s="477"/>
      <c r="Q670" s="477"/>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999"/>
      <c r="D671" s="1998"/>
      <c r="E671" s="477"/>
      <c r="F671" s="477"/>
      <c r="G671" s="477"/>
      <c r="H671" s="1998" t="s">
        <v>425</v>
      </c>
      <c r="I671" s="1998"/>
      <c r="J671" s="569">
        <v>-9.4452851522550021E-4</v>
      </c>
      <c r="K671" s="477"/>
      <c r="L671" s="477"/>
      <c r="M671" s="1998" t="s">
        <v>374</v>
      </c>
      <c r="N671" s="1998"/>
      <c r="O671" s="570">
        <v>2.8318231052706696E-2</v>
      </c>
      <c r="P671" s="477"/>
      <c r="Q671" s="477"/>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999"/>
      <c r="D672" s="1998"/>
      <c r="E672" s="477"/>
      <c r="F672" s="477"/>
      <c r="G672" s="477"/>
      <c r="H672" s="1998" t="s">
        <v>409</v>
      </c>
      <c r="I672" s="1998"/>
      <c r="J672" s="569">
        <v>4.5108754252137637E-4</v>
      </c>
      <c r="K672" s="477"/>
      <c r="L672" s="477"/>
      <c r="M672" s="1998" t="s">
        <v>361</v>
      </c>
      <c r="N672" s="1998"/>
      <c r="O672" s="570">
        <v>6.0277349352414751E-2</v>
      </c>
      <c r="P672" s="477"/>
      <c r="Q672" s="477"/>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999"/>
      <c r="D673" s="1998"/>
      <c r="E673" s="477"/>
      <c r="F673" s="477"/>
      <c r="G673" s="477"/>
      <c r="H673" s="1998" t="s">
        <v>419</v>
      </c>
      <c r="I673" s="1998"/>
      <c r="J673" s="569">
        <v>-4.5548798301420718E-3</v>
      </c>
      <c r="K673" s="477"/>
      <c r="L673" s="477"/>
      <c r="M673" s="1998" t="s">
        <v>401</v>
      </c>
      <c r="N673" s="1998"/>
      <c r="O673" s="570">
        <v>2.2770360036920796E-2</v>
      </c>
      <c r="P673" s="477"/>
      <c r="Q673" s="477"/>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999"/>
      <c r="D674" s="1998"/>
      <c r="E674" s="477"/>
      <c r="F674" s="477"/>
      <c r="G674" s="477"/>
      <c r="H674" s="1998" t="s">
        <v>386</v>
      </c>
      <c r="I674" s="1998"/>
      <c r="J674" s="569">
        <v>5.957909920890625E-4</v>
      </c>
      <c r="K674" s="477"/>
      <c r="L674" s="477"/>
      <c r="M674" s="1998" t="s">
        <v>385</v>
      </c>
      <c r="N674" s="1998"/>
      <c r="O674" s="570">
        <v>4.0034016712273732E-2</v>
      </c>
      <c r="P674" s="477"/>
      <c r="Q674" s="477"/>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999"/>
      <c r="D675" s="1998"/>
      <c r="E675" s="477"/>
      <c r="F675" s="477"/>
      <c r="G675" s="477"/>
      <c r="H675" s="1998" t="s">
        <v>373</v>
      </c>
      <c r="I675" s="1998"/>
      <c r="J675" s="569">
        <v>2.2820514269234343E-3</v>
      </c>
      <c r="K675" s="477"/>
      <c r="L675" s="477"/>
      <c r="M675" s="1998" t="s">
        <v>370</v>
      </c>
      <c r="N675" s="1998"/>
      <c r="O675" s="570">
        <v>5.119273577962085E-2</v>
      </c>
      <c r="P675" s="477"/>
      <c r="Q675" s="477"/>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999"/>
      <c r="D676" s="1998"/>
      <c r="E676" s="477"/>
      <c r="F676" s="477"/>
      <c r="G676" s="477"/>
      <c r="H676" s="1998" t="s">
        <v>407</v>
      </c>
      <c r="I676" s="1998"/>
      <c r="J676" s="569">
        <v>-1.0954760329036787E-2</v>
      </c>
      <c r="K676" s="477"/>
      <c r="L676" s="477"/>
      <c r="M676" s="1998" t="s">
        <v>379</v>
      </c>
      <c r="N676" s="1998"/>
      <c r="O676" s="570">
        <v>4.458234770350266E-2</v>
      </c>
      <c r="P676" s="477"/>
      <c r="Q676" s="477"/>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999"/>
      <c r="D677" s="1998"/>
      <c r="E677" s="477"/>
      <c r="F677" s="477"/>
      <c r="G677" s="477"/>
      <c r="H677" s="1998" t="s">
        <v>357</v>
      </c>
      <c r="I677" s="1998"/>
      <c r="J677" s="569">
        <v>-4.4312247348540857E-3</v>
      </c>
      <c r="K677" s="477"/>
      <c r="L677" s="477"/>
      <c r="M677" s="1998" t="s">
        <v>389</v>
      </c>
      <c r="N677" s="1998"/>
      <c r="O677" s="570">
        <v>3.8013030359164056E-2</v>
      </c>
      <c r="P677" s="477"/>
      <c r="Q677" s="477"/>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999"/>
      <c r="D678" s="1998"/>
      <c r="E678" s="477"/>
      <c r="F678" s="477"/>
      <c r="G678" s="477"/>
      <c r="H678" s="1998" t="s">
        <v>360</v>
      </c>
      <c r="I678" s="1998"/>
      <c r="J678" s="569">
        <v>2.3309319968797585E-3</v>
      </c>
      <c r="K678" s="477"/>
      <c r="L678" s="477"/>
      <c r="M678" s="1998" t="s">
        <v>381</v>
      </c>
      <c r="N678" s="1998"/>
      <c r="O678" s="570">
        <v>4.3648222135831333E-2</v>
      </c>
      <c r="P678" s="477"/>
      <c r="Q678" s="477"/>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999"/>
      <c r="D679" s="1998"/>
      <c r="E679" s="477"/>
      <c r="F679" s="477"/>
      <c r="G679" s="477"/>
      <c r="H679" s="1998" t="s">
        <v>392</v>
      </c>
      <c r="I679" s="1998"/>
      <c r="J679" s="569">
        <v>-1.1843010235227363E-3</v>
      </c>
      <c r="K679" s="477"/>
      <c r="L679" s="477"/>
      <c r="M679" s="1998" t="s">
        <v>425</v>
      </c>
      <c r="N679" s="1998"/>
      <c r="O679" s="570">
        <v>6.1425051563874329E-3</v>
      </c>
      <c r="P679" s="477"/>
      <c r="Q679" s="477"/>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999"/>
      <c r="D680" s="1998"/>
      <c r="E680" s="477"/>
      <c r="F680" s="477"/>
      <c r="G680" s="477"/>
      <c r="H680" s="1998" t="s">
        <v>394</v>
      </c>
      <c r="I680" s="1998"/>
      <c r="J680" s="569">
        <v>-1.7656060203020824E-4</v>
      </c>
      <c r="K680" s="477"/>
      <c r="L680" s="477"/>
      <c r="M680" s="1998" t="s">
        <v>409</v>
      </c>
      <c r="N680" s="1998"/>
      <c r="O680" s="570">
        <v>2.371579389551165E-2</v>
      </c>
      <c r="P680" s="477"/>
      <c r="Q680" s="477"/>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999"/>
      <c r="D681" s="1998"/>
      <c r="E681" s="477"/>
      <c r="F681" s="477"/>
      <c r="G681" s="477"/>
      <c r="H681" s="1998" t="s">
        <v>418</v>
      </c>
      <c r="I681" s="1998"/>
      <c r="J681" s="569">
        <v>-4.6782087991726826E-3</v>
      </c>
      <c r="K681" s="477"/>
      <c r="L681" s="477"/>
      <c r="M681" s="1998" t="s">
        <v>406</v>
      </c>
      <c r="N681" s="1998"/>
      <c r="O681" s="570">
        <v>2.5509427418830947E-2</v>
      </c>
      <c r="P681" s="477"/>
      <c r="Q681" s="477"/>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999"/>
      <c r="D682" s="1998"/>
      <c r="E682" s="477"/>
      <c r="F682" s="477"/>
      <c r="G682" s="477"/>
      <c r="H682" s="1998" t="s">
        <v>410</v>
      </c>
      <c r="I682" s="1998"/>
      <c r="J682" s="569">
        <v>-9.3028929822480226E-3</v>
      </c>
      <c r="K682" s="477"/>
      <c r="L682" s="477"/>
      <c r="M682" s="1998" t="s">
        <v>419</v>
      </c>
      <c r="N682" s="1998"/>
      <c r="O682" s="570">
        <v>1.6072914108336955E-2</v>
      </c>
      <c r="P682" s="477"/>
      <c r="Q682" s="477"/>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999"/>
      <c r="D683" s="1998"/>
      <c r="E683" s="477"/>
      <c r="F683" s="477"/>
      <c r="G683" s="477"/>
      <c r="H683" s="1998" t="s">
        <v>397</v>
      </c>
      <c r="I683" s="1998"/>
      <c r="J683" s="569">
        <v>1.5684154789380644E-3</v>
      </c>
      <c r="K683" s="477"/>
      <c r="L683" s="477"/>
      <c r="M683" s="1998" t="s">
        <v>386</v>
      </c>
      <c r="N683" s="1998"/>
      <c r="O683" s="570">
        <v>3.8276593223053254E-2</v>
      </c>
      <c r="P683" s="477"/>
      <c r="Q683" s="477"/>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999"/>
      <c r="D684" s="1998"/>
      <c r="E684" s="477"/>
      <c r="F684" s="477"/>
      <c r="G684" s="477"/>
      <c r="H684" s="1998" t="s">
        <v>352</v>
      </c>
      <c r="I684" s="1998"/>
      <c r="J684" s="569">
        <v>-9.3475079750985294E-3</v>
      </c>
      <c r="K684" s="477"/>
      <c r="L684" s="477"/>
      <c r="M684" s="1998" t="s">
        <v>373</v>
      </c>
      <c r="N684" s="1998"/>
      <c r="O684" s="570">
        <v>5.0064599715657902E-2</v>
      </c>
      <c r="P684" s="477"/>
      <c r="Q684" s="477"/>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999"/>
      <c r="D685" s="1998"/>
      <c r="E685" s="477"/>
      <c r="F685" s="477"/>
      <c r="G685" s="477"/>
      <c r="H685" s="1998" t="s">
        <v>416</v>
      </c>
      <c r="I685" s="1998"/>
      <c r="J685" s="569">
        <v>-1.898210459838691E-3</v>
      </c>
      <c r="K685" s="477"/>
      <c r="L685" s="477"/>
      <c r="M685" s="1998" t="s">
        <v>407</v>
      </c>
      <c r="N685" s="1998"/>
      <c r="O685" s="570">
        <v>3.6441389227348815E-3</v>
      </c>
      <c r="P685" s="477"/>
      <c r="Q685" s="477"/>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999"/>
      <c r="D686" s="1998"/>
      <c r="E686" s="477"/>
      <c r="F686" s="477"/>
      <c r="G686" s="477"/>
      <c r="H686" s="1998" t="s">
        <v>411</v>
      </c>
      <c r="I686" s="1998"/>
      <c r="J686" s="569">
        <v>-1.4457397008329623E-3</v>
      </c>
      <c r="K686" s="477"/>
      <c r="L686" s="477"/>
      <c r="M686" s="1998" t="s">
        <v>357</v>
      </c>
      <c r="N686" s="1998"/>
      <c r="O686" s="570">
        <v>6.9111371437002508E-2</v>
      </c>
      <c r="P686" s="477"/>
      <c r="Q686" s="477"/>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999"/>
      <c r="D687" s="1998"/>
      <c r="E687" s="477"/>
      <c r="F687" s="477"/>
      <c r="G687" s="477"/>
      <c r="H687" s="1998" t="s">
        <v>399</v>
      </c>
      <c r="I687" s="1998"/>
      <c r="J687" s="569">
        <v>-2.8756012659567273E-3</v>
      </c>
      <c r="K687" s="477"/>
      <c r="L687" s="477"/>
      <c r="M687" s="1998" t="s">
        <v>360</v>
      </c>
      <c r="N687" s="1998"/>
      <c r="O687" s="570">
        <v>6.0912897164417217E-2</v>
      </c>
      <c r="P687" s="477"/>
      <c r="Q687" s="477"/>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999"/>
      <c r="D688" s="1998"/>
      <c r="E688" s="477"/>
      <c r="F688" s="477"/>
      <c r="G688" s="477"/>
      <c r="H688" s="1998" t="s">
        <v>307</v>
      </c>
      <c r="I688" s="1998"/>
      <c r="J688" s="572">
        <v>8.836644669293349E-2</v>
      </c>
      <c r="K688" s="477"/>
      <c r="L688" s="477"/>
      <c r="M688" s="1998" t="s">
        <v>392</v>
      </c>
      <c r="N688" s="1998"/>
      <c r="O688" s="570">
        <v>3.7482110351865348E-2</v>
      </c>
      <c r="P688" s="477"/>
      <c r="Q688" s="477"/>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999"/>
      <c r="D689" s="1998"/>
      <c r="E689" s="477"/>
      <c r="F689" s="477"/>
      <c r="G689" s="477"/>
      <c r="H689" s="1998"/>
      <c r="I689" s="1998"/>
      <c r="J689" s="477"/>
      <c r="K689" s="477"/>
      <c r="L689" s="477"/>
      <c r="M689" s="1998" t="s">
        <v>394</v>
      </c>
      <c r="N689" s="1998"/>
      <c r="O689" s="570">
        <v>3.3090519712824167E-2</v>
      </c>
      <c r="P689" s="477"/>
      <c r="Q689" s="477"/>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999"/>
      <c r="D690" s="1998"/>
      <c r="E690" s="477"/>
      <c r="F690" s="477"/>
      <c r="G690" s="477"/>
      <c r="H690" s="1998"/>
      <c r="I690" s="1998"/>
      <c r="J690" s="477"/>
      <c r="K690" s="477"/>
      <c r="L690" s="477"/>
      <c r="M690" s="1998" t="s">
        <v>382</v>
      </c>
      <c r="N690" s="1998"/>
      <c r="O690" s="570">
        <v>4.0248744875112222E-2</v>
      </c>
      <c r="P690" s="477"/>
      <c r="Q690" s="477"/>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999"/>
      <c r="D691" s="1998"/>
      <c r="E691" s="477"/>
      <c r="F691" s="477"/>
      <c r="G691" s="477"/>
      <c r="H691" s="1998" t="s">
        <v>269</v>
      </c>
      <c r="I691" s="1998"/>
      <c r="J691" s="1998"/>
      <c r="K691" s="477"/>
      <c r="L691" s="477"/>
      <c r="M691" s="1998" t="s">
        <v>418</v>
      </c>
      <c r="N691" s="1998"/>
      <c r="O691" s="570">
        <v>1.1955049204365459E-2</v>
      </c>
      <c r="P691" s="477"/>
      <c r="Q691" s="477"/>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999"/>
      <c r="D692" s="1998"/>
      <c r="E692" s="477"/>
      <c r="F692" s="477"/>
      <c r="G692" s="477"/>
      <c r="H692" s="1998" t="s">
        <v>202</v>
      </c>
      <c r="I692" s="1998"/>
      <c r="J692" s="588" t="s">
        <v>203</v>
      </c>
      <c r="K692" s="477"/>
      <c r="L692" s="477"/>
      <c r="M692" s="1998" t="s">
        <v>424</v>
      </c>
      <c r="N692" s="1998"/>
      <c r="O692" s="570">
        <v>9.646791760487267E-3</v>
      </c>
      <c r="P692" s="477"/>
      <c r="Q692" s="477"/>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999"/>
      <c r="D693" s="1998"/>
      <c r="E693" s="477"/>
      <c r="F693" s="477"/>
      <c r="G693" s="477"/>
      <c r="H693" s="1998" t="s">
        <v>203</v>
      </c>
      <c r="I693" s="1998"/>
      <c r="J693" s="589">
        <v>0.99999999999999978</v>
      </c>
      <c r="K693" s="477"/>
      <c r="L693" s="477"/>
      <c r="M693" s="1998" t="s">
        <v>423</v>
      </c>
      <c r="N693" s="1998"/>
      <c r="O693" s="570">
        <v>1.1291006953069999E-2</v>
      </c>
      <c r="P693" s="477"/>
      <c r="Q693" s="477"/>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999"/>
      <c r="D694" s="1998"/>
      <c r="E694" s="477"/>
      <c r="F694" s="477"/>
      <c r="G694" s="477"/>
      <c r="H694" s="1998"/>
      <c r="I694" s="1998"/>
      <c r="J694" s="477"/>
      <c r="K694" s="477"/>
      <c r="L694" s="477"/>
      <c r="M694" s="1998" t="s">
        <v>410</v>
      </c>
      <c r="N694" s="1998"/>
      <c r="O694" s="570">
        <v>1.3955046114633071E-2</v>
      </c>
      <c r="P694" s="477"/>
      <c r="Q694" s="477"/>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999"/>
      <c r="D695" s="1998"/>
      <c r="E695" s="477"/>
      <c r="F695" s="477"/>
      <c r="G695" s="477"/>
      <c r="H695" s="1998"/>
      <c r="I695" s="1998"/>
      <c r="J695" s="477"/>
      <c r="K695" s="477"/>
      <c r="L695" s="477"/>
      <c r="M695" s="1998" t="s">
        <v>397</v>
      </c>
      <c r="N695" s="1998"/>
      <c r="O695" s="570">
        <v>2.9584912763299522E-2</v>
      </c>
      <c r="P695" s="477"/>
      <c r="Q695" s="477"/>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999"/>
      <c r="D696" s="1998"/>
      <c r="E696" s="477"/>
      <c r="F696" s="477"/>
      <c r="G696" s="477"/>
      <c r="H696" s="1998"/>
      <c r="I696" s="1998"/>
      <c r="J696" s="477"/>
      <c r="K696" s="477"/>
      <c r="L696" s="477"/>
      <c r="M696" s="1998" t="s">
        <v>352</v>
      </c>
      <c r="N696" s="1998"/>
      <c r="O696" s="570">
        <v>7.1965182685784182E-2</v>
      </c>
      <c r="P696" s="477"/>
      <c r="Q696" s="477"/>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999"/>
      <c r="D697" s="1998"/>
      <c r="E697" s="477"/>
      <c r="F697" s="477"/>
      <c r="G697" s="477"/>
      <c r="H697" s="1998"/>
      <c r="I697" s="1998"/>
      <c r="J697" s="477"/>
      <c r="K697" s="477"/>
      <c r="L697" s="477"/>
      <c r="M697" s="1998" t="s">
        <v>416</v>
      </c>
      <c r="N697" s="1998"/>
      <c r="O697" s="570">
        <v>1.6743682994854184E-2</v>
      </c>
      <c r="P697" s="477"/>
      <c r="Q697" s="477"/>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999"/>
      <c r="D698" s="1998"/>
      <c r="E698" s="477"/>
      <c r="F698" s="477"/>
      <c r="G698" s="477"/>
      <c r="H698" s="1998"/>
      <c r="I698" s="1998"/>
      <c r="J698" s="477"/>
      <c r="K698" s="477"/>
      <c r="L698" s="477"/>
      <c r="M698" s="1998" t="s">
        <v>411</v>
      </c>
      <c r="N698" s="1998"/>
      <c r="O698" s="570">
        <v>2.1268009974691311E-2</v>
      </c>
      <c r="P698" s="477"/>
      <c r="Q698" s="477"/>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999"/>
      <c r="D699" s="1998"/>
      <c r="E699" s="477"/>
      <c r="F699" s="477"/>
      <c r="G699" s="477"/>
      <c r="H699" s="1998"/>
      <c r="I699" s="1998"/>
      <c r="J699" s="477"/>
      <c r="K699" s="477"/>
      <c r="L699" s="477"/>
      <c r="M699" s="1998" t="s">
        <v>399</v>
      </c>
      <c r="N699" s="1998"/>
      <c r="O699" s="570">
        <v>2.9247480378608155E-2</v>
      </c>
      <c r="P699" s="477"/>
      <c r="Q699" s="477"/>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1999"/>
      <c r="D700" s="1998"/>
      <c r="E700" s="477"/>
      <c r="F700" s="477"/>
      <c r="G700" s="477"/>
      <c r="H700" s="1998"/>
      <c r="I700" s="1998"/>
      <c r="J700" s="477"/>
      <c r="K700" s="477"/>
      <c r="L700" s="477"/>
      <c r="M700" s="1998" t="s">
        <v>307</v>
      </c>
      <c r="N700" s="1998"/>
      <c r="O700" s="573">
        <v>4.88193219514075E-2</v>
      </c>
      <c r="P700" s="477"/>
      <c r="Q700" s="477"/>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1998"/>
      <c r="D701" s="1998"/>
      <c r="E701" s="477"/>
      <c r="F701" s="477"/>
      <c r="G701" s="477"/>
      <c r="H701" s="1998"/>
      <c r="I701" s="1998"/>
      <c r="J701" s="477"/>
      <c r="K701" s="477"/>
      <c r="L701" s="477"/>
      <c r="M701" s="1998"/>
      <c r="N701" s="1998"/>
      <c r="O701" s="477"/>
      <c r="P701" s="477"/>
      <c r="Q701" s="477"/>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1998"/>
      <c r="D702" s="1998"/>
      <c r="E702" s="477"/>
      <c r="F702" s="477"/>
      <c r="G702" s="477"/>
      <c r="H702" s="1998"/>
      <c r="I702" s="1998"/>
      <c r="J702" s="477"/>
      <c r="K702" s="477"/>
      <c r="L702" s="477"/>
      <c r="M702" s="1998"/>
      <c r="N702" s="1998"/>
      <c r="O702" s="477"/>
      <c r="P702" s="477"/>
      <c r="Q702" s="477"/>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1998"/>
      <c r="D703" s="1998"/>
      <c r="E703" s="477"/>
      <c r="F703" s="477"/>
      <c r="G703" s="477"/>
      <c r="H703" s="1998"/>
      <c r="I703" s="1998"/>
      <c r="J703" s="477"/>
      <c r="K703" s="477"/>
      <c r="L703" s="477"/>
      <c r="M703" s="1998" t="s">
        <v>269</v>
      </c>
      <c r="N703" s="1998"/>
      <c r="O703" s="1998"/>
      <c r="P703" s="477"/>
      <c r="Q703" s="477"/>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1998"/>
      <c r="D704" s="1998"/>
      <c r="E704" s="477"/>
      <c r="F704" s="477"/>
      <c r="G704" s="477"/>
      <c r="H704" s="1998"/>
      <c r="I704" s="1998"/>
      <c r="J704" s="477"/>
      <c r="K704" s="477"/>
      <c r="L704" s="477"/>
      <c r="M704" s="1998" t="s">
        <v>202</v>
      </c>
      <c r="N704" s="1998"/>
      <c r="O704" s="590" t="s">
        <v>203</v>
      </c>
      <c r="P704" s="477"/>
      <c r="Q704" s="477"/>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1998"/>
      <c r="D705" s="1998"/>
      <c r="E705" s="477"/>
      <c r="F705" s="477"/>
      <c r="G705" s="477"/>
      <c r="H705" s="1998"/>
      <c r="I705" s="1998"/>
      <c r="J705" s="477"/>
      <c r="K705" s="477"/>
      <c r="L705" s="477"/>
      <c r="M705" s="1998" t="s">
        <v>203</v>
      </c>
      <c r="N705" s="1998"/>
      <c r="O705" s="591">
        <v>1.0000000000000004</v>
      </c>
      <c r="P705" s="477"/>
      <c r="Q705" s="477"/>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1998"/>
      <c r="D706" s="1998"/>
      <c r="E706" s="477"/>
      <c r="F706" s="477"/>
      <c r="G706" s="477"/>
      <c r="H706" s="1998"/>
      <c r="I706" s="1998"/>
      <c r="J706" s="477"/>
      <c r="K706" s="477"/>
      <c r="L706" s="477"/>
      <c r="M706" s="1998"/>
      <c r="N706" s="1998"/>
      <c r="O706" s="477"/>
      <c r="P706" s="477"/>
      <c r="Q706" s="477"/>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1998"/>
      <c r="D707" s="1998"/>
      <c r="E707" s="477"/>
      <c r="F707" s="477"/>
      <c r="G707" s="477"/>
      <c r="H707" s="1998"/>
      <c r="I707" s="1998"/>
      <c r="J707" s="477"/>
      <c r="K707" s="477"/>
      <c r="L707" s="477"/>
      <c r="M707" s="1998"/>
      <c r="N707" s="1998"/>
      <c r="O707" s="477"/>
      <c r="P707" s="477"/>
      <c r="Q707" s="477"/>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1998"/>
      <c r="D708" s="1998"/>
      <c r="E708" s="477"/>
      <c r="F708" s="477"/>
      <c r="G708" s="477"/>
      <c r="H708" s="1998"/>
      <c r="I708" s="1998"/>
      <c r="J708" s="477"/>
      <c r="K708" s="477"/>
      <c r="L708" s="477"/>
      <c r="M708" s="1998"/>
      <c r="N708" s="1998"/>
      <c r="O708" s="477"/>
      <c r="P708" s="477"/>
      <c r="Q708" s="477"/>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1998"/>
      <c r="D709" s="1998"/>
      <c r="E709" s="477"/>
      <c r="F709" s="477"/>
      <c r="G709" s="477"/>
      <c r="H709" s="1998"/>
      <c r="I709" s="1998"/>
      <c r="J709" s="477"/>
      <c r="K709" s="477"/>
      <c r="L709" s="477"/>
      <c r="M709" s="1998"/>
      <c r="N709" s="1998"/>
      <c r="O709" s="477"/>
      <c r="P709" s="477"/>
      <c r="Q709" s="477"/>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1998"/>
      <c r="D710" s="1998"/>
      <c r="E710" s="477"/>
      <c r="F710" s="477"/>
      <c r="G710" s="477"/>
      <c r="H710" s="1998"/>
      <c r="I710" s="1998"/>
      <c r="J710" s="477"/>
      <c r="K710" s="477"/>
      <c r="L710" s="477"/>
      <c r="M710" s="1998"/>
      <c r="N710" s="1998"/>
      <c r="O710" s="477"/>
      <c r="P710" s="477"/>
      <c r="Q710" s="477"/>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1998"/>
      <c r="D711" s="1998"/>
      <c r="E711" s="477"/>
      <c r="F711" s="477"/>
      <c r="G711" s="477"/>
      <c r="H711" s="1998"/>
      <c r="I711" s="1998"/>
      <c r="J711" s="477"/>
      <c r="K711" s="477"/>
      <c r="L711" s="477"/>
      <c r="M711" s="1998"/>
      <c r="N711" s="1998"/>
      <c r="O711" s="477"/>
      <c r="P711" s="477"/>
      <c r="Q711" s="477"/>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1998"/>
      <c r="D712" s="1998"/>
      <c r="E712" s="477"/>
      <c r="F712" s="477"/>
      <c r="G712" s="477"/>
      <c r="H712" s="1998"/>
      <c r="I712" s="1998"/>
      <c r="J712" s="477"/>
      <c r="K712" s="477"/>
      <c r="L712" s="477"/>
      <c r="M712" s="1998"/>
      <c r="N712" s="1998"/>
      <c r="O712" s="477"/>
      <c r="P712" s="477"/>
      <c r="Q712" s="477"/>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1998"/>
      <c r="D713" s="1998"/>
      <c r="E713" s="477"/>
      <c r="F713" s="477"/>
      <c r="G713" s="477"/>
      <c r="H713" s="1998"/>
      <c r="I713" s="1998"/>
      <c r="J713" s="477"/>
      <c r="K713" s="477"/>
      <c r="L713" s="477"/>
      <c r="M713" s="1998"/>
      <c r="N713" s="1998"/>
      <c r="O713" s="477"/>
      <c r="P713" s="477"/>
      <c r="Q713" s="477"/>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1998"/>
      <c r="D714" s="1998"/>
      <c r="E714" s="477"/>
      <c r="F714" s="477"/>
      <c r="G714" s="477"/>
      <c r="H714" s="1998"/>
      <c r="I714" s="1998"/>
      <c r="J714" s="477"/>
      <c r="K714" s="477"/>
      <c r="L714" s="477"/>
      <c r="M714" s="1998"/>
      <c r="N714" s="1998"/>
      <c r="O714" s="477"/>
      <c r="P714" s="477"/>
      <c r="Q714" s="477"/>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1998"/>
      <c r="D715" s="1998"/>
      <c r="E715" s="477"/>
      <c r="F715" s="477"/>
      <c r="G715" s="477"/>
      <c r="H715" s="1998"/>
      <c r="I715" s="1998"/>
      <c r="J715" s="477"/>
      <c r="K715" s="477"/>
      <c r="L715" s="477"/>
      <c r="M715" s="1998"/>
      <c r="N715" s="1998"/>
      <c r="O715" s="477"/>
      <c r="P715" s="477"/>
      <c r="Q715" s="477"/>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1998"/>
      <c r="D716" s="1998"/>
      <c r="E716" s="477"/>
      <c r="F716" s="477"/>
      <c r="G716" s="477"/>
      <c r="H716" s="1998"/>
      <c r="I716" s="1998"/>
      <c r="J716" s="477"/>
      <c r="K716" s="477"/>
      <c r="L716" s="477"/>
      <c r="M716" s="1998"/>
      <c r="N716" s="1998"/>
      <c r="O716" s="477"/>
      <c r="P716" s="477"/>
      <c r="Q716" s="477"/>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1998"/>
      <c r="D717" s="1998"/>
      <c r="E717" s="477"/>
      <c r="F717" s="477"/>
      <c r="G717" s="477"/>
      <c r="H717" s="1998"/>
      <c r="I717" s="1998"/>
      <c r="J717" s="477"/>
      <c r="K717" s="477"/>
      <c r="L717" s="477"/>
      <c r="M717" s="1998"/>
      <c r="N717" s="1998"/>
      <c r="O717" s="477"/>
      <c r="P717" s="477"/>
      <c r="Q717" s="477"/>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1998"/>
      <c r="D718" s="1998"/>
      <c r="E718" s="477"/>
      <c r="F718" s="477"/>
      <c r="G718" s="477"/>
      <c r="H718" s="1998"/>
      <c r="I718" s="1998"/>
      <c r="J718" s="477"/>
      <c r="K718" s="477"/>
      <c r="L718" s="477"/>
      <c r="M718" s="1998"/>
      <c r="N718" s="1998"/>
      <c r="O718" s="477"/>
      <c r="P718" s="477"/>
      <c r="Q718" s="477"/>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1998"/>
      <c r="D719" s="1998"/>
      <c r="E719" s="477"/>
      <c r="F719" s="477"/>
      <c r="G719" s="477"/>
      <c r="H719" s="1998"/>
      <c r="I719" s="1998"/>
      <c r="J719" s="477"/>
      <c r="K719" s="477"/>
      <c r="L719" s="477"/>
      <c r="M719" s="1998"/>
      <c r="N719" s="1998"/>
      <c r="O719" s="477"/>
      <c r="P719" s="477"/>
      <c r="Q719" s="477"/>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1998"/>
      <c r="D720" s="1998"/>
      <c r="E720" s="477"/>
      <c r="F720" s="477"/>
      <c r="G720" s="477"/>
      <c r="H720" s="1998"/>
      <c r="I720" s="1998"/>
      <c r="J720" s="477"/>
      <c r="K720" s="477"/>
      <c r="L720" s="477"/>
      <c r="M720" s="1998"/>
      <c r="N720" s="1998"/>
      <c r="O720" s="477"/>
      <c r="P720" s="477"/>
      <c r="Q720" s="477"/>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1998"/>
      <c r="D721" s="1998"/>
      <c r="E721" s="477"/>
      <c r="F721" s="477"/>
      <c r="G721" s="477"/>
      <c r="H721" s="1998"/>
      <c r="I721" s="1998"/>
      <c r="J721" s="477"/>
      <c r="K721" s="477"/>
      <c r="L721" s="477"/>
      <c r="M721" s="1998"/>
      <c r="N721" s="1998"/>
      <c r="O721" s="477"/>
      <c r="P721" s="477"/>
      <c r="Q721" s="477"/>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1998"/>
      <c r="D722" s="1998"/>
      <c r="E722" s="477"/>
      <c r="F722" s="477"/>
      <c r="G722" s="477"/>
      <c r="H722" s="1998"/>
      <c r="I722" s="1998"/>
      <c r="J722" s="477"/>
      <c r="K722" s="477"/>
      <c r="L722" s="477"/>
      <c r="M722" s="1998"/>
      <c r="N722" s="1998"/>
      <c r="O722" s="477"/>
      <c r="P722" s="477"/>
      <c r="Q722" s="477"/>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1998"/>
      <c r="D723" s="1998"/>
      <c r="E723" s="477"/>
      <c r="F723" s="477"/>
      <c r="G723" s="477"/>
      <c r="H723" s="1998"/>
      <c r="I723" s="1998"/>
      <c r="J723" s="477"/>
      <c r="K723" s="477"/>
      <c r="L723" s="477"/>
      <c r="M723" s="1998"/>
      <c r="N723" s="1998"/>
      <c r="O723" s="477"/>
      <c r="P723" s="477"/>
      <c r="Q723" s="477"/>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1998"/>
      <c r="D724" s="1998"/>
      <c r="E724" s="477"/>
      <c r="F724" s="477"/>
      <c r="G724" s="477"/>
      <c r="H724" s="1998"/>
      <c r="I724" s="1998"/>
      <c r="J724" s="477"/>
      <c r="K724" s="477"/>
      <c r="L724" s="477"/>
      <c r="M724" s="1998"/>
      <c r="N724" s="1998"/>
      <c r="O724" s="477"/>
      <c r="P724" s="477"/>
      <c r="Q724" s="477"/>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1998"/>
      <c r="D725" s="1998"/>
      <c r="E725" s="477"/>
      <c r="F725" s="477"/>
      <c r="G725" s="477"/>
      <c r="H725" s="1998"/>
      <c r="I725" s="1998"/>
      <c r="J725" s="477"/>
      <c r="K725" s="477"/>
      <c r="L725" s="477"/>
      <c r="M725" s="1998"/>
      <c r="N725" s="1998"/>
      <c r="O725" s="477"/>
      <c r="P725" s="477"/>
      <c r="Q725" s="477"/>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1998"/>
      <c r="D726" s="1998"/>
      <c r="E726" s="477"/>
      <c r="F726" s="477"/>
      <c r="G726" s="477"/>
      <c r="H726" s="1998"/>
      <c r="I726" s="1998"/>
      <c r="J726" s="477"/>
      <c r="K726" s="477"/>
      <c r="L726" s="477"/>
      <c r="M726" s="1998"/>
      <c r="N726" s="1998"/>
      <c r="O726" s="477"/>
      <c r="P726" s="477"/>
      <c r="Q726" s="477"/>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1998"/>
      <c r="D727" s="1998"/>
      <c r="E727" s="477"/>
      <c r="F727" s="477"/>
      <c r="G727" s="477"/>
      <c r="H727" s="1998"/>
      <c r="I727" s="1998"/>
      <c r="J727" s="477"/>
      <c r="K727" s="477"/>
      <c r="L727" s="477"/>
      <c r="M727" s="1998"/>
      <c r="N727" s="1998"/>
      <c r="O727" s="477"/>
      <c r="P727" s="477"/>
      <c r="Q727" s="477"/>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1998"/>
      <c r="D728" s="1998"/>
      <c r="E728" s="477"/>
      <c r="F728" s="477"/>
      <c r="G728" s="477"/>
      <c r="H728" s="1998"/>
      <c r="I728" s="1998"/>
      <c r="J728" s="477"/>
      <c r="K728" s="477"/>
      <c r="L728" s="477"/>
      <c r="M728" s="1998"/>
      <c r="N728" s="1998"/>
      <c r="O728" s="477"/>
      <c r="P728" s="477"/>
      <c r="Q728" s="477"/>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1998"/>
      <c r="D729" s="1998"/>
      <c r="E729" s="477"/>
      <c r="F729" s="477"/>
      <c r="G729" s="477"/>
      <c r="H729" s="1998"/>
      <c r="I729" s="1998"/>
      <c r="J729" s="477"/>
      <c r="K729" s="477"/>
      <c r="L729" s="477"/>
      <c r="M729" s="1998"/>
      <c r="N729" s="1998"/>
      <c r="O729" s="477"/>
      <c r="P729" s="477"/>
      <c r="Q729" s="477"/>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1998"/>
      <c r="D730" s="1998"/>
      <c r="E730" s="477"/>
      <c r="F730" s="477"/>
      <c r="G730" s="477"/>
      <c r="H730" s="1998"/>
      <c r="I730" s="1998"/>
      <c r="J730" s="477"/>
      <c r="K730" s="477"/>
      <c r="L730" s="477"/>
      <c r="M730" s="1998"/>
      <c r="N730" s="1998"/>
      <c r="O730" s="477"/>
      <c r="P730" s="477"/>
      <c r="Q730" s="477"/>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1998"/>
      <c r="D731" s="1998"/>
      <c r="E731" s="477"/>
      <c r="F731" s="477"/>
      <c r="G731" s="477"/>
      <c r="H731" s="1998"/>
      <c r="I731" s="1998"/>
      <c r="J731" s="477"/>
      <c r="K731" s="477"/>
      <c r="L731" s="477"/>
      <c r="M731" s="1998"/>
      <c r="N731" s="1998"/>
      <c r="O731" s="477"/>
      <c r="P731" s="477"/>
      <c r="Q731" s="477"/>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1998"/>
      <c r="D732" s="1998"/>
      <c r="E732" s="477"/>
      <c r="F732" s="477"/>
      <c r="G732" s="477"/>
      <c r="H732" s="1998"/>
      <c r="I732" s="1998"/>
      <c r="J732" s="477"/>
      <c r="K732" s="477"/>
      <c r="L732" s="477"/>
      <c r="M732" s="1998"/>
      <c r="N732" s="1998"/>
      <c r="O732" s="477"/>
      <c r="P732" s="477"/>
      <c r="Q732" s="477"/>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1998"/>
      <c r="D733" s="1998"/>
      <c r="E733" s="477"/>
      <c r="F733" s="477"/>
      <c r="G733" s="477"/>
      <c r="H733" s="1998"/>
      <c r="I733" s="1998"/>
      <c r="J733" s="477"/>
      <c r="K733" s="477"/>
      <c r="L733" s="477"/>
      <c r="M733" s="1998"/>
      <c r="N733" s="1998"/>
      <c r="O733" s="477"/>
      <c r="P733" s="477"/>
      <c r="Q733" s="477"/>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1998"/>
      <c r="D734" s="1998"/>
      <c r="E734" s="477"/>
      <c r="F734" s="477"/>
      <c r="G734" s="477"/>
      <c r="H734" s="1998"/>
      <c r="I734" s="1998"/>
      <c r="J734" s="477"/>
      <c r="K734" s="477"/>
      <c r="L734" s="477"/>
      <c r="M734" s="1998"/>
      <c r="N734" s="1998"/>
      <c r="O734" s="477"/>
      <c r="P734" s="477"/>
      <c r="Q734" s="477"/>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1998"/>
      <c r="D735" s="1998"/>
      <c r="E735" s="477"/>
      <c r="F735" s="477"/>
      <c r="G735" s="477"/>
      <c r="H735" s="1998"/>
      <c r="I735" s="1998"/>
      <c r="J735" s="477"/>
      <c r="K735" s="477"/>
      <c r="L735" s="477"/>
      <c r="M735" s="1998"/>
      <c r="N735" s="1998"/>
      <c r="O735" s="477"/>
      <c r="P735" s="477"/>
      <c r="Q735" s="477"/>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1998"/>
      <c r="D736" s="1998"/>
      <c r="E736" s="477"/>
      <c r="F736" s="477"/>
      <c r="G736" s="477"/>
      <c r="H736" s="1998"/>
      <c r="I736" s="1998"/>
      <c r="J736" s="477"/>
      <c r="K736" s="477"/>
      <c r="L736" s="477"/>
      <c r="M736" s="1998"/>
      <c r="N736" s="1998"/>
      <c r="O736" s="477"/>
      <c r="P736" s="477"/>
      <c r="Q736" s="477"/>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1998"/>
      <c r="D737" s="1998"/>
      <c r="E737" s="477"/>
      <c r="F737" s="477"/>
      <c r="G737" s="477"/>
      <c r="H737" s="1998"/>
      <c r="I737" s="1998"/>
      <c r="J737" s="477"/>
      <c r="K737" s="477"/>
      <c r="L737" s="477"/>
      <c r="M737" s="1998"/>
      <c r="N737" s="1998"/>
      <c r="O737" s="477"/>
      <c r="P737" s="477"/>
      <c r="Q737" s="477"/>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1998"/>
      <c r="D738" s="1998"/>
      <c r="E738" s="477"/>
      <c r="F738" s="477"/>
      <c r="G738" s="477"/>
      <c r="H738" s="1998"/>
      <c r="I738" s="1998"/>
      <c r="J738" s="477"/>
      <c r="K738" s="477"/>
      <c r="L738" s="477"/>
      <c r="M738" s="1998"/>
      <c r="N738" s="1998"/>
      <c r="O738" s="477"/>
      <c r="P738" s="477"/>
      <c r="Q738" s="477"/>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1998"/>
      <c r="D739" s="1998"/>
      <c r="E739" s="477"/>
      <c r="F739" s="477"/>
      <c r="G739" s="477"/>
      <c r="H739" s="1998"/>
      <c r="I739" s="1998"/>
      <c r="J739" s="477"/>
      <c r="K739" s="477"/>
      <c r="L739" s="477"/>
      <c r="M739" s="1998"/>
      <c r="N739" s="1998"/>
      <c r="O739" s="477"/>
      <c r="P739" s="477"/>
      <c r="Q739" s="477"/>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1998"/>
      <c r="D740" s="1998"/>
      <c r="E740" s="477"/>
      <c r="F740" s="477"/>
      <c r="G740" s="477"/>
      <c r="H740" s="1998"/>
      <c r="I740" s="1998"/>
      <c r="J740" s="477"/>
      <c r="K740" s="477"/>
      <c r="L740" s="477"/>
      <c r="M740" s="1998"/>
      <c r="N740" s="1998"/>
      <c r="O740" s="477"/>
      <c r="P740" s="477"/>
      <c r="Q740" s="477"/>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1998"/>
      <c r="D741" s="1998"/>
      <c r="E741" s="477"/>
      <c r="F741" s="477"/>
      <c r="G741" s="477"/>
      <c r="H741" s="1998"/>
      <c r="I741" s="1998"/>
      <c r="J741" s="477"/>
      <c r="K741" s="477"/>
      <c r="L741" s="477"/>
      <c r="M741" s="1998"/>
      <c r="N741" s="1998"/>
      <c r="O741" s="477"/>
      <c r="P741" s="477"/>
      <c r="Q741" s="477"/>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1998"/>
      <c r="D742" s="1998"/>
      <c r="E742" s="477"/>
      <c r="F742" s="477"/>
      <c r="G742" s="477"/>
      <c r="H742" s="1998"/>
      <c r="I742" s="1998"/>
      <c r="J742" s="477"/>
      <c r="K742" s="477"/>
      <c r="L742" s="477"/>
      <c r="M742" s="1998"/>
      <c r="N742" s="1998"/>
      <c r="O742" s="477"/>
      <c r="P742" s="477"/>
      <c r="Q742" s="477"/>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1998"/>
      <c r="D743" s="1998"/>
      <c r="E743" s="477"/>
      <c r="F743" s="477"/>
      <c r="G743" s="477"/>
      <c r="H743" s="1998"/>
      <c r="I743" s="1998"/>
      <c r="J743" s="477"/>
      <c r="K743" s="477"/>
      <c r="L743" s="477"/>
      <c r="M743" s="1998"/>
      <c r="N743" s="1998"/>
      <c r="O743" s="477"/>
      <c r="P743" s="477"/>
      <c r="Q743" s="477"/>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1998"/>
      <c r="D744" s="1998"/>
      <c r="E744" s="477"/>
      <c r="F744" s="477"/>
      <c r="G744" s="477"/>
      <c r="H744" s="1998"/>
      <c r="I744" s="1998"/>
      <c r="J744" s="477"/>
      <c r="K744" s="477"/>
      <c r="L744" s="477"/>
      <c r="M744" s="1998"/>
      <c r="N744" s="1998"/>
      <c r="O744" s="477"/>
      <c r="P744" s="477"/>
      <c r="Q744" s="477"/>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1998"/>
      <c r="D745" s="1998"/>
      <c r="E745" s="477"/>
      <c r="F745" s="477"/>
      <c r="G745" s="477"/>
      <c r="H745" s="1998"/>
      <c r="I745" s="1998"/>
      <c r="J745" s="477"/>
      <c r="K745" s="477"/>
      <c r="L745" s="477"/>
      <c r="M745" s="1998"/>
      <c r="N745" s="1998"/>
      <c r="O745" s="477"/>
      <c r="P745" s="477"/>
      <c r="Q745" s="477"/>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1998"/>
      <c r="D746" s="1998"/>
      <c r="E746" s="477"/>
      <c r="F746" s="477"/>
      <c r="G746" s="477"/>
      <c r="H746" s="1998"/>
      <c r="I746" s="1998"/>
      <c r="J746" s="477"/>
      <c r="K746" s="477"/>
      <c r="L746" s="477"/>
      <c r="M746" s="1998"/>
      <c r="N746" s="1998"/>
      <c r="O746" s="477"/>
      <c r="P746" s="477"/>
      <c r="Q746" s="477"/>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1998"/>
      <c r="D747" s="1998"/>
      <c r="E747" s="477"/>
      <c r="F747" s="477"/>
      <c r="G747" s="477"/>
      <c r="H747" s="1998"/>
      <c r="I747" s="1998"/>
      <c r="J747" s="477"/>
      <c r="K747" s="477"/>
      <c r="L747" s="477"/>
      <c r="M747" s="1998"/>
      <c r="N747" s="1998"/>
      <c r="O747" s="477"/>
      <c r="P747" s="477"/>
      <c r="Q747" s="477"/>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1998"/>
      <c r="D748" s="1998"/>
      <c r="E748" s="477"/>
      <c r="F748" s="477"/>
      <c r="G748" s="477"/>
      <c r="H748" s="1998"/>
      <c r="I748" s="1998"/>
      <c r="J748" s="477"/>
      <c r="K748" s="477"/>
      <c r="L748" s="477"/>
      <c r="M748" s="1998"/>
      <c r="N748" s="1998"/>
      <c r="O748" s="477"/>
      <c r="P748" s="477"/>
      <c r="Q748" s="477"/>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1998"/>
      <c r="D749" s="1998"/>
      <c r="E749" s="477"/>
      <c r="F749" s="477"/>
      <c r="G749" s="477"/>
      <c r="H749" s="1998"/>
      <c r="I749" s="1998"/>
      <c r="J749" s="477"/>
      <c r="K749" s="477"/>
      <c r="L749" s="477"/>
      <c r="M749" s="1998"/>
      <c r="N749" s="1998"/>
      <c r="O749" s="477"/>
      <c r="P749" s="477"/>
      <c r="Q749" s="477"/>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1998"/>
      <c r="D750" s="1998"/>
      <c r="E750" s="477"/>
      <c r="F750" s="477"/>
      <c r="G750" s="477"/>
      <c r="H750" s="1998"/>
      <c r="I750" s="1998"/>
      <c r="J750" s="477"/>
      <c r="K750" s="477"/>
      <c r="L750" s="477"/>
      <c r="M750" s="1998"/>
      <c r="N750" s="1998"/>
      <c r="O750" s="477"/>
      <c r="P750" s="477"/>
      <c r="Q750" s="477"/>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1998"/>
      <c r="D751" s="1998"/>
      <c r="E751" s="477"/>
      <c r="F751" s="477"/>
      <c r="G751" s="477"/>
      <c r="H751" s="1998"/>
      <c r="I751" s="1998"/>
      <c r="J751" s="477"/>
      <c r="K751" s="477"/>
      <c r="L751" s="477"/>
      <c r="M751" s="1998"/>
      <c r="N751" s="1998"/>
      <c r="O751" s="477"/>
      <c r="P751" s="477"/>
      <c r="Q751" s="477"/>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1998"/>
      <c r="D752" s="1998"/>
      <c r="E752" s="477"/>
      <c r="F752" s="477"/>
      <c r="G752" s="477"/>
      <c r="H752" s="1998"/>
      <c r="I752" s="1998"/>
      <c r="J752" s="477"/>
      <c r="K752" s="477"/>
      <c r="L752" s="477"/>
      <c r="M752" s="1998"/>
      <c r="N752" s="1998"/>
      <c r="O752" s="477"/>
      <c r="P752" s="477"/>
      <c r="Q752" s="477"/>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1998"/>
      <c r="D753" s="1998"/>
      <c r="E753" s="477"/>
      <c r="F753" s="477"/>
      <c r="G753" s="477"/>
      <c r="H753" s="1998"/>
      <c r="I753" s="1998"/>
      <c r="J753" s="477"/>
      <c r="K753" s="477"/>
      <c r="L753" s="477"/>
      <c r="M753" s="1998"/>
      <c r="N753" s="1998"/>
      <c r="O753" s="477"/>
      <c r="P753" s="477"/>
      <c r="Q753" s="477"/>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1998"/>
      <c r="D754" s="1998"/>
      <c r="E754" s="477"/>
      <c r="F754" s="477"/>
      <c r="G754" s="477"/>
      <c r="H754" s="1998"/>
      <c r="I754" s="1998"/>
      <c r="J754" s="477"/>
      <c r="K754" s="477"/>
      <c r="L754" s="477"/>
      <c r="M754" s="1998"/>
      <c r="N754" s="1998"/>
      <c r="O754" s="477"/>
      <c r="P754" s="477"/>
      <c r="Q754" s="477"/>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1998"/>
      <c r="D755" s="1998"/>
      <c r="E755" s="477"/>
      <c r="F755" s="477"/>
      <c r="G755" s="477"/>
      <c r="H755" s="1998"/>
      <c r="I755" s="1998"/>
      <c r="J755" s="477"/>
      <c r="K755" s="477"/>
      <c r="L755" s="477"/>
      <c r="M755" s="1998"/>
      <c r="N755" s="1998"/>
      <c r="O755" s="477"/>
      <c r="P755" s="477"/>
      <c r="Q755" s="477"/>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1998"/>
      <c r="D756" s="1998"/>
      <c r="E756" s="477"/>
      <c r="F756" s="477"/>
      <c r="G756" s="477"/>
      <c r="H756" s="1998"/>
      <c r="I756" s="1998"/>
      <c r="J756" s="477"/>
      <c r="K756" s="477"/>
      <c r="L756" s="477"/>
      <c r="M756" s="1998"/>
      <c r="N756" s="1998"/>
      <c r="O756" s="477"/>
      <c r="P756" s="477"/>
      <c r="Q756" s="477"/>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1998"/>
      <c r="D757" s="1998"/>
      <c r="E757" s="477"/>
      <c r="F757" s="477"/>
      <c r="G757" s="477"/>
      <c r="H757" s="1998"/>
      <c r="I757" s="1998"/>
      <c r="J757" s="477"/>
      <c r="K757" s="477"/>
      <c r="L757" s="477"/>
      <c r="M757" s="1998"/>
      <c r="N757" s="1998"/>
      <c r="O757" s="477"/>
      <c r="P757" s="477"/>
      <c r="Q757" s="477"/>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1998"/>
      <c r="D758" s="1998"/>
      <c r="E758" s="477"/>
      <c r="F758" s="477"/>
      <c r="G758" s="477"/>
      <c r="H758" s="1998"/>
      <c r="I758" s="1998"/>
      <c r="J758" s="477"/>
      <c r="K758" s="477"/>
      <c r="L758" s="477"/>
      <c r="M758" s="1998"/>
      <c r="N758" s="1998"/>
      <c r="O758" s="477"/>
      <c r="P758" s="477"/>
      <c r="Q758" s="477"/>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1998"/>
      <c r="D759" s="1998"/>
      <c r="E759" s="477"/>
      <c r="F759" s="477"/>
      <c r="G759" s="477"/>
      <c r="H759" s="1998"/>
      <c r="I759" s="1998"/>
      <c r="J759" s="477"/>
      <c r="K759" s="477"/>
      <c r="L759" s="477"/>
      <c r="M759" s="1998"/>
      <c r="N759" s="1998"/>
      <c r="O759" s="477"/>
      <c r="P759" s="477"/>
      <c r="Q759" s="477"/>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1998"/>
      <c r="D760" s="1998"/>
      <c r="E760" s="477"/>
      <c r="F760" s="477"/>
      <c r="G760" s="477"/>
      <c r="H760" s="1998"/>
      <c r="I760" s="1998"/>
      <c r="J760" s="477"/>
      <c r="K760" s="477"/>
      <c r="L760" s="477"/>
      <c r="M760" s="1998"/>
      <c r="N760" s="1998"/>
      <c r="O760" s="477"/>
      <c r="P760" s="477"/>
      <c r="Q760" s="477"/>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1998"/>
      <c r="D761" s="1998"/>
      <c r="E761" s="477"/>
      <c r="F761" s="477"/>
      <c r="G761" s="477"/>
      <c r="H761" s="1998"/>
      <c r="I761" s="1998"/>
      <c r="J761" s="477"/>
      <c r="K761" s="477"/>
      <c r="L761" s="477"/>
      <c r="M761" s="1998"/>
      <c r="N761" s="1998"/>
      <c r="O761" s="477"/>
      <c r="P761" s="477"/>
      <c r="Q761" s="477"/>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1998"/>
      <c r="D762" s="1998"/>
      <c r="E762" s="477"/>
      <c r="F762" s="477"/>
      <c r="G762" s="477"/>
      <c r="H762" s="1998"/>
      <c r="I762" s="1998"/>
      <c r="J762" s="477"/>
      <c r="K762" s="477"/>
      <c r="L762" s="477"/>
      <c r="M762" s="1998"/>
      <c r="N762" s="1998"/>
      <c r="O762" s="477"/>
      <c r="P762" s="477"/>
      <c r="Q762" s="477"/>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1998"/>
      <c r="D763" s="1998"/>
      <c r="E763" s="477"/>
      <c r="F763" s="477"/>
      <c r="G763" s="477"/>
      <c r="H763" s="1998"/>
      <c r="I763" s="1998"/>
      <c r="J763" s="477"/>
      <c r="K763" s="477"/>
      <c r="L763" s="477"/>
      <c r="M763" s="1998"/>
      <c r="N763" s="1998"/>
      <c r="O763" s="477"/>
      <c r="P763" s="477"/>
      <c r="Q763" s="477"/>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1998"/>
      <c r="D764" s="1998"/>
      <c r="E764" s="477"/>
      <c r="F764" s="477"/>
      <c r="G764" s="477"/>
      <c r="H764" s="1998"/>
      <c r="I764" s="1998"/>
      <c r="J764" s="477"/>
      <c r="K764" s="477"/>
      <c r="L764" s="477"/>
      <c r="M764" s="1998"/>
      <c r="N764" s="1998"/>
      <c r="O764" s="477"/>
      <c r="P764" s="477"/>
      <c r="Q764" s="477"/>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1998"/>
      <c r="D765" s="1998"/>
      <c r="E765" s="477"/>
      <c r="F765" s="477"/>
      <c r="G765" s="477"/>
      <c r="H765" s="1998"/>
      <c r="I765" s="1998"/>
      <c r="J765" s="477"/>
      <c r="K765" s="477"/>
      <c r="L765" s="477"/>
      <c r="M765" s="1998"/>
      <c r="N765" s="1998"/>
      <c r="O765" s="477"/>
      <c r="P765" s="477"/>
      <c r="Q765" s="477"/>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1998"/>
      <c r="D766" s="1998"/>
      <c r="E766" s="477"/>
      <c r="F766" s="477"/>
      <c r="G766" s="477"/>
      <c r="H766" s="1998"/>
      <c r="I766" s="1998"/>
      <c r="J766" s="477"/>
      <c r="K766" s="477"/>
      <c r="L766" s="477"/>
      <c r="M766" s="1998"/>
      <c r="N766" s="1998"/>
      <c r="O766" s="477"/>
      <c r="P766" s="477"/>
      <c r="Q766" s="477"/>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1998"/>
      <c r="D767" s="1998"/>
      <c r="E767" s="477"/>
      <c r="F767" s="477"/>
      <c r="G767" s="477"/>
      <c r="H767" s="1998"/>
      <c r="I767" s="1998"/>
      <c r="J767" s="477"/>
      <c r="K767" s="477"/>
      <c r="L767" s="477"/>
      <c r="M767" s="1998"/>
      <c r="N767" s="1998"/>
      <c r="O767" s="477"/>
      <c r="P767" s="477"/>
      <c r="Q767" s="477"/>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1998"/>
      <c r="D768" s="1998"/>
      <c r="E768" s="477"/>
      <c r="F768" s="477"/>
      <c r="G768" s="477"/>
      <c r="H768" s="1998"/>
      <c r="I768" s="1998"/>
      <c r="J768" s="477"/>
      <c r="K768" s="477"/>
      <c r="L768" s="477"/>
      <c r="M768" s="1998"/>
      <c r="N768" s="1998"/>
      <c r="O768" s="477"/>
      <c r="P768" s="477"/>
      <c r="Q768" s="477"/>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1998"/>
      <c r="D769" s="1998"/>
      <c r="E769" s="477"/>
      <c r="F769" s="477"/>
      <c r="G769" s="477"/>
      <c r="H769" s="1998"/>
      <c r="I769" s="1998"/>
      <c r="J769" s="477"/>
      <c r="K769" s="477"/>
      <c r="L769" s="477"/>
      <c r="M769" s="1998"/>
      <c r="N769" s="1998"/>
      <c r="O769" s="477"/>
      <c r="P769" s="477"/>
      <c r="Q769" s="477"/>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1998"/>
      <c r="D770" s="1998"/>
      <c r="E770" s="477"/>
      <c r="F770" s="477"/>
      <c r="G770" s="477"/>
      <c r="H770" s="1998"/>
      <c r="I770" s="1998"/>
      <c r="J770" s="477"/>
      <c r="K770" s="477"/>
      <c r="L770" s="477"/>
      <c r="M770" s="1998"/>
      <c r="N770" s="1998"/>
      <c r="O770" s="477"/>
      <c r="P770" s="477"/>
      <c r="Q770" s="477"/>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1998"/>
      <c r="D771" s="1998"/>
      <c r="E771" s="477"/>
      <c r="F771" s="477"/>
      <c r="G771" s="477"/>
      <c r="H771" s="1998"/>
      <c r="I771" s="1998"/>
      <c r="J771" s="477"/>
      <c r="K771" s="477"/>
      <c r="L771" s="477"/>
      <c r="M771" s="1998"/>
      <c r="N771" s="1998"/>
      <c r="O771" s="477"/>
      <c r="P771" s="477"/>
      <c r="Q771" s="477"/>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1998"/>
      <c r="D772" s="1998"/>
      <c r="E772" s="477"/>
      <c r="F772" s="477"/>
      <c r="G772" s="477"/>
      <c r="H772" s="1998"/>
      <c r="I772" s="1998"/>
      <c r="J772" s="477"/>
      <c r="K772" s="477"/>
      <c r="L772" s="477"/>
      <c r="M772" s="1998"/>
      <c r="N772" s="1998"/>
      <c r="O772" s="477"/>
      <c r="P772" s="477"/>
      <c r="Q772" s="477"/>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1998"/>
      <c r="D773" s="1998"/>
      <c r="E773" s="477"/>
      <c r="F773" s="477"/>
      <c r="G773" s="477"/>
      <c r="H773" s="1998"/>
      <c r="I773" s="1998"/>
      <c r="J773" s="477"/>
      <c r="K773" s="477"/>
      <c r="L773" s="477"/>
      <c r="M773" s="1998"/>
      <c r="N773" s="1998"/>
      <c r="O773" s="477"/>
      <c r="P773" s="477"/>
      <c r="Q773" s="477"/>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1998"/>
      <c r="D774" s="1998"/>
      <c r="E774" s="477"/>
      <c r="F774" s="477"/>
      <c r="G774" s="477"/>
      <c r="H774" s="1998"/>
      <c r="I774" s="1998"/>
      <c r="J774" s="477"/>
      <c r="K774" s="477"/>
      <c r="L774" s="477"/>
      <c r="M774" s="1998"/>
      <c r="N774" s="1998"/>
      <c r="O774" s="477"/>
      <c r="P774" s="477"/>
      <c r="Q774" s="477"/>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1998"/>
      <c r="D775" s="1998"/>
      <c r="E775" s="477"/>
      <c r="F775" s="477"/>
      <c r="G775" s="477"/>
      <c r="H775" s="1998"/>
      <c r="I775" s="1998"/>
      <c r="J775" s="477"/>
      <c r="K775" s="477"/>
      <c r="L775" s="477"/>
      <c r="M775" s="1998"/>
      <c r="N775" s="1998"/>
      <c r="O775" s="477"/>
      <c r="P775" s="477"/>
      <c r="Q775" s="477"/>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1998"/>
      <c r="D776" s="1998"/>
      <c r="E776" s="477"/>
      <c r="F776" s="477"/>
      <c r="G776" s="477"/>
      <c r="H776" s="1998"/>
      <c r="I776" s="1998"/>
      <c r="J776" s="477"/>
      <c r="K776" s="477"/>
      <c r="L776" s="477"/>
      <c r="M776" s="1998"/>
      <c r="N776" s="1998"/>
      <c r="O776" s="477"/>
      <c r="P776" s="477"/>
      <c r="Q776" s="477"/>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1998"/>
      <c r="D777" s="1998"/>
      <c r="E777" s="477"/>
      <c r="F777" s="477"/>
      <c r="G777" s="477"/>
      <c r="H777" s="1998"/>
      <c r="I777" s="1998"/>
      <c r="J777" s="477"/>
      <c r="K777" s="477"/>
      <c r="L777" s="477"/>
      <c r="M777" s="1998"/>
      <c r="N777" s="1998"/>
      <c r="O777" s="477"/>
      <c r="P777" s="477"/>
      <c r="Q777" s="477"/>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1998"/>
      <c r="D778" s="1998"/>
      <c r="E778" s="477"/>
      <c r="F778" s="477"/>
      <c r="G778" s="477"/>
      <c r="H778" s="1998"/>
      <c r="I778" s="1998"/>
      <c r="J778" s="477"/>
      <c r="K778" s="477"/>
      <c r="L778" s="477"/>
      <c r="M778" s="1998"/>
      <c r="N778" s="1998"/>
      <c r="O778" s="477"/>
      <c r="P778" s="477"/>
      <c r="Q778" s="477"/>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1998"/>
      <c r="D779" s="1998"/>
      <c r="E779" s="477"/>
      <c r="F779" s="477"/>
      <c r="G779" s="477"/>
      <c r="H779" s="1998"/>
      <c r="I779" s="1998"/>
      <c r="J779" s="477"/>
      <c r="K779" s="477"/>
      <c r="L779" s="477"/>
      <c r="M779" s="1998"/>
      <c r="N779" s="1998"/>
      <c r="O779" s="477"/>
      <c r="P779" s="477"/>
      <c r="Q779" s="477"/>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1998"/>
      <c r="D780" s="1998"/>
      <c r="E780" s="477"/>
      <c r="F780" s="477"/>
      <c r="G780" s="477"/>
      <c r="H780" s="1998"/>
      <c r="I780" s="1998"/>
      <c r="J780" s="477"/>
      <c r="K780" s="477"/>
      <c r="L780" s="477"/>
      <c r="M780" s="1998"/>
      <c r="N780" s="1998"/>
      <c r="O780" s="477"/>
      <c r="P780" s="477"/>
      <c r="Q780" s="477"/>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1998"/>
      <c r="D781" s="1998"/>
      <c r="E781" s="477"/>
      <c r="F781" s="477"/>
      <c r="G781" s="477"/>
      <c r="H781" s="1998"/>
      <c r="I781" s="1998"/>
      <c r="J781" s="477"/>
      <c r="K781" s="477"/>
      <c r="L781" s="477"/>
      <c r="M781" s="1998"/>
      <c r="N781" s="1998"/>
      <c r="O781" s="477"/>
      <c r="P781" s="477"/>
      <c r="Q781" s="477"/>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1998"/>
      <c r="D782" s="1998"/>
      <c r="E782" s="477"/>
      <c r="F782" s="477"/>
      <c r="G782" s="477"/>
      <c r="H782" s="1998"/>
      <c r="I782" s="1998"/>
      <c r="J782" s="477"/>
      <c r="K782" s="477"/>
      <c r="L782" s="477"/>
      <c r="M782" s="1998"/>
      <c r="N782" s="1998"/>
      <c r="O782" s="477"/>
      <c r="P782" s="477"/>
      <c r="Q782" s="477"/>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1998"/>
      <c r="D783" s="1998"/>
      <c r="E783" s="477"/>
      <c r="F783" s="477"/>
      <c r="G783" s="477"/>
      <c r="H783" s="1998"/>
      <c r="I783" s="1998"/>
      <c r="J783" s="477"/>
      <c r="K783" s="477"/>
      <c r="L783" s="477"/>
      <c r="M783" s="1998"/>
      <c r="N783" s="1998"/>
      <c r="O783" s="477"/>
      <c r="P783" s="477"/>
      <c r="Q783" s="477"/>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1998"/>
      <c r="D784" s="1998"/>
      <c r="E784" s="477"/>
      <c r="F784" s="477"/>
      <c r="G784" s="477"/>
      <c r="H784" s="1998"/>
      <c r="I784" s="1998"/>
      <c r="J784" s="477"/>
      <c r="K784" s="477"/>
      <c r="L784" s="477"/>
      <c r="M784" s="1998"/>
      <c r="N784" s="1998"/>
      <c r="O784" s="477"/>
      <c r="P784" s="477"/>
      <c r="Q784" s="477"/>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1998"/>
      <c r="D785" s="1998"/>
      <c r="E785" s="477"/>
      <c r="F785" s="477"/>
      <c r="G785" s="477"/>
      <c r="H785" s="1998"/>
      <c r="I785" s="1998"/>
      <c r="J785" s="477"/>
      <c r="K785" s="477"/>
      <c r="L785" s="477"/>
      <c r="M785" s="1998"/>
      <c r="N785" s="1998"/>
      <c r="O785" s="477"/>
      <c r="P785" s="477"/>
      <c r="Q785" s="477"/>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1998"/>
      <c r="D786" s="1998"/>
      <c r="E786" s="477"/>
      <c r="F786" s="477"/>
      <c r="G786" s="477"/>
      <c r="H786" s="1998"/>
      <c r="I786" s="1998"/>
      <c r="J786" s="477"/>
      <c r="K786" s="477"/>
      <c r="L786" s="477"/>
      <c r="M786" s="1998"/>
      <c r="N786" s="1998"/>
      <c r="O786" s="477"/>
      <c r="P786" s="477"/>
      <c r="Q786" s="477"/>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1998"/>
      <c r="D787" s="1998"/>
      <c r="E787" s="477"/>
      <c r="F787" s="477"/>
      <c r="G787" s="477"/>
      <c r="H787" s="1998"/>
      <c r="I787" s="1998"/>
      <c r="J787" s="477"/>
      <c r="K787" s="477"/>
      <c r="L787" s="477"/>
      <c r="M787" s="1998"/>
      <c r="N787" s="1998"/>
      <c r="O787" s="477"/>
      <c r="P787" s="477"/>
      <c r="Q787" s="477"/>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1998"/>
      <c r="D788" s="1998"/>
      <c r="E788" s="477"/>
      <c r="F788" s="477"/>
      <c r="G788" s="477"/>
      <c r="H788" s="1998"/>
      <c r="I788" s="1998"/>
      <c r="J788" s="477"/>
      <c r="K788" s="477"/>
      <c r="L788" s="477"/>
      <c r="M788" s="1998"/>
      <c r="N788" s="1998"/>
      <c r="O788" s="477"/>
      <c r="P788" s="477"/>
      <c r="Q788" s="477"/>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1998"/>
      <c r="D789" s="1998"/>
      <c r="E789" s="477"/>
      <c r="F789" s="477"/>
      <c r="G789" s="477"/>
      <c r="H789" s="1998"/>
      <c r="I789" s="1998"/>
      <c r="J789" s="477"/>
      <c r="K789" s="477"/>
      <c r="L789" s="477"/>
      <c r="M789" s="1998"/>
      <c r="N789" s="1998"/>
      <c r="O789" s="477"/>
      <c r="P789" s="477"/>
      <c r="Q789" s="477"/>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1998"/>
      <c r="D790" s="1998"/>
      <c r="E790" s="477"/>
      <c r="F790" s="477"/>
      <c r="G790" s="477"/>
      <c r="H790" s="1998"/>
      <c r="I790" s="1998"/>
      <c r="J790" s="477"/>
      <c r="K790" s="477"/>
      <c r="L790" s="477"/>
      <c r="M790" s="1998"/>
      <c r="N790" s="1998"/>
      <c r="O790" s="477"/>
      <c r="P790" s="477"/>
      <c r="Q790" s="477"/>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1998"/>
      <c r="D791" s="1998"/>
      <c r="E791" s="477"/>
      <c r="F791" s="477"/>
      <c r="G791" s="477"/>
      <c r="H791" s="1998"/>
      <c r="I791" s="1998"/>
      <c r="J791" s="477"/>
      <c r="K791" s="477"/>
      <c r="L791" s="477"/>
      <c r="M791" s="1998"/>
      <c r="N791" s="1998"/>
      <c r="O791" s="477"/>
      <c r="P791" s="477"/>
      <c r="Q791" s="477"/>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1998"/>
      <c r="D792" s="1998"/>
      <c r="E792" s="477"/>
      <c r="F792" s="477"/>
      <c r="G792" s="477"/>
      <c r="H792" s="1998"/>
      <c r="I792" s="1998"/>
      <c r="J792" s="477"/>
      <c r="K792" s="477"/>
      <c r="L792" s="477"/>
      <c r="M792" s="1998"/>
      <c r="N792" s="1998"/>
      <c r="O792" s="477"/>
      <c r="P792" s="477"/>
      <c r="Q792" s="477"/>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1998"/>
      <c r="D793" s="1998"/>
      <c r="E793" s="477"/>
      <c r="F793" s="477"/>
      <c r="G793" s="477"/>
      <c r="H793" s="1998"/>
      <c r="I793" s="1998"/>
      <c r="J793" s="477"/>
      <c r="K793" s="477"/>
      <c r="L793" s="477"/>
      <c r="M793" s="1998"/>
      <c r="N793" s="1998"/>
      <c r="O793" s="477"/>
      <c r="P793" s="477"/>
      <c r="Q793" s="477"/>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1998"/>
      <c r="D794" s="1998"/>
      <c r="E794" s="477"/>
      <c r="F794" s="477"/>
      <c r="G794" s="477"/>
      <c r="H794" s="1998"/>
      <c r="I794" s="1998"/>
      <c r="J794" s="477"/>
      <c r="K794" s="477"/>
      <c r="L794" s="477"/>
      <c r="M794" s="1998"/>
      <c r="N794" s="1998"/>
      <c r="O794" s="477"/>
      <c r="P794" s="477"/>
      <c r="Q794" s="477"/>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1998"/>
      <c r="D795" s="1998"/>
      <c r="E795" s="477"/>
      <c r="F795" s="477"/>
      <c r="G795" s="477"/>
      <c r="H795" s="1998"/>
      <c r="I795" s="1998"/>
      <c r="J795" s="477"/>
      <c r="K795" s="477"/>
      <c r="L795" s="477"/>
      <c r="M795" s="1998"/>
      <c r="N795" s="1998"/>
      <c r="O795" s="477"/>
      <c r="P795" s="477"/>
      <c r="Q795" s="477"/>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1998"/>
      <c r="D796" s="1998"/>
      <c r="E796" s="477"/>
      <c r="F796" s="477"/>
      <c r="G796" s="477"/>
      <c r="H796" s="1998"/>
      <c r="I796" s="1998"/>
      <c r="J796" s="477"/>
      <c r="K796" s="477"/>
      <c r="L796" s="477"/>
      <c r="M796" s="1998"/>
      <c r="N796" s="1998"/>
      <c r="O796" s="477"/>
      <c r="P796" s="477"/>
      <c r="Q796" s="477"/>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1998"/>
      <c r="D797" s="1998"/>
      <c r="E797" s="477"/>
      <c r="F797" s="477"/>
      <c r="G797" s="477"/>
      <c r="H797" s="1998"/>
      <c r="I797" s="1998"/>
      <c r="J797" s="477"/>
      <c r="K797" s="477"/>
      <c r="L797" s="477"/>
      <c r="M797" s="1998"/>
      <c r="N797" s="1998"/>
      <c r="O797" s="477"/>
      <c r="P797" s="477"/>
      <c r="Q797" s="477"/>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1998"/>
      <c r="D798" s="1998"/>
      <c r="E798" s="477"/>
      <c r="F798" s="477"/>
      <c r="G798" s="477"/>
      <c r="H798" s="1998"/>
      <c r="I798" s="1998"/>
      <c r="J798" s="477"/>
      <c r="K798" s="477"/>
      <c r="L798" s="477"/>
      <c r="M798" s="1998"/>
      <c r="N798" s="1998"/>
      <c r="O798" s="477"/>
      <c r="P798" s="477"/>
      <c r="Q798" s="477"/>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1998"/>
      <c r="D799" s="1998"/>
      <c r="E799" s="477"/>
      <c r="F799" s="477"/>
      <c r="G799" s="477"/>
      <c r="H799" s="1998"/>
      <c r="I799" s="1998"/>
      <c r="J799" s="477"/>
      <c r="K799" s="477"/>
      <c r="L799" s="477"/>
      <c r="M799" s="1998"/>
      <c r="N799" s="1998"/>
      <c r="O799" s="477"/>
      <c r="P799" s="477"/>
      <c r="Q799" s="477"/>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77"/>
      <c r="D800" s="477"/>
      <c r="E800" s="477"/>
      <c r="F800" s="477"/>
      <c r="G800" s="477"/>
      <c r="H800" s="477"/>
      <c r="I800" s="477"/>
      <c r="J800" s="477"/>
      <c r="K800" s="477"/>
      <c r="L800" s="477"/>
      <c r="M800" s="477"/>
      <c r="N800" s="477"/>
      <c r="O800" s="477"/>
      <c r="P800" s="477"/>
      <c r="Q800" s="477"/>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77"/>
      <c r="D801" s="477"/>
      <c r="E801" s="477"/>
      <c r="F801" s="477"/>
      <c r="G801" s="477"/>
      <c r="H801" s="477"/>
      <c r="I801" s="477"/>
      <c r="J801" s="477"/>
      <c r="K801" s="477"/>
      <c r="L801" s="477"/>
      <c r="M801" s="477"/>
      <c r="N801" s="477"/>
      <c r="O801" s="477"/>
      <c r="P801" s="477"/>
      <c r="Q801" s="477"/>
    </row>
    <row r="802" ht="25.15" customHeight="true" x14ac:dyDescent="0.2">
      <c r="C802" s="477"/>
      <c r="D802" s="477"/>
      <c r="E802" s="477"/>
      <c r="F802" s="477"/>
      <c r="G802" s="477"/>
      <c r="H802" s="477"/>
      <c r="I802" s="477"/>
      <c r="J802" s="477"/>
      <c r="K802" s="477"/>
      <c r="L802" s="477"/>
      <c r="M802" s="477"/>
      <c r="N802" s="477"/>
      <c r="O802" s="477"/>
      <c r="P802" s="477"/>
      <c r="Q802" s="477"/>
    </row>
    <row r="803" ht="25.15" customHeight="true" x14ac:dyDescent="0.2">
      <c r="C803" s="477"/>
      <c r="D803" s="477"/>
      <c r="E803" s="477"/>
      <c r="F803" s="477"/>
      <c r="G803" s="477"/>
      <c r="H803" s="477"/>
      <c r="I803" s="477"/>
      <c r="J803" s="477"/>
      <c r="K803" s="477"/>
      <c r="L803" s="477"/>
      <c r="M803" s="477"/>
      <c r="N803" s="477"/>
      <c r="O803" s="477"/>
      <c r="P803" s="477"/>
      <c r="Q803" s="477"/>
    </row>
    <row r="804" ht="25.15" customHeight="true" x14ac:dyDescent="0.2">
      <c r="C804" s="477"/>
      <c r="D804" s="477"/>
      <c r="E804" s="477"/>
      <c r="F804" s="477"/>
      <c r="G804" s="477"/>
      <c r="H804" s="477"/>
      <c r="I804" s="477"/>
      <c r="J804" s="477"/>
      <c r="K804" s="477"/>
      <c r="L804" s="477"/>
      <c r="M804" s="477"/>
      <c r="N804" s="477"/>
      <c r="O804" s="477"/>
      <c r="P804" s="477"/>
      <c r="Q804" s="477"/>
    </row>
    <row r="805" ht="25.15" customHeight="true" x14ac:dyDescent="0.2">
      <c r="C805" s="477"/>
      <c r="D805" s="477"/>
      <c r="E805" s="477"/>
      <c r="F805" s="477"/>
      <c r="G805" s="477"/>
      <c r="H805" s="477"/>
      <c r="I805" s="477"/>
      <c r="J805" s="477"/>
      <c r="K805" s="477"/>
      <c r="L805" s="477"/>
      <c r="M805" s="477"/>
      <c r="N805" s="477"/>
      <c r="O805" s="477"/>
      <c r="P805" s="477"/>
      <c r="Q805" s="477"/>
    </row>
    <row r="806" ht="25.15" customHeight="true" x14ac:dyDescent="0.2">
      <c r="C806" s="477"/>
      <c r="D806" s="477"/>
      <c r="E806" s="477"/>
      <c r="F806" s="477"/>
      <c r="G806" s="477"/>
      <c r="H806" s="477"/>
      <c r="I806" s="477"/>
      <c r="J806" s="477"/>
      <c r="K806" s="477"/>
      <c r="L806" s="477"/>
      <c r="M806" s="477"/>
      <c r="N806" s="477"/>
      <c r="O806" s="477"/>
      <c r="P806" s="477"/>
      <c r="Q806" s="477"/>
    </row>
    <row r="807" ht="25.15" customHeight="true" x14ac:dyDescent="0.2">
      <c r="C807" s="477"/>
      <c r="D807" s="477"/>
      <c r="E807" s="477"/>
      <c r="F807" s="477"/>
      <c r="G807" s="477"/>
      <c r="H807" s="477"/>
      <c r="I807" s="477"/>
      <c r="J807" s="477"/>
      <c r="K807" s="477"/>
      <c r="L807" s="477"/>
      <c r="M807" s="477"/>
      <c r="N807" s="477"/>
      <c r="O807" s="477"/>
      <c r="P807" s="477"/>
      <c r="Q807" s="477"/>
    </row>
    <row r="808" ht="25.15" customHeight="true" x14ac:dyDescent="0.2">
      <c r="C808" s="477"/>
      <c r="D808" s="477"/>
      <c r="E808" s="477"/>
      <c r="F808" s="477"/>
      <c r="G808" s="477"/>
      <c r="H808" s="477"/>
      <c r="I808" s="477"/>
      <c r="J808" s="477"/>
      <c r="K808" s="477"/>
      <c r="L808" s="477"/>
      <c r="M808" s="477"/>
      <c r="N808" s="477"/>
      <c r="O808" s="477"/>
      <c r="P808" s="477"/>
      <c r="Q808" s="477"/>
    </row>
    <row r="809" ht="25.15" customHeight="true" x14ac:dyDescent="0.2">
      <c r="C809" s="477"/>
      <c r="D809" s="477"/>
      <c r="E809" s="477"/>
      <c r="F809" s="477"/>
      <c r="G809" s="477"/>
      <c r="H809" s="477"/>
      <c r="I809" s="477"/>
      <c r="J809" s="477"/>
      <c r="K809" s="477"/>
      <c r="L809" s="477"/>
      <c r="M809" s="477"/>
      <c r="N809" s="477"/>
      <c r="O809" s="477"/>
      <c r="P809" s="477"/>
      <c r="Q809" s="477"/>
    </row>
    <row r="810" ht="25.15" customHeight="true" x14ac:dyDescent="0.2">
      <c r="C810" s="477"/>
      <c r="D810" s="477"/>
      <c r="E810" s="477"/>
      <c r="F810" s="477"/>
      <c r="G810" s="477"/>
      <c r="H810" s="477"/>
      <c r="I810" s="477"/>
      <c r="J810" s="477"/>
      <c r="K810" s="477"/>
      <c r="L810" s="477"/>
      <c r="M810" s="477"/>
      <c r="N810" s="477"/>
      <c r="O810" s="477"/>
      <c r="P810" s="477"/>
      <c r="Q810" s="477"/>
    </row>
    <row r="811" ht="25.15" customHeight="true" x14ac:dyDescent="0.2">
      <c r="C811" s="477"/>
      <c r="D811" s="477"/>
      <c r="E811" s="477"/>
      <c r="F811" s="477"/>
      <c r="G811" s="477"/>
      <c r="H811" s="477"/>
      <c r="I811" s="477"/>
      <c r="J811" s="477"/>
      <c r="K811" s="477"/>
      <c r="L811" s="477"/>
      <c r="M811" s="477"/>
      <c r="N811" s="477"/>
      <c r="O811" s="477"/>
      <c r="P811" s="477"/>
      <c r="Q811" s="477"/>
    </row>
    <row r="812" ht="25.15" customHeight="true" x14ac:dyDescent="0.2">
      <c r="C812" s="477"/>
      <c r="D812" s="477"/>
      <c r="E812" s="477"/>
      <c r="F812" s="477"/>
      <c r="G812" s="477"/>
      <c r="H812" s="477"/>
      <c r="I812" s="477"/>
      <c r="J812" s="477"/>
      <c r="K812" s="477"/>
      <c r="L812" s="477"/>
      <c r="M812" s="477"/>
      <c r="N812" s="477"/>
      <c r="O812" s="477"/>
      <c r="P812" s="477"/>
      <c r="Q812" s="477"/>
    </row>
    <row r="813" ht="25.15" customHeight="true" x14ac:dyDescent="0.2">
      <c r="C813" s="477"/>
      <c r="D813" s="477"/>
      <c r="E813" s="477"/>
      <c r="F813" s="477"/>
      <c r="G813" s="477"/>
      <c r="H813" s="477"/>
      <c r="I813" s="477"/>
      <c r="J813" s="477"/>
      <c r="K813" s="477"/>
      <c r="L813" s="477"/>
      <c r="M813" s="477"/>
      <c r="N813" s="477"/>
      <c r="O813" s="477"/>
      <c r="P813" s="477"/>
      <c r="Q813" s="477"/>
    </row>
    <row r="814" ht="25.15" customHeight="true" x14ac:dyDescent="0.2">
      <c r="C814" s="477"/>
      <c r="D814" s="477"/>
      <c r="E814" s="477"/>
      <c r="F814" s="477"/>
      <c r="G814" s="477"/>
      <c r="H814" s="477"/>
      <c r="I814" s="477"/>
      <c r="J814" s="477"/>
      <c r="K814" s="477"/>
      <c r="L814" s="477"/>
      <c r="M814" s="477"/>
      <c r="N814" s="477"/>
      <c r="O814" s="477"/>
      <c r="P814" s="477"/>
      <c r="Q814" s="477"/>
    </row>
    <row r="815" ht="25.15" customHeight="true" x14ac:dyDescent="0.2">
      <c r="C815" s="477"/>
      <c r="D815" s="477"/>
      <c r="E815" s="477"/>
      <c r="F815" s="477"/>
      <c r="G815" s="477"/>
      <c r="H815" s="477"/>
      <c r="I815" s="477"/>
      <c r="J815" s="477"/>
      <c r="K815" s="477"/>
      <c r="L815" s="477"/>
      <c r="M815" s="477"/>
      <c r="N815" s="477"/>
      <c r="O815" s="477"/>
      <c r="P815" s="477"/>
      <c r="Q815" s="477"/>
    </row>
    <row r="816" ht="25.15" customHeight="true" x14ac:dyDescent="0.2">
      <c r="C816" s="477"/>
      <c r="D816" s="477"/>
      <c r="E816" s="477"/>
      <c r="F816" s="477"/>
      <c r="G816" s="477"/>
      <c r="H816" s="477"/>
      <c r="I816" s="477"/>
      <c r="J816" s="477"/>
      <c r="K816" s="477"/>
      <c r="L816" s="477"/>
      <c r="M816" s="477"/>
      <c r="N816" s="477"/>
      <c r="O816" s="477"/>
      <c r="P816" s="477"/>
      <c r="Q816" s="477"/>
    </row>
    <row r="817" ht="25.15" customHeight="true" x14ac:dyDescent="0.2">
      <c r="C817" s="477"/>
      <c r="D817" s="477"/>
      <c r="E817" s="477"/>
      <c r="F817" s="477"/>
      <c r="G817" s="477"/>
      <c r="H817" s="477"/>
      <c r="I817" s="477"/>
      <c r="J817" s="477"/>
      <c r="K817" s="477"/>
      <c r="L817" s="477"/>
      <c r="M817" s="477"/>
      <c r="N817" s="477"/>
      <c r="O817" s="477"/>
      <c r="P817" s="477"/>
      <c r="Q817" s="477"/>
    </row>
    <row r="818" ht="25.15" customHeight="true" x14ac:dyDescent="0.2">
      <c r="C818" s="477"/>
      <c r="D818" s="477"/>
      <c r="E818" s="477"/>
      <c r="F818" s="477"/>
      <c r="G818" s="477"/>
      <c r="H818" s="477"/>
      <c r="I818" s="477"/>
      <c r="J818" s="477"/>
      <c r="K818" s="477"/>
      <c r="L818" s="477"/>
      <c r="M818" s="477"/>
      <c r="N818" s="477"/>
      <c r="O818" s="477"/>
      <c r="P818" s="477"/>
      <c r="Q818" s="477"/>
    </row>
    <row r="819" ht="25.15" customHeight="true" x14ac:dyDescent="0.2">
      <c r="C819" s="477"/>
      <c r="D819" s="477"/>
      <c r="E819" s="477"/>
      <c r="F819" s="477"/>
      <c r="G819" s="477"/>
      <c r="H819" s="477"/>
      <c r="I819" s="477"/>
      <c r="J819" s="477"/>
      <c r="K819" s="477"/>
      <c r="L819" s="477"/>
      <c r="M819" s="477"/>
      <c r="N819" s="477"/>
      <c r="O819" s="477"/>
      <c r="P819" s="477"/>
      <c r="Q819" s="477"/>
    </row>
    <row r="820" ht="25.15" customHeight="true" x14ac:dyDescent="0.2">
      <c r="C820" s="477"/>
      <c r="D820" s="477"/>
      <c r="E820" s="477"/>
      <c r="F820" s="477"/>
      <c r="G820" s="477"/>
      <c r="H820" s="477"/>
      <c r="I820" s="477"/>
      <c r="J820" s="477"/>
      <c r="K820" s="477"/>
      <c r="L820" s="477"/>
      <c r="M820" s="477"/>
      <c r="N820" s="477"/>
      <c r="O820" s="477"/>
      <c r="P820" s="477"/>
      <c r="Q820" s="477"/>
    </row>
    <row r="821" ht="25.15" customHeight="true" x14ac:dyDescent="0.2">
      <c r="C821" s="477"/>
      <c r="D821" s="477"/>
      <c r="E821" s="477"/>
      <c r="F821" s="477"/>
      <c r="G821" s="477"/>
      <c r="H821" s="477"/>
      <c r="I821" s="477"/>
      <c r="J821" s="477"/>
      <c r="K821" s="477"/>
      <c r="L821" s="477"/>
      <c r="M821" s="477"/>
      <c r="N821" s="477"/>
      <c r="O821" s="477"/>
      <c r="P821" s="477"/>
      <c r="Q821" s="477"/>
    </row>
    <row r="822" ht="25.15" customHeight="true" x14ac:dyDescent="0.2">
      <c r="C822" s="477"/>
      <c r="D822" s="477"/>
      <c r="E822" s="477"/>
      <c r="F822" s="477"/>
      <c r="G822" s="477"/>
      <c r="H822" s="477"/>
      <c r="I822" s="477"/>
      <c r="J822" s="477"/>
      <c r="K822" s="477"/>
      <c r="L822" s="477"/>
      <c r="M822" s="477"/>
      <c r="N822" s="477"/>
      <c r="O822" s="477"/>
      <c r="P822" s="477"/>
      <c r="Q822" s="477"/>
    </row>
    <row r="823" ht="25.15" customHeight="true" x14ac:dyDescent="0.2">
      <c r="C823" s="477"/>
      <c r="D823" s="477"/>
      <c r="E823" s="477"/>
      <c r="F823" s="477"/>
      <c r="G823" s="477"/>
      <c r="H823" s="477"/>
      <c r="I823" s="477"/>
      <c r="J823" s="477"/>
      <c r="K823" s="477"/>
      <c r="L823" s="477"/>
      <c r="M823" s="477"/>
      <c r="N823" s="477"/>
      <c r="O823" s="477"/>
      <c r="P823" s="477"/>
      <c r="Q823" s="477"/>
    </row>
    <row r="824" ht="25.15" customHeight="true" x14ac:dyDescent="0.2">
      <c r="C824" s="477"/>
      <c r="D824" s="477"/>
      <c r="E824" s="477"/>
      <c r="F824" s="477"/>
      <c r="G824" s="477"/>
      <c r="H824" s="477"/>
      <c r="I824" s="477"/>
      <c r="J824" s="477"/>
      <c r="K824" s="477"/>
      <c r="L824" s="477"/>
      <c r="M824" s="477"/>
      <c r="N824" s="477"/>
      <c r="O824" s="477"/>
      <c r="P824" s="477"/>
      <c r="Q824" s="477"/>
    </row>
    <row r="825" ht="25.15" customHeight="true" x14ac:dyDescent="0.2">
      <c r="C825" s="477"/>
      <c r="D825" s="477"/>
      <c r="E825" s="477"/>
      <c r="F825" s="477"/>
      <c r="G825" s="477"/>
      <c r="H825" s="477"/>
      <c r="I825" s="477"/>
      <c r="J825" s="477"/>
      <c r="K825" s="477"/>
      <c r="L825" s="477"/>
      <c r="M825" s="477"/>
      <c r="N825" s="477"/>
      <c r="O825" s="477"/>
      <c r="P825" s="477"/>
      <c r="Q825" s="477"/>
    </row>
    <row r="826" ht="25.15" customHeight="true" x14ac:dyDescent="0.2">
      <c r="C826" s="477"/>
      <c r="D826" s="477"/>
      <c r="E826" s="477"/>
      <c r="F826" s="477"/>
      <c r="G826" s="477"/>
      <c r="H826" s="477"/>
      <c r="I826" s="477"/>
      <c r="J826" s="477"/>
      <c r="K826" s="477"/>
      <c r="L826" s="477"/>
      <c r="M826" s="477"/>
      <c r="N826" s="477"/>
      <c r="O826" s="477"/>
      <c r="P826" s="477"/>
      <c r="Q826" s="477"/>
    </row>
    <row r="827" ht="25.15" customHeight="true" x14ac:dyDescent="0.2">
      <c r="C827" s="477"/>
      <c r="D827" s="477"/>
      <c r="E827" s="477"/>
      <c r="F827" s="477"/>
      <c r="G827" s="477"/>
      <c r="H827" s="477"/>
      <c r="I827" s="477"/>
      <c r="J827" s="477"/>
      <c r="K827" s="477"/>
      <c r="L827" s="477"/>
      <c r="M827" s="477"/>
      <c r="N827" s="477"/>
      <c r="O827" s="477"/>
      <c r="P827" s="477"/>
      <c r="Q827" s="477"/>
    </row>
    <row r="828" ht="25.15" customHeight="true" x14ac:dyDescent="0.2">
      <c r="C828" s="477"/>
      <c r="D828" s="477"/>
      <c r="E828" s="477"/>
      <c r="F828" s="477"/>
      <c r="G828" s="477"/>
      <c r="H828" s="477"/>
      <c r="I828" s="477"/>
      <c r="J828" s="477"/>
      <c r="K828" s="477"/>
      <c r="L828" s="477"/>
      <c r="M828" s="477"/>
      <c r="N828" s="477"/>
      <c r="O828" s="477"/>
      <c r="P828" s="477"/>
      <c r="Q828" s="477"/>
    </row>
    <row r="829" ht="25.15" customHeight="true" x14ac:dyDescent="0.2">
      <c r="C829" s="477"/>
      <c r="D829" s="477"/>
      <c r="E829" s="477"/>
      <c r="F829" s="477"/>
      <c r="G829" s="477"/>
      <c r="H829" s="477"/>
      <c r="I829" s="477"/>
      <c r="J829" s="477"/>
      <c r="K829" s="477"/>
      <c r="L829" s="477"/>
      <c r="M829" s="477"/>
      <c r="N829" s="477"/>
      <c r="O829" s="477"/>
      <c r="P829" s="477"/>
      <c r="Q829" s="477"/>
    </row>
    <row r="830" ht="25.15" customHeight="true" x14ac:dyDescent="0.2">
      <c r="C830" s="477"/>
      <c r="D830" s="477"/>
      <c r="E830" s="477"/>
      <c r="F830" s="477"/>
      <c r="G830" s="477"/>
      <c r="H830" s="477"/>
      <c r="I830" s="477"/>
      <c r="J830" s="477"/>
      <c r="K830" s="477"/>
      <c r="L830" s="477"/>
      <c r="M830" s="477"/>
      <c r="N830" s="477"/>
      <c r="O830" s="477"/>
      <c r="P830" s="477"/>
      <c r="Q830" s="477"/>
    </row>
    <row r="831" ht="25.15" customHeight="true" x14ac:dyDescent="0.2">
      <c r="C831" s="477"/>
      <c r="D831" s="477"/>
      <c r="E831" s="477"/>
      <c r="F831" s="477"/>
      <c r="G831" s="477"/>
      <c r="H831" s="477"/>
      <c r="I831" s="477"/>
      <c r="J831" s="477"/>
      <c r="K831" s="477"/>
      <c r="L831" s="477"/>
      <c r="M831" s="477"/>
      <c r="N831" s="477"/>
      <c r="O831" s="477"/>
      <c r="P831" s="477"/>
      <c r="Q831" s="477"/>
    </row>
    <row r="832" ht="25.15" customHeight="true" x14ac:dyDescent="0.2">
      <c r="C832" s="477"/>
      <c r="D832" s="477"/>
      <c r="E832" s="477"/>
      <c r="F832" s="477"/>
      <c r="G832" s="477"/>
      <c r="H832" s="477"/>
      <c r="I832" s="477"/>
      <c r="J832" s="477"/>
      <c r="K832" s="477"/>
      <c r="L832" s="477"/>
      <c r="M832" s="477"/>
      <c r="N832" s="477"/>
      <c r="O832" s="477"/>
      <c r="P832" s="477"/>
      <c r="Q832" s="477"/>
    </row>
    <row r="833" ht="25.15" customHeight="true" x14ac:dyDescent="0.2">
      <c r="C833" s="477"/>
      <c r="D833" s="477"/>
      <c r="E833" s="477"/>
      <c r="F833" s="477"/>
      <c r="G833" s="477"/>
      <c r="H833" s="477"/>
      <c r="I833" s="477"/>
      <c r="J833" s="477"/>
      <c r="K833" s="477"/>
      <c r="L833" s="477"/>
      <c r="M833" s="477"/>
      <c r="N833" s="477"/>
      <c r="O833" s="477"/>
      <c r="P833" s="477"/>
      <c r="Q833" s="477"/>
    </row>
    <row r="834" ht="25.15" customHeight="true" x14ac:dyDescent="0.2">
      <c r="C834" s="477"/>
      <c r="D834" s="477"/>
      <c r="E834" s="477"/>
      <c r="F834" s="477"/>
      <c r="G834" s="477"/>
      <c r="H834" s="477"/>
      <c r="I834" s="477"/>
      <c r="J834" s="477"/>
      <c r="K834" s="477"/>
      <c r="L834" s="477"/>
      <c r="M834" s="477"/>
      <c r="N834" s="477"/>
      <c r="O834" s="477"/>
      <c r="P834" s="477"/>
      <c r="Q834" s="477"/>
    </row>
    <row r="835" ht="25.15" customHeight="true" x14ac:dyDescent="0.2">
      <c r="C835" s="477"/>
      <c r="D835" s="477"/>
      <c r="E835" s="477"/>
      <c r="F835" s="477"/>
      <c r="G835" s="477"/>
      <c r="H835" s="477"/>
      <c r="I835" s="477"/>
      <c r="J835" s="477"/>
      <c r="K835" s="477"/>
      <c r="L835" s="477"/>
      <c r="M835" s="477"/>
      <c r="N835" s="477"/>
      <c r="O835" s="477"/>
      <c r="P835" s="477"/>
      <c r="Q835" s="477"/>
    </row>
    <row r="836" ht="25.15" customHeight="true" x14ac:dyDescent="0.2">
      <c r="C836" s="477"/>
      <c r="D836" s="477"/>
      <c r="E836" s="477"/>
      <c r="F836" s="477"/>
      <c r="G836" s="477"/>
      <c r="H836" s="477"/>
      <c r="I836" s="477"/>
      <c r="J836" s="477"/>
      <c r="K836" s="477"/>
      <c r="L836" s="477"/>
      <c r="M836" s="477"/>
      <c r="N836" s="477"/>
      <c r="O836" s="477"/>
      <c r="P836" s="477"/>
      <c r="Q836" s="477"/>
    </row>
    <row r="837" ht="25.15" customHeight="true" x14ac:dyDescent="0.2">
      <c r="C837" s="477"/>
      <c r="D837" s="477"/>
      <c r="E837" s="477"/>
      <c r="F837" s="477"/>
      <c r="G837" s="477"/>
      <c r="H837" s="477"/>
      <c r="I837" s="477"/>
      <c r="J837" s="477"/>
      <c r="K837" s="477"/>
      <c r="L837" s="477"/>
      <c r="M837" s="477"/>
      <c r="N837" s="477"/>
      <c r="O837" s="477"/>
      <c r="P837" s="477"/>
      <c r="Q837" s="477"/>
    </row>
    <row r="838" ht="25.15" customHeight="true" x14ac:dyDescent="0.2">
      <c r="C838" s="477"/>
      <c r="D838" s="477"/>
      <c r="E838" s="477"/>
      <c r="F838" s="477"/>
      <c r="G838" s="477"/>
      <c r="H838" s="477"/>
      <c r="I838" s="477"/>
      <c r="J838" s="477"/>
      <c r="K838" s="477"/>
      <c r="L838" s="477"/>
      <c r="M838" s="477"/>
      <c r="N838" s="477"/>
      <c r="O838" s="477"/>
      <c r="P838" s="477"/>
      <c r="Q838" s="477"/>
    </row>
    <row r="839" ht="25.15" customHeight="true" x14ac:dyDescent="0.2">
      <c r="C839" s="477"/>
      <c r="D839" s="477"/>
      <c r="E839" s="477"/>
      <c r="F839" s="477"/>
      <c r="G839" s="477"/>
      <c r="H839" s="477"/>
      <c r="I839" s="477"/>
      <c r="J839" s="477"/>
      <c r="K839" s="477"/>
      <c r="L839" s="477"/>
      <c r="M839" s="477"/>
      <c r="N839" s="477"/>
      <c r="O839" s="477"/>
      <c r="P839" s="477"/>
      <c r="Q839" s="477"/>
    </row>
    <row r="840" ht="25.15" customHeight="true" x14ac:dyDescent="0.2">
      <c r="C840" s="477"/>
      <c r="D840" s="477"/>
      <c r="E840" s="477"/>
      <c r="F840" s="477"/>
      <c r="G840" s="477"/>
      <c r="H840" s="477"/>
      <c r="I840" s="477"/>
      <c r="J840" s="477"/>
      <c r="K840" s="477"/>
      <c r="L840" s="477"/>
      <c r="M840" s="477"/>
      <c r="N840" s="477"/>
      <c r="O840" s="477"/>
      <c r="P840" s="477"/>
      <c r="Q840" s="477"/>
    </row>
    <row r="841" ht="25.15" customHeight="true" x14ac:dyDescent="0.2">
      <c r="C841" s="477"/>
      <c r="D841" s="477"/>
      <c r="E841" s="477"/>
      <c r="F841" s="477"/>
      <c r="G841" s="477"/>
      <c r="H841" s="477"/>
      <c r="I841" s="477"/>
      <c r="J841" s="477"/>
      <c r="K841" s="477"/>
      <c r="L841" s="477"/>
      <c r="M841" s="477"/>
      <c r="N841" s="477"/>
      <c r="O841" s="477"/>
      <c r="P841" s="477"/>
      <c r="Q841" s="477"/>
    </row>
    <row r="842" ht="25.15" customHeight="true" x14ac:dyDescent="0.2">
      <c r="C842" s="477"/>
      <c r="D842" s="477"/>
      <c r="E842" s="477"/>
      <c r="F842" s="477"/>
      <c r="G842" s="477"/>
      <c r="H842" s="477"/>
      <c r="I842" s="477"/>
      <c r="J842" s="477"/>
      <c r="K842" s="477"/>
      <c r="L842" s="477"/>
      <c r="M842" s="477"/>
      <c r="N842" s="477"/>
      <c r="O842" s="477"/>
      <c r="P842" s="477"/>
      <c r="Q842" s="477"/>
    </row>
    <row r="843" ht="25.15" customHeight="true" x14ac:dyDescent="0.2">
      <c r="C843" s="477"/>
      <c r="D843" s="477"/>
      <c r="E843" s="477"/>
      <c r="F843" s="477"/>
      <c r="G843" s="477"/>
      <c r="H843" s="477"/>
      <c r="I843" s="477"/>
      <c r="J843" s="477"/>
      <c r="K843" s="477"/>
      <c r="L843" s="477"/>
      <c r="M843" s="477"/>
      <c r="N843" s="477"/>
      <c r="O843" s="477"/>
      <c r="P843" s="477"/>
      <c r="Q843" s="477"/>
    </row>
    <row r="844" ht="25.15" customHeight="true" x14ac:dyDescent="0.2">
      <c r="C844" s="477"/>
      <c r="D844" s="477"/>
      <c r="E844" s="477"/>
      <c r="F844" s="477"/>
      <c r="G844" s="477"/>
      <c r="H844" s="477"/>
      <c r="I844" s="477"/>
      <c r="J844" s="477"/>
      <c r="K844" s="477"/>
      <c r="L844" s="477"/>
      <c r="M844" s="477"/>
      <c r="N844" s="477"/>
      <c r="O844" s="477"/>
      <c r="P844" s="477"/>
      <c r="Q844" s="477"/>
    </row>
    <row r="845" ht="25.15" customHeight="true" x14ac:dyDescent="0.2">
      <c r="C845" s="477"/>
      <c r="D845" s="477"/>
      <c r="E845" s="477"/>
      <c r="F845" s="477"/>
      <c r="G845" s="477"/>
      <c r="H845" s="477"/>
      <c r="I845" s="477"/>
      <c r="J845" s="477"/>
      <c r="K845" s="477"/>
      <c r="L845" s="477"/>
      <c r="M845" s="477"/>
      <c r="N845" s="477"/>
      <c r="O845" s="477"/>
      <c r="P845" s="477"/>
      <c r="Q845" s="477"/>
    </row>
    <row r="846" ht="25.15" customHeight="true" x14ac:dyDescent="0.2">
      <c r="C846" s="477"/>
      <c r="D846" s="477"/>
      <c r="E846" s="477"/>
      <c r="F846" s="477"/>
      <c r="G846" s="477"/>
      <c r="H846" s="477"/>
      <c r="I846" s="477"/>
      <c r="J846" s="477"/>
      <c r="K846" s="477"/>
      <c r="L846" s="477"/>
      <c r="M846" s="477"/>
      <c r="N846" s="477"/>
      <c r="O846" s="477"/>
      <c r="P846" s="477"/>
      <c r="Q846" s="477"/>
    </row>
    <row r="847" ht="25.15" customHeight="true" x14ac:dyDescent="0.2">
      <c r="C847" s="477"/>
      <c r="D847" s="477"/>
      <c r="E847" s="477"/>
      <c r="F847" s="477"/>
      <c r="G847" s="477"/>
      <c r="H847" s="477"/>
      <c r="I847" s="477"/>
      <c r="J847" s="477"/>
      <c r="K847" s="477"/>
      <c r="L847" s="477"/>
      <c r="M847" s="477"/>
      <c r="N847" s="477"/>
      <c r="O847" s="477"/>
      <c r="P847" s="477"/>
      <c r="Q847" s="477"/>
    </row>
    <row r="848" ht="25.15" customHeight="true" x14ac:dyDescent="0.2">
      <c r="C848" s="477"/>
      <c r="D848" s="477"/>
      <c r="E848" s="477"/>
      <c r="F848" s="477"/>
      <c r="G848" s="477"/>
      <c r="H848" s="477"/>
      <c r="I848" s="477"/>
      <c r="J848" s="477"/>
      <c r="K848" s="477"/>
      <c r="L848" s="477"/>
      <c r="M848" s="477"/>
      <c r="N848" s="477"/>
      <c r="O848" s="477"/>
      <c r="P848" s="477"/>
      <c r="Q848" s="477"/>
    </row>
    <row r="849" ht="25.15" customHeight="true" x14ac:dyDescent="0.2">
      <c r="C849" s="477"/>
      <c r="D849" s="477"/>
      <c r="E849" s="477"/>
      <c r="F849" s="477"/>
      <c r="G849" s="477"/>
      <c r="H849" s="477"/>
      <c r="I849" s="477"/>
      <c r="J849" s="477"/>
      <c r="K849" s="477"/>
      <c r="L849" s="477"/>
      <c r="M849" s="477"/>
      <c r="N849" s="477"/>
      <c r="O849" s="477"/>
      <c r="P849" s="477"/>
      <c r="Q849" s="477"/>
    </row>
    <row r="850" ht="25.15" customHeight="true" x14ac:dyDescent="0.2">
      <c r="C850" s="477"/>
      <c r="D850" s="477"/>
      <c r="E850" s="477"/>
      <c r="F850" s="477"/>
      <c r="G850" s="477"/>
      <c r="H850" s="477"/>
      <c r="I850" s="477"/>
      <c r="J850" s="477"/>
      <c r="K850" s="477"/>
      <c r="L850" s="477"/>
      <c r="M850" s="477"/>
      <c r="N850" s="477"/>
      <c r="O850" s="477"/>
      <c r="P850" s="477"/>
      <c r="Q850" s="477"/>
    </row>
    <row r="851" ht="25.15" customHeight="true" x14ac:dyDescent="0.2">
      <c r="C851" s="477"/>
      <c r="D851" s="477"/>
      <c r="E851" s="477"/>
      <c r="F851" s="477"/>
      <c r="G851" s="477"/>
      <c r="H851" s="477"/>
      <c r="I851" s="477"/>
      <c r="J851" s="477"/>
      <c r="K851" s="477"/>
      <c r="L851" s="477"/>
      <c r="M851" s="477"/>
      <c r="N851" s="477"/>
      <c r="O851" s="477"/>
      <c r="P851" s="477"/>
      <c r="Q851" s="477"/>
    </row>
    <row r="852" ht="25.15" customHeight="true" x14ac:dyDescent="0.2">
      <c r="C852" s="477"/>
      <c r="D852" s="477"/>
      <c r="E852" s="477"/>
      <c r="F852" s="477"/>
      <c r="G852" s="477"/>
      <c r="H852" s="477"/>
      <c r="I852" s="477"/>
      <c r="J852" s="477"/>
      <c r="K852" s="477"/>
      <c r="L852" s="477"/>
      <c r="M852" s="477"/>
      <c r="N852" s="477"/>
      <c r="O852" s="477"/>
      <c r="P852" s="477"/>
      <c r="Q852" s="477"/>
    </row>
    <row r="853" ht="25.15" customHeight="true" x14ac:dyDescent="0.2">
      <c r="C853" s="477"/>
      <c r="D853" s="477"/>
      <c r="E853" s="477"/>
      <c r="F853" s="477"/>
      <c r="G853" s="477"/>
      <c r="H853" s="477"/>
      <c r="I853" s="477"/>
      <c r="J853" s="477"/>
      <c r="K853" s="477"/>
      <c r="L853" s="477"/>
      <c r="M853" s="477"/>
      <c r="N853" s="477"/>
      <c r="O853" s="477"/>
      <c r="P853" s="477"/>
      <c r="Q853" s="477"/>
    </row>
    <row r="854" ht="25.15" customHeight="true" x14ac:dyDescent="0.2">
      <c r="C854" s="477"/>
      <c r="D854" s="477"/>
      <c r="E854" s="477"/>
      <c r="F854" s="477"/>
      <c r="G854" s="477"/>
      <c r="H854" s="477"/>
      <c r="I854" s="477"/>
      <c r="J854" s="477"/>
      <c r="K854" s="477"/>
      <c r="L854" s="477"/>
      <c r="M854" s="477"/>
      <c r="N854" s="477"/>
      <c r="O854" s="477"/>
      <c r="P854" s="477"/>
      <c r="Q854" s="477"/>
    </row>
    <row r="855" ht="25.15" customHeight="true" x14ac:dyDescent="0.2">
      <c r="C855" s="477"/>
      <c r="D855" s="477"/>
      <c r="E855" s="477"/>
      <c r="F855" s="477"/>
      <c r="G855" s="477"/>
      <c r="H855" s="477"/>
      <c r="I855" s="477"/>
      <c r="J855" s="477"/>
      <c r="K855" s="477"/>
      <c r="L855" s="477"/>
      <c r="M855" s="477"/>
      <c r="N855" s="477"/>
      <c r="O855" s="477"/>
      <c r="P855" s="477"/>
      <c r="Q855" s="477"/>
    </row>
    <row r="856" ht="25.15" customHeight="true" x14ac:dyDescent="0.2">
      <c r="C856" s="477"/>
      <c r="D856" s="477"/>
      <c r="E856" s="477"/>
      <c r="F856" s="477"/>
      <c r="G856" s="477"/>
      <c r="H856" s="477"/>
      <c r="I856" s="477"/>
      <c r="J856" s="477"/>
      <c r="K856" s="477"/>
      <c r="L856" s="477"/>
      <c r="M856" s="477"/>
      <c r="N856" s="477"/>
      <c r="O856" s="477"/>
      <c r="P856" s="477"/>
      <c r="Q856" s="477"/>
    </row>
    <row r="857" ht="25.15" customHeight="true" x14ac:dyDescent="0.2">
      <c r="C857" s="477"/>
      <c r="D857" s="477"/>
      <c r="E857" s="477"/>
      <c r="F857" s="477"/>
      <c r="G857" s="477"/>
      <c r="H857" s="477"/>
      <c r="I857" s="477"/>
      <c r="J857" s="477"/>
      <c r="K857" s="477"/>
      <c r="L857" s="477"/>
      <c r="M857" s="477"/>
      <c r="N857" s="477"/>
      <c r="O857" s="477"/>
      <c r="P857" s="477"/>
      <c r="Q857" s="477"/>
    </row>
    <row r="858" ht="25.15" customHeight="true" x14ac:dyDescent="0.2">
      <c r="C858" s="477"/>
      <c r="D858" s="477"/>
      <c r="E858" s="477"/>
      <c r="F858" s="477"/>
      <c r="G858" s="477"/>
      <c r="H858" s="477"/>
      <c r="I858" s="477"/>
      <c r="J858" s="477"/>
      <c r="K858" s="477"/>
      <c r="L858" s="477"/>
      <c r="M858" s="477"/>
      <c r="N858" s="477"/>
      <c r="O858" s="477"/>
      <c r="P858" s="477"/>
      <c r="Q858" s="477"/>
    </row>
    <row r="859" ht="25.15" customHeight="true" x14ac:dyDescent="0.2">
      <c r="C859" s="477"/>
      <c r="D859" s="477"/>
      <c r="E859" s="477"/>
      <c r="F859" s="477"/>
      <c r="G859" s="477"/>
      <c r="H859" s="477"/>
      <c r="I859" s="477"/>
      <c r="J859" s="477"/>
      <c r="K859" s="477"/>
      <c r="L859" s="477"/>
      <c r="M859" s="477"/>
      <c r="N859" s="477"/>
      <c r="O859" s="477"/>
      <c r="P859" s="477"/>
      <c r="Q859" s="477"/>
    </row>
    <row r="860" ht="25.15" customHeight="true" x14ac:dyDescent="0.2">
      <c r="C860" s="477"/>
      <c r="D860" s="477"/>
      <c r="E860" s="477"/>
      <c r="F860" s="477"/>
      <c r="G860" s="477"/>
      <c r="H860" s="477"/>
      <c r="I860" s="477"/>
      <c r="J860" s="477"/>
      <c r="K860" s="477"/>
      <c r="L860" s="477"/>
      <c r="M860" s="477"/>
      <c r="N860" s="477"/>
      <c r="O860" s="477"/>
      <c r="P860" s="477"/>
      <c r="Q860" s="477"/>
    </row>
    <row r="861" ht="25.15" customHeight="true" x14ac:dyDescent="0.2">
      <c r="C861" s="477"/>
      <c r="D861" s="477"/>
      <c r="E861" s="477"/>
      <c r="F861" s="477"/>
      <c r="G861" s="477"/>
      <c r="H861" s="477"/>
      <c r="I861" s="477"/>
      <c r="J861" s="477"/>
      <c r="K861" s="477"/>
      <c r="L861" s="477"/>
      <c r="M861" s="477"/>
      <c r="N861" s="477"/>
      <c r="O861" s="477"/>
      <c r="P861" s="477"/>
      <c r="Q861" s="477"/>
    </row>
    <row r="862" ht="25.15" customHeight="true" x14ac:dyDescent="0.2">
      <c r="C862" s="477"/>
      <c r="D862" s="477"/>
      <c r="E862" s="477"/>
      <c r="F862" s="477"/>
      <c r="G862" s="477"/>
      <c r="H862" s="477"/>
      <c r="I862" s="477"/>
      <c r="J862" s="477"/>
      <c r="K862" s="477"/>
      <c r="L862" s="477"/>
      <c r="M862" s="477"/>
      <c r="N862" s="477"/>
      <c r="O862" s="477"/>
      <c r="P862" s="477"/>
      <c r="Q862" s="477"/>
    </row>
    <row r="863" ht="25.15" customHeight="true" x14ac:dyDescent="0.2">
      <c r="C863" s="477"/>
      <c r="D863" s="477"/>
      <c r="E863" s="477"/>
      <c r="F863" s="477"/>
      <c r="G863" s="477"/>
      <c r="H863" s="477"/>
      <c r="I863" s="477"/>
      <c r="J863" s="477"/>
      <c r="K863" s="477"/>
      <c r="L863" s="477"/>
      <c r="M863" s="477"/>
      <c r="N863" s="477"/>
      <c r="O863" s="477"/>
      <c r="P863" s="477"/>
      <c r="Q863" s="477"/>
    </row>
    <row r="864" ht="25.15" customHeight="true" x14ac:dyDescent="0.2">
      <c r="C864" s="477"/>
      <c r="D864" s="477"/>
      <c r="E864" s="477"/>
      <c r="F864" s="477"/>
      <c r="G864" s="477"/>
      <c r="H864" s="477"/>
      <c r="I864" s="477"/>
      <c r="J864" s="477"/>
      <c r="K864" s="477"/>
      <c r="L864" s="477"/>
      <c r="M864" s="477"/>
      <c r="N864" s="477"/>
      <c r="O864" s="477"/>
      <c r="P864" s="477"/>
      <c r="Q864" s="477"/>
    </row>
    <row r="865" ht="25.15" customHeight="true" x14ac:dyDescent="0.2">
      <c r="C865" s="477"/>
      <c r="D865" s="477"/>
      <c r="E865" s="477"/>
      <c r="F865" s="477"/>
      <c r="G865" s="477"/>
      <c r="H865" s="477"/>
      <c r="I865" s="477"/>
      <c r="J865" s="477"/>
      <c r="K865" s="477"/>
      <c r="L865" s="477"/>
      <c r="M865" s="477"/>
      <c r="N865" s="477"/>
      <c r="O865" s="477"/>
      <c r="P865" s="477"/>
      <c r="Q865" s="477"/>
    </row>
    <row r="866" ht="25.15" customHeight="true" x14ac:dyDescent="0.2">
      <c r="C866" s="477"/>
      <c r="D866" s="477"/>
      <c r="E866" s="477"/>
      <c r="F866" s="477"/>
      <c r="G866" s="477"/>
      <c r="H866" s="477"/>
      <c r="I866" s="477"/>
      <c r="J866" s="477"/>
      <c r="K866" s="477"/>
      <c r="L866" s="477"/>
      <c r="M866" s="477"/>
      <c r="N866" s="477"/>
      <c r="O866" s="477"/>
      <c r="P866" s="477"/>
      <c r="Q866" s="477"/>
    </row>
    <row r="867" ht="25.15" customHeight="true" x14ac:dyDescent="0.2">
      <c r="C867" s="477"/>
      <c r="D867" s="477"/>
      <c r="E867" s="477"/>
      <c r="F867" s="477"/>
      <c r="G867" s="477"/>
      <c r="H867" s="477"/>
      <c r="I867" s="477"/>
      <c r="J867" s="477"/>
      <c r="K867" s="477"/>
      <c r="L867" s="477"/>
      <c r="M867" s="477"/>
      <c r="N867" s="477"/>
      <c r="O867" s="477"/>
      <c r="P867" s="477"/>
      <c r="Q867" s="477"/>
    </row>
    <row r="868" ht="25.15" customHeight="true" x14ac:dyDescent="0.2">
      <c r="C868" s="477"/>
      <c r="D868" s="477"/>
      <c r="E868" s="477"/>
      <c r="F868" s="477"/>
      <c r="G868" s="477"/>
      <c r="H868" s="477"/>
      <c r="I868" s="477"/>
      <c r="J868" s="477"/>
      <c r="K868" s="477"/>
      <c r="L868" s="477"/>
      <c r="M868" s="477"/>
      <c r="N868" s="477"/>
      <c r="O868" s="477"/>
      <c r="P868" s="477"/>
      <c r="Q868" s="477"/>
    </row>
    <row r="869" ht="25.15" customHeight="true" x14ac:dyDescent="0.2">
      <c r="C869" s="477"/>
      <c r="D869" s="477"/>
      <c r="E869" s="477"/>
      <c r="F869" s="477"/>
      <c r="G869" s="477"/>
      <c r="H869" s="477"/>
      <c r="I869" s="477"/>
      <c r="J869" s="477"/>
      <c r="K869" s="477"/>
      <c r="L869" s="477"/>
      <c r="M869" s="477"/>
      <c r="N869" s="477"/>
      <c r="O869" s="477"/>
      <c r="P869" s="477"/>
      <c r="Q869" s="477"/>
    </row>
    <row r="870" ht="25.15" customHeight="true" x14ac:dyDescent="0.2">
      <c r="C870" s="477"/>
      <c r="D870" s="477"/>
      <c r="E870" s="477"/>
      <c r="F870" s="477"/>
      <c r="G870" s="477"/>
      <c r="H870" s="477"/>
      <c r="I870" s="477"/>
      <c r="J870" s="477"/>
      <c r="K870" s="477"/>
      <c r="L870" s="477"/>
      <c r="M870" s="477"/>
      <c r="N870" s="477"/>
      <c r="O870" s="477"/>
      <c r="P870" s="477"/>
      <c r="Q870" s="477"/>
    </row>
    <row r="871" ht="25.15" customHeight="true" x14ac:dyDescent="0.2">
      <c r="C871" s="477"/>
      <c r="D871" s="477"/>
      <c r="E871" s="477"/>
      <c r="F871" s="477"/>
      <c r="G871" s="477"/>
      <c r="H871" s="477"/>
      <c r="I871" s="477"/>
      <c r="J871" s="477"/>
      <c r="K871" s="477"/>
      <c r="L871" s="477"/>
      <c r="M871" s="477"/>
      <c r="N871" s="477"/>
      <c r="O871" s="477"/>
      <c r="P871" s="477"/>
      <c r="Q871" s="477"/>
    </row>
    <row r="872" ht="25.15" customHeight="true" x14ac:dyDescent="0.2">
      <c r="C872" s="477"/>
      <c r="D872" s="477"/>
      <c r="E872" s="477"/>
      <c r="F872" s="477"/>
      <c r="G872" s="477"/>
      <c r="H872" s="477"/>
      <c r="I872" s="477"/>
      <c r="J872" s="477"/>
      <c r="K872" s="477"/>
      <c r="L872" s="477"/>
      <c r="M872" s="477"/>
      <c r="N872" s="477"/>
      <c r="O872" s="477"/>
      <c r="P872" s="477"/>
      <c r="Q872" s="477"/>
    </row>
    <row r="873" ht="25.15" customHeight="true" x14ac:dyDescent="0.2">
      <c r="C873" s="477"/>
      <c r="D873" s="477"/>
      <c r="E873" s="477"/>
      <c r="F873" s="477"/>
      <c r="G873" s="477"/>
      <c r="H873" s="477"/>
      <c r="I873" s="477"/>
      <c r="J873" s="477"/>
      <c r="K873" s="477"/>
      <c r="L873" s="477"/>
      <c r="M873" s="477"/>
      <c r="N873" s="477"/>
      <c r="O873" s="477"/>
      <c r="P873" s="477"/>
      <c r="Q873" s="477"/>
    </row>
    <row r="874" ht="25.15" customHeight="true" x14ac:dyDescent="0.2">
      <c r="C874" s="477"/>
      <c r="D874" s="477"/>
      <c r="E874" s="477"/>
      <c r="F874" s="477"/>
      <c r="G874" s="477"/>
      <c r="H874" s="477"/>
      <c r="I874" s="477"/>
      <c r="J874" s="477"/>
      <c r="K874" s="477"/>
      <c r="L874" s="477"/>
      <c r="M874" s="477"/>
      <c r="N874" s="477"/>
      <c r="O874" s="477"/>
      <c r="P874" s="477"/>
      <c r="Q874" s="477"/>
    </row>
    <row r="875" ht="25.15" customHeight="true" x14ac:dyDescent="0.2">
      <c r="C875" s="477"/>
      <c r="D875" s="477"/>
      <c r="E875" s="477"/>
      <c r="F875" s="477"/>
      <c r="G875" s="477"/>
      <c r="H875" s="477"/>
      <c r="I875" s="477"/>
      <c r="J875" s="477"/>
      <c r="K875" s="477"/>
      <c r="L875" s="477"/>
      <c r="M875" s="477"/>
      <c r="N875" s="477"/>
      <c r="O875" s="477"/>
      <c r="P875" s="477"/>
      <c r="Q875" s="477"/>
    </row>
    <row r="876" ht="25.15" customHeight="true" x14ac:dyDescent="0.2">
      <c r="C876" s="477"/>
      <c r="D876" s="477"/>
      <c r="E876" s="477"/>
      <c r="F876" s="477"/>
      <c r="G876" s="477"/>
      <c r="H876" s="477"/>
      <c r="I876" s="477"/>
      <c r="J876" s="477"/>
      <c r="K876" s="477"/>
      <c r="L876" s="477"/>
      <c r="M876" s="477"/>
      <c r="N876" s="477"/>
      <c r="O876" s="477"/>
      <c r="P876" s="477"/>
      <c r="Q876" s="477"/>
    </row>
    <row r="877" ht="25.15" customHeight="true" x14ac:dyDescent="0.2">
      <c r="C877" s="477"/>
      <c r="D877" s="477"/>
      <c r="E877" s="477"/>
      <c r="F877" s="477"/>
      <c r="G877" s="477"/>
      <c r="H877" s="477"/>
      <c r="I877" s="477"/>
      <c r="J877" s="477"/>
      <c r="K877" s="477"/>
      <c r="L877" s="477"/>
      <c r="M877" s="477"/>
      <c r="N877" s="477"/>
      <c r="O877" s="477"/>
      <c r="P877" s="477"/>
      <c r="Q877" s="477"/>
    </row>
    <row r="878" ht="25.15" customHeight="true" x14ac:dyDescent="0.2">
      <c r="C878" s="477"/>
      <c r="D878" s="477"/>
      <c r="E878" s="477"/>
      <c r="F878" s="477"/>
      <c r="G878" s="477"/>
      <c r="H878" s="477"/>
      <c r="I878" s="477"/>
      <c r="J878" s="477"/>
      <c r="K878" s="477"/>
      <c r="L878" s="477"/>
      <c r="M878" s="477"/>
      <c r="N878" s="477"/>
      <c r="O878" s="477"/>
      <c r="P878" s="477"/>
      <c r="Q878" s="477"/>
    </row>
    <row r="879" ht="25.15" customHeight="true" x14ac:dyDescent="0.2">
      <c r="C879" s="477"/>
      <c r="D879" s="477"/>
      <c r="E879" s="477"/>
      <c r="F879" s="477"/>
      <c r="G879" s="477"/>
      <c r="H879" s="477"/>
      <c r="I879" s="477"/>
      <c r="J879" s="477"/>
      <c r="K879" s="477"/>
      <c r="L879" s="477"/>
      <c r="M879" s="477"/>
      <c r="N879" s="477"/>
      <c r="O879" s="477"/>
      <c r="P879" s="477"/>
      <c r="Q879" s="477"/>
    </row>
    <row r="880" ht="25.15" customHeight="true" x14ac:dyDescent="0.2">
      <c r="C880" s="477"/>
      <c r="D880" s="477"/>
      <c r="E880" s="477"/>
      <c r="F880" s="477"/>
      <c r="G880" s="477"/>
      <c r="H880" s="477"/>
      <c r="I880" s="477"/>
      <c r="J880" s="477"/>
      <c r="K880" s="477"/>
      <c r="L880" s="477"/>
      <c r="M880" s="477"/>
      <c r="N880" s="477"/>
      <c r="O880" s="477"/>
      <c r="P880" s="477"/>
      <c r="Q880" s="477"/>
    </row>
    <row r="881" ht="25.15" customHeight="true" x14ac:dyDescent="0.2">
      <c r="C881" s="477"/>
      <c r="D881" s="477"/>
      <c r="E881" s="477"/>
      <c r="F881" s="477"/>
      <c r="G881" s="477"/>
      <c r="H881" s="477"/>
      <c r="I881" s="477"/>
      <c r="J881" s="477"/>
      <c r="K881" s="477"/>
      <c r="L881" s="477"/>
      <c r="M881" s="477"/>
      <c r="N881" s="477"/>
      <c r="O881" s="477"/>
      <c r="P881" s="477"/>
      <c r="Q881" s="477"/>
    </row>
    <row r="882" ht="25.15" customHeight="true" x14ac:dyDescent="0.2">
      <c r="C882" s="477"/>
      <c r="D882" s="477"/>
      <c r="E882" s="477"/>
      <c r="F882" s="477"/>
      <c r="G882" s="477"/>
      <c r="H882" s="477"/>
      <c r="I882" s="477"/>
      <c r="J882" s="477"/>
      <c r="K882" s="477"/>
      <c r="L882" s="477"/>
      <c r="M882" s="477"/>
      <c r="N882" s="477"/>
      <c r="O882" s="477"/>
      <c r="P882" s="477"/>
      <c r="Q882" s="477"/>
    </row>
    <row r="883" ht="25.15" customHeight="true" x14ac:dyDescent="0.2">
      <c r="C883" s="477"/>
      <c r="D883" s="477"/>
      <c r="E883" s="477"/>
      <c r="F883" s="477"/>
      <c r="G883" s="477"/>
      <c r="H883" s="477"/>
      <c r="I883" s="477"/>
      <c r="J883" s="477"/>
      <c r="K883" s="477"/>
      <c r="L883" s="477"/>
      <c r="M883" s="477"/>
      <c r="N883" s="477"/>
      <c r="O883" s="477"/>
      <c r="P883" s="477"/>
      <c r="Q883" s="477"/>
    </row>
    <row r="884" ht="25.15" customHeight="true" x14ac:dyDescent="0.2">
      <c r="C884" s="477"/>
      <c r="D884" s="477"/>
      <c r="E884" s="477"/>
      <c r="F884" s="477"/>
      <c r="G884" s="477"/>
      <c r="H884" s="477"/>
      <c r="I884" s="477"/>
      <c r="J884" s="477"/>
      <c r="K884" s="477"/>
      <c r="L884" s="477"/>
      <c r="M884" s="477"/>
      <c r="N884" s="477"/>
      <c r="O884" s="477"/>
      <c r="P884" s="477"/>
      <c r="Q884" s="477"/>
    </row>
    <row r="885" ht="25.15" customHeight="true" x14ac:dyDescent="0.2">
      <c r="C885" s="477"/>
      <c r="D885" s="477"/>
      <c r="E885" s="477"/>
      <c r="F885" s="477"/>
      <c r="G885" s="477"/>
      <c r="H885" s="477"/>
      <c r="I885" s="477"/>
      <c r="J885" s="477"/>
      <c r="K885" s="477"/>
      <c r="L885" s="477"/>
      <c r="M885" s="477"/>
      <c r="N885" s="477"/>
      <c r="O885" s="477"/>
      <c r="P885" s="477"/>
      <c r="Q885" s="477"/>
    </row>
    <row r="886" ht="25.15" customHeight="true" x14ac:dyDescent="0.2">
      <c r="C886" s="477"/>
      <c r="D886" s="477"/>
      <c r="E886" s="477"/>
      <c r="F886" s="477"/>
      <c r="G886" s="477"/>
      <c r="H886" s="477"/>
      <c r="I886" s="477"/>
      <c r="J886" s="477"/>
      <c r="K886" s="477"/>
      <c r="L886" s="477"/>
      <c r="M886" s="477"/>
      <c r="N886" s="477"/>
      <c r="O886" s="477"/>
      <c r="P886" s="477"/>
      <c r="Q886" s="477"/>
    </row>
    <row r="887" ht="25.15" customHeight="true" x14ac:dyDescent="0.2">
      <c r="C887" s="477"/>
      <c r="D887" s="477"/>
      <c r="E887" s="477"/>
      <c r="F887" s="477"/>
      <c r="G887" s="477"/>
      <c r="H887" s="477"/>
      <c r="I887" s="477"/>
      <c r="J887" s="477"/>
      <c r="K887" s="477"/>
      <c r="L887" s="477"/>
      <c r="M887" s="477"/>
      <c r="N887" s="477"/>
      <c r="O887" s="477"/>
      <c r="P887" s="477"/>
      <c r="Q887" s="477"/>
    </row>
    <row r="888" ht="25.15" customHeight="true" x14ac:dyDescent="0.2">
      <c r="C888" s="477"/>
      <c r="D888" s="477"/>
      <c r="E888" s="477"/>
      <c r="F888" s="477"/>
      <c r="G888" s="477"/>
      <c r="H888" s="477"/>
      <c r="I888" s="477"/>
      <c r="J888" s="477"/>
      <c r="K888" s="477"/>
      <c r="L888" s="477"/>
      <c r="M888" s="477"/>
      <c r="N888" s="477"/>
      <c r="O888" s="477"/>
      <c r="P888" s="477"/>
      <c r="Q888" s="477"/>
    </row>
    <row r="889" ht="25.15" customHeight="true" x14ac:dyDescent="0.2">
      <c r="C889" s="477"/>
      <c r="D889" s="477"/>
      <c r="E889" s="477"/>
      <c r="F889" s="477"/>
      <c r="G889" s="477"/>
      <c r="H889" s="477"/>
      <c r="I889" s="477"/>
      <c r="J889" s="477"/>
      <c r="K889" s="477"/>
      <c r="L889" s="477"/>
      <c r="M889" s="477"/>
      <c r="N889" s="477"/>
      <c r="O889" s="477"/>
      <c r="P889" s="477"/>
      <c r="Q889" s="477"/>
    </row>
    <row r="890" ht="25.15" customHeight="true" x14ac:dyDescent="0.2">
      <c r="C890" s="477"/>
      <c r="D890" s="477"/>
      <c r="E890" s="477"/>
      <c r="F890" s="477"/>
      <c r="G890" s="477"/>
      <c r="H890" s="477"/>
      <c r="I890" s="477"/>
      <c r="J890" s="477"/>
      <c r="K890" s="477"/>
      <c r="L890" s="477"/>
      <c r="M890" s="477"/>
      <c r="N890" s="477"/>
      <c r="O890" s="477"/>
      <c r="P890" s="477"/>
      <c r="Q890" s="477"/>
    </row>
    <row r="891" ht="25.15" customHeight="true" x14ac:dyDescent="0.2">
      <c r="C891" s="477"/>
      <c r="D891" s="477"/>
      <c r="E891" s="477"/>
      <c r="F891" s="477"/>
      <c r="G891" s="477"/>
      <c r="H891" s="477"/>
      <c r="I891" s="477"/>
      <c r="J891" s="477"/>
      <c r="K891" s="477"/>
      <c r="L891" s="477"/>
      <c r="M891" s="477"/>
      <c r="N891" s="477"/>
      <c r="O891" s="477"/>
      <c r="P891" s="477"/>
      <c r="Q891" s="477"/>
    </row>
    <row r="892" ht="25.15" customHeight="true" x14ac:dyDescent="0.2">
      <c r="C892" s="477"/>
      <c r="D892" s="477"/>
      <c r="E892" s="477"/>
      <c r="F892" s="477"/>
      <c r="G892" s="477"/>
      <c r="H892" s="477"/>
      <c r="I892" s="477"/>
      <c r="J892" s="477"/>
      <c r="K892" s="477"/>
      <c r="L892" s="477"/>
      <c r="M892" s="477"/>
      <c r="N892" s="477"/>
      <c r="O892" s="477"/>
      <c r="P892" s="477"/>
      <c r="Q892" s="477"/>
    </row>
    <row r="893" ht="25.15" customHeight="true" x14ac:dyDescent="0.2">
      <c r="C893" s="477"/>
      <c r="D893" s="477"/>
      <c r="E893" s="477"/>
      <c r="F893" s="477"/>
      <c r="G893" s="477"/>
      <c r="H893" s="477"/>
      <c r="I893" s="477"/>
      <c r="J893" s="477"/>
      <c r="K893" s="477"/>
      <c r="L893" s="477"/>
      <c r="M893" s="477"/>
      <c r="N893" s="477"/>
      <c r="O893" s="477"/>
      <c r="P893" s="477"/>
      <c r="Q893" s="477"/>
    </row>
    <row r="894" ht="25.15" customHeight="true" x14ac:dyDescent="0.2">
      <c r="C894" s="477"/>
      <c r="D894" s="477"/>
      <c r="E894" s="477"/>
      <c r="F894" s="477"/>
      <c r="G894" s="477"/>
      <c r="H894" s="477"/>
      <c r="I894" s="477"/>
      <c r="J894" s="477"/>
      <c r="K894" s="477"/>
      <c r="L894" s="477"/>
      <c r="M894" s="477"/>
      <c r="N894" s="477"/>
      <c r="O894" s="477"/>
      <c r="P894" s="477"/>
      <c r="Q894" s="477"/>
    </row>
    <row r="895" ht="25.15" customHeight="true" x14ac:dyDescent="0.2">
      <c r="C895" s="477"/>
      <c r="D895" s="477"/>
      <c r="E895" s="477"/>
      <c r="F895" s="477"/>
      <c r="G895" s="477"/>
      <c r="H895" s="477"/>
      <c r="I895" s="477"/>
      <c r="J895" s="477"/>
      <c r="K895" s="477"/>
      <c r="L895" s="477"/>
      <c r="M895" s="477"/>
      <c r="N895" s="477"/>
      <c r="O895" s="477"/>
      <c r="P895" s="477"/>
      <c r="Q895" s="477"/>
    </row>
    <row r="896" ht="25.15" customHeight="true" x14ac:dyDescent="0.2">
      <c r="C896" s="477"/>
      <c r="D896" s="477"/>
      <c r="E896" s="477"/>
      <c r="F896" s="477"/>
      <c r="G896" s="477"/>
      <c r="H896" s="477"/>
      <c r="I896" s="477"/>
      <c r="J896" s="477"/>
      <c r="K896" s="477"/>
      <c r="L896" s="477"/>
      <c r="M896" s="477"/>
      <c r="N896" s="477"/>
      <c r="O896" s="477"/>
      <c r="P896" s="477"/>
      <c r="Q896" s="477"/>
    </row>
    <row r="897" ht="25.15" customHeight="true" x14ac:dyDescent="0.2">
      <c r="C897" s="477"/>
      <c r="D897" s="477"/>
      <c r="E897" s="477"/>
      <c r="F897" s="477"/>
      <c r="G897" s="477"/>
      <c r="H897" s="477"/>
      <c r="I897" s="477"/>
      <c r="J897" s="477"/>
      <c r="K897" s="477"/>
      <c r="L897" s="477"/>
      <c r="M897" s="477"/>
      <c r="N897" s="477"/>
      <c r="O897" s="477"/>
      <c r="P897" s="477"/>
      <c r="Q897" s="477"/>
    </row>
    <row r="898" ht="25.15" customHeight="true" x14ac:dyDescent="0.2">
      <c r="C898" s="477"/>
      <c r="D898" s="477"/>
      <c r="E898" s="477"/>
      <c r="F898" s="477"/>
      <c r="G898" s="477"/>
      <c r="H898" s="477"/>
      <c r="I898" s="477"/>
      <c r="J898" s="477"/>
      <c r="K898" s="477"/>
      <c r="L898" s="477"/>
      <c r="M898" s="477"/>
      <c r="N898" s="477"/>
      <c r="O898" s="477"/>
      <c r="P898" s="477"/>
      <c r="Q898" s="477"/>
    </row>
    <row r="899" ht="25.15" customHeight="true" x14ac:dyDescent="0.2">
      <c r="C899" s="477"/>
      <c r="D899" s="477"/>
      <c r="E899" s="477"/>
      <c r="F899" s="477"/>
      <c r="G899" s="477"/>
      <c r="H899" s="477"/>
      <c r="I899" s="477"/>
      <c r="J899" s="477"/>
      <c r="K899" s="477"/>
      <c r="L899" s="477"/>
      <c r="M899" s="477"/>
      <c r="N899" s="477"/>
      <c r="O899" s="477"/>
      <c r="P899" s="477"/>
      <c r="Q899" s="477"/>
    </row>
    <row r="900" ht="25.15" customHeight="true" x14ac:dyDescent="0.2">
      <c r="C900" s="477"/>
      <c r="D900" s="477"/>
      <c r="E900" s="477"/>
      <c r="F900" s="477"/>
      <c r="G900" s="477"/>
      <c r="H900" s="477"/>
      <c r="I900" s="477"/>
      <c r="J900" s="477"/>
      <c r="K900" s="477"/>
      <c r="L900" s="477"/>
      <c r="M900" s="477"/>
      <c r="N900" s="477"/>
      <c r="O900" s="477"/>
      <c r="P900" s="477"/>
      <c r="Q900" s="477"/>
    </row>
    <row r="901" ht="25.15" customHeight="true" x14ac:dyDescent="0.2">
      <c r="C901" s="477"/>
      <c r="D901" s="477"/>
      <c r="E901" s="477"/>
      <c r="F901" s="477"/>
      <c r="G901" s="477"/>
      <c r="H901" s="477"/>
      <c r="I901" s="477"/>
      <c r="J901" s="477"/>
      <c r="K901" s="477"/>
      <c r="L901" s="477"/>
      <c r="M901" s="477"/>
      <c r="N901" s="477"/>
      <c r="O901" s="477"/>
      <c r="P901" s="477"/>
      <c r="Q901" s="477"/>
    </row>
    <row r="902" ht="25.15" customHeight="true" x14ac:dyDescent="0.2">
      <c r="C902" s="477"/>
      <c r="D902" s="477"/>
      <c r="E902" s="477"/>
      <c r="F902" s="477"/>
      <c r="G902" s="477"/>
      <c r="H902" s="477"/>
      <c r="I902" s="477"/>
      <c r="J902" s="477"/>
      <c r="K902" s="477"/>
      <c r="L902" s="477"/>
      <c r="M902" s="477"/>
      <c r="N902" s="477"/>
      <c r="O902" s="477"/>
      <c r="P902" s="477"/>
      <c r="Q902" s="477"/>
    </row>
    <row r="903" ht="25.15" customHeight="true" x14ac:dyDescent="0.2">
      <c r="C903" s="477"/>
      <c r="D903" s="477"/>
      <c r="E903" s="477"/>
      <c r="F903" s="477"/>
      <c r="G903" s="477"/>
      <c r="H903" s="477"/>
      <c r="I903" s="477"/>
      <c r="J903" s="477"/>
      <c r="K903" s="477"/>
      <c r="L903" s="477"/>
      <c r="M903" s="477"/>
      <c r="N903" s="477"/>
      <c r="O903" s="477"/>
      <c r="P903" s="477"/>
      <c r="Q903" s="477"/>
    </row>
    <row r="904" ht="25.15" customHeight="true" x14ac:dyDescent="0.2">
      <c r="C904" s="477"/>
      <c r="D904" s="477"/>
      <c r="E904" s="477"/>
      <c r="F904" s="477"/>
      <c r="G904" s="477"/>
      <c r="H904" s="477"/>
      <c r="I904" s="477"/>
      <c r="J904" s="477"/>
      <c r="K904" s="477"/>
      <c r="L904" s="477"/>
      <c r="M904" s="477"/>
      <c r="N904" s="477"/>
      <c r="O904" s="477"/>
      <c r="P904" s="477"/>
      <c r="Q904" s="477"/>
    </row>
    <row r="905" ht="25.15" customHeight="true" x14ac:dyDescent="0.2">
      <c r="C905" s="477"/>
      <c r="D905" s="477"/>
      <c r="E905" s="477"/>
      <c r="F905" s="477"/>
      <c r="G905" s="477"/>
      <c r="H905" s="477"/>
      <c r="I905" s="477"/>
      <c r="J905" s="477"/>
      <c r="K905" s="477"/>
      <c r="L905" s="477"/>
      <c r="M905" s="477"/>
      <c r="N905" s="477"/>
      <c r="O905" s="477"/>
      <c r="P905" s="477"/>
      <c r="Q905" s="477"/>
    </row>
    <row r="906" ht="25.15" customHeight="true" x14ac:dyDescent="0.2">
      <c r="C906" s="477"/>
      <c r="D906" s="477"/>
      <c r="E906" s="477"/>
      <c r="F906" s="477"/>
      <c r="G906" s="477"/>
      <c r="H906" s="477"/>
      <c r="I906" s="477"/>
      <c r="J906" s="477"/>
      <c r="K906" s="477"/>
      <c r="L906" s="477"/>
      <c r="M906" s="477"/>
      <c r="N906" s="477"/>
      <c r="O906" s="477"/>
      <c r="P906" s="477"/>
      <c r="Q906" s="477"/>
    </row>
    <row r="907" ht="25.15" customHeight="true" x14ac:dyDescent="0.2">
      <c r="C907" s="477"/>
      <c r="D907" s="477"/>
      <c r="E907" s="477"/>
      <c r="F907" s="477"/>
      <c r="G907" s="477"/>
      <c r="H907" s="477"/>
      <c r="I907" s="477"/>
      <c r="J907" s="477"/>
      <c r="K907" s="477"/>
      <c r="L907" s="477"/>
      <c r="M907" s="477"/>
      <c r="N907" s="477"/>
      <c r="O907" s="477"/>
      <c r="P907" s="477"/>
      <c r="Q907" s="477"/>
    </row>
    <row r="908" ht="25.15" customHeight="true" x14ac:dyDescent="0.2">
      <c r="C908" s="477"/>
      <c r="D908" s="477"/>
      <c r="E908" s="477"/>
      <c r="F908" s="477"/>
      <c r="G908" s="477"/>
      <c r="H908" s="477"/>
      <c r="I908" s="477"/>
      <c r="J908" s="477"/>
      <c r="K908" s="477"/>
      <c r="L908" s="477"/>
      <c r="M908" s="477"/>
      <c r="N908" s="477"/>
      <c r="O908" s="477"/>
      <c r="P908" s="477"/>
      <c r="Q908" s="477"/>
    </row>
    <row r="909" ht="25.15" customHeight="true" x14ac:dyDescent="0.2">
      <c r="C909" s="477"/>
      <c r="D909" s="477"/>
      <c r="E909" s="477"/>
      <c r="F909" s="477"/>
      <c r="G909" s="477"/>
      <c r="H909" s="477"/>
      <c r="I909" s="477"/>
      <c r="J909" s="477"/>
      <c r="K909" s="477"/>
      <c r="L909" s="477"/>
      <c r="M909" s="477"/>
      <c r="N909" s="477"/>
      <c r="O909" s="477"/>
      <c r="P909" s="477"/>
      <c r="Q909" s="477"/>
    </row>
    <row r="910" ht="25.15" customHeight="true" x14ac:dyDescent="0.2">
      <c r="C910" s="477"/>
      <c r="D910" s="477"/>
      <c r="E910" s="477"/>
      <c r="F910" s="477"/>
      <c r="G910" s="477"/>
      <c r="H910" s="477"/>
      <c r="I910" s="477"/>
      <c r="J910" s="477"/>
      <c r="K910" s="477"/>
      <c r="L910" s="477"/>
      <c r="M910" s="477"/>
      <c r="N910" s="477"/>
      <c r="O910" s="477"/>
      <c r="P910" s="477"/>
      <c r="Q910" s="477"/>
    </row>
    <row r="911" ht="25.15" customHeight="true" x14ac:dyDescent="0.2">
      <c r="C911" s="477"/>
      <c r="D911" s="477"/>
      <c r="E911" s="477"/>
      <c r="F911" s="477"/>
      <c r="G911" s="477"/>
      <c r="H911" s="477"/>
      <c r="I911" s="477"/>
      <c r="J911" s="477"/>
      <c r="K911" s="477"/>
      <c r="L911" s="477"/>
      <c r="M911" s="477"/>
      <c r="N911" s="477"/>
      <c r="O911" s="477"/>
      <c r="P911" s="477"/>
      <c r="Q911" s="477"/>
    </row>
    <row r="912" ht="25.15" customHeight="true" x14ac:dyDescent="0.2">
      <c r="C912" s="477"/>
      <c r="D912" s="477"/>
      <c r="E912" s="477"/>
      <c r="F912" s="477"/>
      <c r="G912" s="477"/>
      <c r="H912" s="477"/>
      <c r="I912" s="477"/>
      <c r="J912" s="477"/>
      <c r="K912" s="477"/>
      <c r="L912" s="477"/>
      <c r="M912" s="477"/>
      <c r="N912" s="477"/>
      <c r="O912" s="477"/>
      <c r="P912" s="477"/>
      <c r="Q912" s="477"/>
    </row>
    <row r="913" ht="25.15" customHeight="true" x14ac:dyDescent="0.2">
      <c r="C913" s="477"/>
      <c r="D913" s="477"/>
      <c r="E913" s="477"/>
      <c r="F913" s="477"/>
      <c r="G913" s="477"/>
      <c r="H913" s="477"/>
      <c r="I913" s="477"/>
      <c r="J913" s="477"/>
      <c r="K913" s="477"/>
      <c r="L913" s="477"/>
      <c r="M913" s="477"/>
      <c r="N913" s="477"/>
      <c r="O913" s="477"/>
      <c r="P913" s="477"/>
      <c r="Q913" s="477"/>
    </row>
    <row r="914" ht="25.15" customHeight="true" x14ac:dyDescent="0.2">
      <c r="C914" s="477"/>
      <c r="D914" s="477"/>
      <c r="E914" s="477"/>
      <c r="F914" s="477"/>
      <c r="G914" s="477"/>
      <c r="H914" s="477"/>
      <c r="I914" s="477"/>
      <c r="J914" s="477"/>
      <c r="K914" s="477"/>
      <c r="L914" s="477"/>
      <c r="M914" s="477"/>
      <c r="N914" s="477"/>
      <c r="O914" s="477"/>
      <c r="P914" s="477"/>
      <c r="Q914" s="477"/>
    </row>
    <row r="915" ht="25.15" customHeight="true" x14ac:dyDescent="0.2">
      <c r="C915" s="477"/>
      <c r="D915" s="477"/>
      <c r="E915" s="477"/>
      <c r="F915" s="477"/>
      <c r="G915" s="477"/>
      <c r="H915" s="477"/>
      <c r="I915" s="477"/>
      <c r="J915" s="477"/>
      <c r="K915" s="477"/>
      <c r="L915" s="477"/>
      <c r="M915" s="477"/>
      <c r="N915" s="477"/>
      <c r="O915" s="477"/>
      <c r="P915" s="477"/>
      <c r="Q915" s="477"/>
    </row>
    <row r="916" ht="25.15" customHeight="true" x14ac:dyDescent="0.2">
      <c r="C916" s="477"/>
      <c r="D916" s="477"/>
      <c r="E916" s="477"/>
      <c r="F916" s="477"/>
      <c r="G916" s="477"/>
      <c r="H916" s="477"/>
      <c r="I916" s="477"/>
      <c r="J916" s="477"/>
      <c r="K916" s="477"/>
      <c r="L916" s="477"/>
      <c r="M916" s="477"/>
      <c r="N916" s="477"/>
      <c r="O916" s="477"/>
      <c r="P916" s="477"/>
      <c r="Q916" s="477"/>
    </row>
    <row r="917" ht="25.15" customHeight="true" x14ac:dyDescent="0.2">
      <c r="C917" s="477"/>
      <c r="D917" s="477"/>
      <c r="E917" s="477"/>
      <c r="F917" s="477"/>
      <c r="G917" s="477"/>
      <c r="H917" s="477"/>
      <c r="I917" s="477"/>
      <c r="J917" s="477"/>
      <c r="K917" s="477"/>
      <c r="L917" s="477"/>
      <c r="M917" s="477"/>
      <c r="N917" s="477"/>
      <c r="O917" s="477"/>
      <c r="P917" s="477"/>
      <c r="Q917" s="477"/>
    </row>
    <row r="918" ht="25.15" customHeight="true" x14ac:dyDescent="0.2">
      <c r="C918" s="477"/>
      <c r="D918" s="477"/>
      <c r="E918" s="477"/>
      <c r="F918" s="477"/>
      <c r="G918" s="477"/>
      <c r="H918" s="477"/>
      <c r="I918" s="477"/>
      <c r="J918" s="477"/>
      <c r="K918" s="477"/>
      <c r="L918" s="477"/>
      <c r="M918" s="477"/>
      <c r="N918" s="477"/>
      <c r="O918" s="477"/>
      <c r="P918" s="477"/>
      <c r="Q918" s="477"/>
    </row>
    <row r="919" ht="25.15" customHeight="true" x14ac:dyDescent="0.2">
      <c r="C919" s="477"/>
      <c r="D919" s="477"/>
      <c r="E919" s="477"/>
      <c r="F919" s="477"/>
      <c r="G919" s="477"/>
      <c r="H919" s="477"/>
      <c r="I919" s="477"/>
      <c r="J919" s="477"/>
      <c r="K919" s="477"/>
      <c r="L919" s="477"/>
      <c r="M919" s="477"/>
      <c r="N919" s="477"/>
      <c r="O919" s="477"/>
      <c r="P919" s="477"/>
      <c r="Q919" s="477"/>
    </row>
    <row r="920" ht="25.15" customHeight="true" x14ac:dyDescent="0.2">
      <c r="C920" s="477"/>
      <c r="D920" s="477"/>
      <c r="E920" s="477"/>
      <c r="F920" s="477"/>
      <c r="G920" s="477"/>
      <c r="H920" s="477"/>
      <c r="I920" s="477"/>
      <c r="J920" s="477"/>
      <c r="K920" s="477"/>
      <c r="L920" s="477"/>
      <c r="M920" s="477"/>
      <c r="N920" s="477"/>
      <c r="O920" s="477"/>
      <c r="P920" s="477"/>
      <c r="Q920" s="477"/>
    </row>
    <row r="921" ht="25.15" customHeight="true" x14ac:dyDescent="0.2">
      <c r="C921" s="477"/>
      <c r="D921" s="477"/>
      <c r="E921" s="477"/>
      <c r="F921" s="477"/>
      <c r="G921" s="477"/>
      <c r="H921" s="477"/>
      <c r="I921" s="477"/>
      <c r="J921" s="477"/>
      <c r="K921" s="477"/>
      <c r="L921" s="477"/>
      <c r="M921" s="477"/>
      <c r="N921" s="477"/>
      <c r="O921" s="477"/>
      <c r="P921" s="477"/>
      <c r="Q921" s="477"/>
    </row>
    <row r="922" ht="25.15" customHeight="true" x14ac:dyDescent="0.2">
      <c r="C922" s="477"/>
      <c r="D922" s="477"/>
      <c r="E922" s="477"/>
      <c r="F922" s="477"/>
      <c r="G922" s="477"/>
      <c r="H922" s="477"/>
      <c r="I922" s="477"/>
      <c r="J922" s="477"/>
      <c r="K922" s="477"/>
      <c r="L922" s="477"/>
      <c r="M922" s="477"/>
      <c r="N922" s="477"/>
      <c r="O922" s="477"/>
      <c r="P922" s="477"/>
      <c r="Q922" s="477"/>
    </row>
    <row r="923" ht="25.15" customHeight="true" x14ac:dyDescent="0.2">
      <c r="C923" s="477"/>
      <c r="D923" s="477"/>
      <c r="E923" s="477"/>
      <c r="F923" s="477"/>
      <c r="G923" s="477"/>
      <c r="H923" s="477"/>
      <c r="I923" s="477"/>
      <c r="J923" s="477"/>
      <c r="K923" s="477"/>
      <c r="L923" s="477"/>
      <c r="M923" s="477"/>
      <c r="N923" s="477"/>
      <c r="O923" s="477"/>
      <c r="P923" s="477"/>
      <c r="Q923" s="477"/>
    </row>
    <row r="924" ht="25.15" customHeight="true" x14ac:dyDescent="0.2">
      <c r="C924" s="477"/>
      <c r="D924" s="477"/>
      <c r="E924" s="477"/>
      <c r="F924" s="477"/>
      <c r="G924" s="477"/>
      <c r="H924" s="477"/>
      <c r="I924" s="477"/>
      <c r="J924" s="477"/>
      <c r="K924" s="477"/>
      <c r="L924" s="477"/>
      <c r="M924" s="477"/>
      <c r="N924" s="477"/>
      <c r="O924" s="477"/>
      <c r="P924" s="477"/>
      <c r="Q924" s="477"/>
    </row>
    <row r="925" ht="25.15" customHeight="true" x14ac:dyDescent="0.2">
      <c r="C925" s="477"/>
      <c r="D925" s="477"/>
      <c r="E925" s="477"/>
      <c r="F925" s="477"/>
      <c r="G925" s="477"/>
      <c r="H925" s="477"/>
      <c r="I925" s="477"/>
      <c r="J925" s="477"/>
      <c r="K925" s="477"/>
      <c r="L925" s="477"/>
      <c r="M925" s="477"/>
      <c r="N925" s="477"/>
      <c r="O925" s="477"/>
      <c r="P925" s="477"/>
      <c r="Q925" s="477"/>
    </row>
    <row r="926" ht="25.15" customHeight="true" x14ac:dyDescent="0.2">
      <c r="C926" s="477"/>
      <c r="D926" s="477"/>
      <c r="E926" s="477"/>
      <c r="F926" s="477"/>
      <c r="G926" s="477"/>
      <c r="H926" s="477"/>
      <c r="I926" s="477"/>
      <c r="J926" s="477"/>
      <c r="K926" s="477"/>
      <c r="L926" s="477"/>
      <c r="M926" s="477"/>
      <c r="N926" s="477"/>
      <c r="O926" s="477"/>
      <c r="P926" s="477"/>
      <c r="Q926" s="477"/>
    </row>
    <row r="927" ht="25.15" customHeight="true" x14ac:dyDescent="0.2">
      <c r="C927" s="477"/>
      <c r="D927" s="477"/>
      <c r="E927" s="477"/>
      <c r="F927" s="477"/>
      <c r="G927" s="477"/>
      <c r="H927" s="477"/>
      <c r="I927" s="477"/>
      <c r="J927" s="477"/>
      <c r="K927" s="477"/>
      <c r="L927" s="477"/>
      <c r="M927" s="477"/>
      <c r="N927" s="477"/>
      <c r="O927" s="477"/>
      <c r="P927" s="477"/>
      <c r="Q927" s="477"/>
    </row>
    <row r="928" ht="25.15" customHeight="true" x14ac:dyDescent="0.2">
      <c r="C928" s="477"/>
      <c r="D928" s="477"/>
      <c r="E928" s="477"/>
      <c r="F928" s="477"/>
      <c r="G928" s="477"/>
      <c r="H928" s="477"/>
      <c r="I928" s="477"/>
      <c r="J928" s="477"/>
      <c r="K928" s="477"/>
      <c r="L928" s="477"/>
      <c r="M928" s="477"/>
      <c r="N928" s="477"/>
      <c r="O928" s="477"/>
      <c r="P928" s="477"/>
      <c r="Q928" s="477"/>
    </row>
    <row r="929" ht="25.15" customHeight="true" x14ac:dyDescent="0.2">
      <c r="C929" s="477"/>
      <c r="D929" s="477"/>
      <c r="E929" s="477"/>
      <c r="F929" s="477"/>
      <c r="G929" s="477"/>
      <c r="H929" s="477"/>
      <c r="I929" s="477"/>
      <c r="J929" s="477"/>
      <c r="K929" s="477"/>
      <c r="L929" s="477"/>
      <c r="M929" s="477"/>
      <c r="N929" s="477"/>
      <c r="O929" s="477"/>
      <c r="P929" s="477"/>
      <c r="Q929" s="477"/>
    </row>
    <row r="930" ht="25.15" customHeight="true" x14ac:dyDescent="0.2">
      <c r="C930" s="477"/>
      <c r="D930" s="477"/>
      <c r="E930" s="477"/>
      <c r="F930" s="477"/>
      <c r="G930" s="477"/>
      <c r="H930" s="477"/>
      <c r="I930" s="477"/>
      <c r="J930" s="477"/>
      <c r="K930" s="477"/>
      <c r="L930" s="477"/>
      <c r="M930" s="477"/>
      <c r="N930" s="477"/>
      <c r="O930" s="477"/>
      <c r="P930" s="477"/>
      <c r="Q930" s="477"/>
    </row>
    <row r="931" ht="25.15" customHeight="true" x14ac:dyDescent="0.2">
      <c r="C931" s="477"/>
      <c r="D931" s="477"/>
      <c r="E931" s="477"/>
      <c r="F931" s="477"/>
      <c r="G931" s="477"/>
      <c r="H931" s="477"/>
      <c r="I931" s="477"/>
      <c r="J931" s="477"/>
      <c r="K931" s="477"/>
      <c r="L931" s="477"/>
      <c r="M931" s="477"/>
      <c r="N931" s="477"/>
      <c r="O931" s="477"/>
      <c r="P931" s="477"/>
      <c r="Q931" s="477"/>
    </row>
    <row r="932" ht="25.15" customHeight="true" x14ac:dyDescent="0.2">
      <c r="C932" s="477"/>
      <c r="D932" s="477"/>
      <c r="E932" s="477"/>
      <c r="F932" s="477"/>
      <c r="G932" s="477"/>
      <c r="H932" s="477"/>
      <c r="I932" s="477"/>
      <c r="J932" s="477"/>
      <c r="K932" s="477"/>
      <c r="L932" s="477"/>
      <c r="M932" s="477"/>
      <c r="N932" s="477"/>
      <c r="O932" s="477"/>
      <c r="P932" s="477"/>
      <c r="Q932" s="477"/>
    </row>
    <row r="933" ht="25.15" customHeight="true" x14ac:dyDescent="0.2">
      <c r="C933" s="477"/>
      <c r="D933" s="477"/>
      <c r="E933" s="477"/>
      <c r="F933" s="477"/>
      <c r="G933" s="477"/>
      <c r="H933" s="477"/>
      <c r="I933" s="477"/>
      <c r="J933" s="477"/>
      <c r="K933" s="477"/>
      <c r="L933" s="477"/>
      <c r="M933" s="477"/>
      <c r="N933" s="477"/>
      <c r="O933" s="477"/>
      <c r="P933" s="477"/>
      <c r="Q933" s="477"/>
    </row>
    <row r="934" ht="25.15" customHeight="true" x14ac:dyDescent="0.2">
      <c r="C934" s="477"/>
      <c r="D934" s="477"/>
      <c r="E934" s="477"/>
      <c r="F934" s="477"/>
      <c r="G934" s="477"/>
      <c r="H934" s="477"/>
      <c r="I934" s="477"/>
      <c r="J934" s="477"/>
      <c r="K934" s="477"/>
      <c r="L934" s="477"/>
      <c r="M934" s="477"/>
      <c r="N934" s="477"/>
      <c r="O934" s="477"/>
      <c r="P934" s="477"/>
      <c r="Q934" s="477"/>
    </row>
    <row r="935" ht="25.15" customHeight="true" x14ac:dyDescent="0.2">
      <c r="C935" s="477"/>
      <c r="D935" s="477"/>
      <c r="E935" s="477"/>
      <c r="F935" s="477"/>
      <c r="G935" s="477"/>
      <c r="H935" s="477"/>
      <c r="I935" s="477"/>
      <c r="J935" s="477"/>
      <c r="K935" s="477"/>
      <c r="L935" s="477"/>
      <c r="M935" s="477"/>
      <c r="N935" s="477"/>
      <c r="O935" s="477"/>
      <c r="P935" s="477"/>
      <c r="Q935" s="477"/>
    </row>
    <row r="936" ht="25.15" customHeight="true" x14ac:dyDescent="0.2">
      <c r="C936" s="477"/>
      <c r="D936" s="477"/>
      <c r="E936" s="477"/>
      <c r="F936" s="477"/>
      <c r="G936" s="477"/>
      <c r="H936" s="477"/>
      <c r="I936" s="477"/>
      <c r="J936" s="477"/>
      <c r="K936" s="477"/>
      <c r="L936" s="477"/>
      <c r="M936" s="477"/>
      <c r="N936" s="477"/>
      <c r="O936" s="477"/>
      <c r="P936" s="477"/>
      <c r="Q936" s="477"/>
    </row>
    <row r="937" ht="25.15" customHeight="true" x14ac:dyDescent="0.2">
      <c r="C937" s="477"/>
      <c r="D937" s="477"/>
      <c r="E937" s="477"/>
      <c r="F937" s="477"/>
      <c r="G937" s="477"/>
      <c r="H937" s="477"/>
      <c r="I937" s="477"/>
      <c r="J937" s="477"/>
      <c r="K937" s="477"/>
      <c r="L937" s="477"/>
      <c r="M937" s="477"/>
      <c r="N937" s="477"/>
      <c r="O937" s="477"/>
      <c r="P937" s="477"/>
      <c r="Q937" s="477"/>
    </row>
    <row r="938" ht="25.15" customHeight="true" x14ac:dyDescent="0.2">
      <c r="C938" s="477"/>
      <c r="D938" s="477"/>
      <c r="E938" s="477"/>
      <c r="F938" s="477"/>
      <c r="G938" s="477"/>
      <c r="H938" s="477"/>
      <c r="I938" s="477"/>
      <c r="J938" s="477"/>
      <c r="K938" s="477"/>
      <c r="L938" s="477"/>
      <c r="M938" s="477"/>
      <c r="N938" s="477"/>
      <c r="O938" s="477"/>
      <c r="P938" s="477"/>
      <c r="Q938" s="477"/>
    </row>
    <row r="939" ht="25.15" customHeight="true" x14ac:dyDescent="0.2">
      <c r="C939" s="477"/>
      <c r="D939" s="477"/>
      <c r="E939" s="477"/>
      <c r="F939" s="477"/>
      <c r="G939" s="477"/>
      <c r="H939" s="477"/>
      <c r="I939" s="477"/>
      <c r="J939" s="477"/>
      <c r="K939" s="477"/>
      <c r="L939" s="477"/>
      <c r="M939" s="477"/>
      <c r="N939" s="477"/>
      <c r="O939" s="477"/>
      <c r="P939" s="477"/>
      <c r="Q939" s="477"/>
    </row>
    <row r="940" ht="25.15" customHeight="true" x14ac:dyDescent="0.2">
      <c r="C940" s="477"/>
      <c r="D940" s="477"/>
      <c r="E940" s="477"/>
      <c r="F940" s="477"/>
      <c r="G940" s="477"/>
      <c r="H940" s="477"/>
      <c r="I940" s="477"/>
      <c r="J940" s="477"/>
      <c r="K940" s="477"/>
      <c r="L940" s="477"/>
      <c r="M940" s="477"/>
      <c r="N940" s="477"/>
      <c r="O940" s="477"/>
      <c r="P940" s="477"/>
      <c r="Q940" s="477"/>
    </row>
    <row r="941" ht="25.15" customHeight="true" x14ac:dyDescent="0.2">
      <c r="C941" s="477"/>
      <c r="D941" s="477"/>
      <c r="E941" s="477"/>
      <c r="F941" s="477"/>
      <c r="G941" s="477"/>
      <c r="H941" s="477"/>
      <c r="I941" s="477"/>
      <c r="J941" s="477"/>
      <c r="K941" s="477"/>
      <c r="L941" s="477"/>
      <c r="M941" s="477"/>
      <c r="N941" s="477"/>
      <c r="O941" s="477"/>
      <c r="P941" s="477"/>
      <c r="Q941" s="477"/>
    </row>
    <row r="942" ht="25.15" customHeight="true" x14ac:dyDescent="0.2">
      <c r="C942" s="477"/>
      <c r="D942" s="477"/>
      <c r="E942" s="477"/>
      <c r="F942" s="477"/>
      <c r="G942" s="477"/>
      <c r="H942" s="477"/>
      <c r="I942" s="477"/>
      <c r="J942" s="477"/>
      <c r="K942" s="477"/>
      <c r="L942" s="477"/>
      <c r="M942" s="477"/>
      <c r="N942" s="477"/>
      <c r="O942" s="477"/>
      <c r="P942" s="477"/>
      <c r="Q942" s="477"/>
    </row>
    <row r="943" ht="25.15" customHeight="true" x14ac:dyDescent="0.2">
      <c r="C943" s="477"/>
      <c r="D943" s="477"/>
      <c r="E943" s="477"/>
      <c r="F943" s="477"/>
      <c r="G943" s="477"/>
      <c r="H943" s="477"/>
      <c r="I943" s="477"/>
      <c r="J943" s="477"/>
      <c r="K943" s="477"/>
      <c r="L943" s="477"/>
      <c r="M943" s="477"/>
      <c r="N943" s="477"/>
      <c r="O943" s="477"/>
      <c r="P943" s="477"/>
      <c r="Q943" s="477"/>
    </row>
    <row r="944" ht="25.15" customHeight="true" x14ac:dyDescent="0.2">
      <c r="C944" s="477"/>
      <c r="D944" s="477"/>
      <c r="E944" s="477"/>
      <c r="F944" s="477"/>
      <c r="G944" s="477"/>
      <c r="H944" s="477"/>
      <c r="I944" s="477"/>
      <c r="J944" s="477"/>
      <c r="K944" s="477"/>
      <c r="L944" s="477"/>
      <c r="M944" s="477"/>
      <c r="N944" s="477"/>
      <c r="O944" s="477"/>
      <c r="P944" s="477"/>
      <c r="Q944" s="477"/>
    </row>
    <row r="945" ht="25.15" customHeight="true" x14ac:dyDescent="0.2">
      <c r="C945" s="477"/>
      <c r="D945" s="477"/>
      <c r="E945" s="477"/>
      <c r="F945" s="477"/>
      <c r="G945" s="477"/>
      <c r="H945" s="477"/>
      <c r="I945" s="477"/>
      <c r="J945" s="477"/>
      <c r="K945" s="477"/>
      <c r="L945" s="477"/>
      <c r="M945" s="477"/>
      <c r="N945" s="477"/>
      <c r="O945" s="477"/>
      <c r="P945" s="477"/>
      <c r="Q945" s="477"/>
    </row>
    <row r="946" ht="25.15" customHeight="true" x14ac:dyDescent="0.2">
      <c r="C946" s="477"/>
      <c r="D946" s="477"/>
      <c r="E946" s="477"/>
      <c r="F946" s="477"/>
      <c r="G946" s="477"/>
      <c r="H946" s="477"/>
      <c r="I946" s="477"/>
      <c r="J946" s="477"/>
      <c r="K946" s="477"/>
      <c r="L946" s="477"/>
      <c r="M946" s="477"/>
      <c r="N946" s="477"/>
      <c r="O946" s="477"/>
      <c r="P946" s="477"/>
      <c r="Q946" s="477"/>
    </row>
    <row r="947" ht="25.15" customHeight="true" x14ac:dyDescent="0.2">
      <c r="C947" s="477"/>
      <c r="D947" s="477"/>
      <c r="E947" s="477"/>
      <c r="F947" s="477"/>
      <c r="G947" s="477"/>
      <c r="H947" s="477"/>
      <c r="I947" s="477"/>
      <c r="J947" s="477"/>
      <c r="K947" s="477"/>
      <c r="L947" s="477"/>
      <c r="M947" s="477"/>
      <c r="N947" s="477"/>
      <c r="O947" s="477"/>
      <c r="P947" s="477"/>
      <c r="Q947" s="477"/>
    </row>
    <row r="948" ht="25.15" customHeight="true" x14ac:dyDescent="0.2">
      <c r="C948" s="477"/>
      <c r="D948" s="477"/>
      <c r="E948" s="477"/>
      <c r="F948" s="477"/>
      <c r="G948" s="477"/>
      <c r="H948" s="477"/>
      <c r="I948" s="477"/>
      <c r="J948" s="477"/>
      <c r="K948" s="477"/>
      <c r="L948" s="477"/>
      <c r="M948" s="477"/>
      <c r="N948" s="477"/>
      <c r="O948" s="477"/>
      <c r="P948" s="477"/>
      <c r="Q948" s="477"/>
    </row>
    <row r="949" ht="25.15" customHeight="true" x14ac:dyDescent="0.2">
      <c r="C949" s="477"/>
      <c r="D949" s="477"/>
      <c r="E949" s="477"/>
      <c r="F949" s="477"/>
      <c r="G949" s="477"/>
      <c r="H949" s="477"/>
      <c r="I949" s="477"/>
      <c r="J949" s="477"/>
      <c r="K949" s="477"/>
      <c r="L949" s="477"/>
      <c r="M949" s="477"/>
      <c r="N949" s="477"/>
      <c r="O949" s="477"/>
      <c r="P949" s="477"/>
      <c r="Q949" s="477"/>
    </row>
    <row r="950" ht="25.15" customHeight="true" x14ac:dyDescent="0.2">
      <c r="C950" s="477"/>
      <c r="D950" s="477"/>
      <c r="E950" s="477"/>
      <c r="F950" s="477"/>
      <c r="G950" s="477"/>
      <c r="H950" s="477"/>
      <c r="I950" s="477"/>
      <c r="J950" s="477"/>
      <c r="K950" s="477"/>
      <c r="L950" s="477"/>
      <c r="M950" s="477"/>
      <c r="N950" s="477"/>
      <c r="O950" s="477"/>
      <c r="P950" s="477"/>
      <c r="Q950" s="477"/>
    </row>
    <row r="951" ht="25.15" customHeight="true" x14ac:dyDescent="0.2">
      <c r="C951" s="477"/>
      <c r="D951" s="477"/>
      <c r="E951" s="477"/>
      <c r="F951" s="477"/>
      <c r="G951" s="477"/>
      <c r="H951" s="477"/>
      <c r="I951" s="477"/>
      <c r="J951" s="477"/>
      <c r="K951" s="477"/>
      <c r="L951" s="477"/>
      <c r="M951" s="477"/>
      <c r="N951" s="477"/>
      <c r="O951" s="477"/>
      <c r="P951" s="477"/>
      <c r="Q951" s="477"/>
    </row>
    <row r="952" ht="25.15" customHeight="true" x14ac:dyDescent="0.2">
      <c r="C952" s="477"/>
      <c r="D952" s="477"/>
      <c r="E952" s="477"/>
      <c r="F952" s="477"/>
      <c r="G952" s="477"/>
      <c r="H952" s="477"/>
      <c r="I952" s="477"/>
      <c r="J952" s="477"/>
      <c r="K952" s="477"/>
      <c r="L952" s="477"/>
      <c r="M952" s="477"/>
      <c r="N952" s="477"/>
      <c r="O952" s="477"/>
      <c r="P952" s="477"/>
      <c r="Q952" s="477"/>
    </row>
    <row r="953" ht="25.15" customHeight="true" x14ac:dyDescent="0.2">
      <c r="C953" s="477"/>
      <c r="D953" s="477"/>
      <c r="E953" s="477"/>
      <c r="F953" s="477"/>
      <c r="G953" s="477"/>
      <c r="H953" s="477"/>
      <c r="I953" s="477"/>
      <c r="J953" s="477"/>
      <c r="K953" s="477"/>
      <c r="L953" s="477"/>
      <c r="M953" s="477"/>
      <c r="N953" s="477"/>
      <c r="O953" s="477"/>
      <c r="P953" s="477"/>
      <c r="Q953" s="477"/>
    </row>
    <row r="954" ht="25.15" customHeight="true" x14ac:dyDescent="0.2">
      <c r="C954" s="477"/>
      <c r="D954" s="477"/>
      <c r="E954" s="477"/>
      <c r="F954" s="477"/>
      <c r="G954" s="477"/>
      <c r="H954" s="477"/>
      <c r="I954" s="477"/>
      <c r="J954" s="477"/>
      <c r="K954" s="477"/>
      <c r="L954" s="477"/>
      <c r="M954" s="477"/>
      <c r="N954" s="477"/>
      <c r="O954" s="477"/>
      <c r="P954" s="477"/>
      <c r="Q954" s="477"/>
    </row>
    <row r="955" ht="25.15" customHeight="true" x14ac:dyDescent="0.2">
      <c r="C955" s="477"/>
      <c r="D955" s="477"/>
      <c r="E955" s="477"/>
      <c r="F955" s="477"/>
      <c r="G955" s="477"/>
      <c r="H955" s="477"/>
      <c r="I955" s="477"/>
      <c r="J955" s="477"/>
      <c r="K955" s="477"/>
      <c r="L955" s="477"/>
      <c r="M955" s="477"/>
      <c r="N955" s="477"/>
      <c r="O955" s="477"/>
      <c r="P955" s="477"/>
      <c r="Q955" s="477"/>
    </row>
    <row r="956" ht="25.15" customHeight="true" x14ac:dyDescent="0.2">
      <c r="C956" s="477"/>
      <c r="D956" s="477"/>
      <c r="E956" s="477"/>
      <c r="F956" s="477"/>
      <c r="G956" s="477"/>
      <c r="H956" s="477"/>
      <c r="I956" s="477"/>
      <c r="J956" s="477"/>
      <c r="K956" s="477"/>
      <c r="L956" s="477"/>
      <c r="M956" s="477"/>
      <c r="N956" s="477"/>
      <c r="O956" s="477"/>
      <c r="P956" s="477"/>
      <c r="Q956" s="477"/>
    </row>
    <row r="957" ht="25.15" customHeight="true" x14ac:dyDescent="0.2">
      <c r="C957" s="477"/>
      <c r="D957" s="477"/>
      <c r="E957" s="477"/>
      <c r="F957" s="477"/>
      <c r="G957" s="477"/>
      <c r="H957" s="477"/>
      <c r="I957" s="477"/>
      <c r="J957" s="477"/>
      <c r="K957" s="477"/>
      <c r="L957" s="477"/>
      <c r="M957" s="477"/>
      <c r="N957" s="477"/>
      <c r="O957" s="477"/>
      <c r="P957" s="477"/>
      <c r="Q957" s="477"/>
    </row>
    <row r="958" ht="25.15" customHeight="true" x14ac:dyDescent="0.2">
      <c r="C958" s="477"/>
      <c r="D958" s="477"/>
      <c r="E958" s="477"/>
      <c r="F958" s="477"/>
      <c r="G958" s="477"/>
      <c r="H958" s="477"/>
      <c r="I958" s="477"/>
      <c r="J958" s="477"/>
      <c r="K958" s="477"/>
      <c r="L958" s="477"/>
      <c r="M958" s="477"/>
      <c r="N958" s="477"/>
      <c r="O958" s="477"/>
      <c r="P958" s="477"/>
      <c r="Q958" s="477"/>
    </row>
    <row r="959" ht="25.15" customHeight="true" x14ac:dyDescent="0.2">
      <c r="C959" s="477"/>
      <c r="D959" s="477"/>
      <c r="E959" s="477"/>
      <c r="F959" s="477"/>
      <c r="G959" s="477"/>
      <c r="H959" s="477"/>
      <c r="I959" s="477"/>
      <c r="J959" s="477"/>
      <c r="K959" s="477"/>
      <c r="L959" s="477"/>
      <c r="M959" s="477"/>
      <c r="N959" s="477"/>
      <c r="O959" s="477"/>
      <c r="P959" s="477"/>
      <c r="Q959" s="477"/>
    </row>
    <row r="960" ht="25.15" customHeight="true" x14ac:dyDescent="0.2">
      <c r="C960" s="477"/>
      <c r="D960" s="477"/>
      <c r="E960" s="477"/>
      <c r="F960" s="477"/>
      <c r="G960" s="477"/>
      <c r="H960" s="477"/>
      <c r="I960" s="477"/>
      <c r="J960" s="477"/>
      <c r="K960" s="477"/>
      <c r="L960" s="477"/>
      <c r="M960" s="477"/>
      <c r="N960" s="477"/>
      <c r="O960" s="477"/>
      <c r="P960" s="477"/>
      <c r="Q960" s="477"/>
    </row>
    <row r="961" ht="25.15" customHeight="true" x14ac:dyDescent="0.2">
      <c r="C961" s="477"/>
      <c r="D961" s="477"/>
      <c r="E961" s="477"/>
      <c r="F961" s="477"/>
      <c r="G961" s="477"/>
      <c r="H961" s="477"/>
      <c r="I961" s="477"/>
      <c r="J961" s="477"/>
      <c r="K961" s="477"/>
      <c r="L961" s="477"/>
      <c r="M961" s="477"/>
      <c r="N961" s="477"/>
      <c r="O961" s="477"/>
      <c r="P961" s="477"/>
      <c r="Q961" s="477"/>
    </row>
    <row r="962" ht="25.15" customHeight="true" x14ac:dyDescent="0.2">
      <c r="C962" s="477"/>
      <c r="D962" s="477"/>
      <c r="E962" s="477"/>
      <c r="F962" s="477"/>
      <c r="G962" s="477"/>
      <c r="H962" s="477"/>
      <c r="I962" s="477"/>
      <c r="J962" s="477"/>
      <c r="K962" s="477"/>
      <c r="L962" s="477"/>
      <c r="M962" s="477"/>
      <c r="N962" s="477"/>
      <c r="O962" s="477"/>
      <c r="P962" s="477"/>
      <c r="Q962" s="477"/>
    </row>
    <row r="963" ht="25.15" customHeight="true" x14ac:dyDescent="0.2">
      <c r="C963" s="477"/>
      <c r="D963" s="477"/>
      <c r="E963" s="477"/>
      <c r="F963" s="477"/>
      <c r="G963" s="477"/>
      <c r="H963" s="477"/>
      <c r="I963" s="477"/>
      <c r="J963" s="477"/>
      <c r="K963" s="477"/>
      <c r="L963" s="477"/>
      <c r="M963" s="477"/>
      <c r="N963" s="477"/>
      <c r="O963" s="477"/>
      <c r="P963" s="477"/>
      <c r="Q963" s="477"/>
    </row>
    <row r="964" ht="25.15" customHeight="true" x14ac:dyDescent="0.2">
      <c r="C964" s="477"/>
      <c r="D964" s="477"/>
      <c r="E964" s="477"/>
      <c r="F964" s="477"/>
      <c r="G964" s="477"/>
      <c r="H964" s="477"/>
      <c r="I964" s="477"/>
      <c r="J964" s="477"/>
      <c r="K964" s="477"/>
      <c r="L964" s="477"/>
      <c r="M964" s="477"/>
      <c r="N964" s="477"/>
      <c r="O964" s="477"/>
      <c r="P964" s="477"/>
      <c r="Q964" s="477"/>
    </row>
    <row r="965" ht="25.15" customHeight="true" x14ac:dyDescent="0.2">
      <c r="C965" s="477"/>
      <c r="D965" s="477"/>
      <c r="E965" s="477"/>
      <c r="F965" s="477"/>
      <c r="G965" s="477"/>
      <c r="H965" s="477"/>
      <c r="I965" s="477"/>
      <c r="J965" s="477"/>
      <c r="K965" s="477"/>
      <c r="L965" s="477"/>
      <c r="M965" s="477"/>
      <c r="N965" s="477"/>
      <c r="O965" s="477"/>
      <c r="P965" s="477"/>
      <c r="Q965" s="477"/>
    </row>
    <row r="966" ht="25.15" customHeight="true" x14ac:dyDescent="0.2">
      <c r="C966" s="477"/>
      <c r="D966" s="477"/>
      <c r="E966" s="477"/>
      <c r="F966" s="477"/>
      <c r="G966" s="477"/>
      <c r="H966" s="477"/>
      <c r="I966" s="477"/>
      <c r="J966" s="477"/>
      <c r="K966" s="477"/>
      <c r="L966" s="477"/>
      <c r="M966" s="477"/>
      <c r="N966" s="477"/>
      <c r="O966" s="477"/>
      <c r="P966" s="477"/>
      <c r="Q966" s="477"/>
    </row>
    <row r="967" ht="25.15" customHeight="true" x14ac:dyDescent="0.2">
      <c r="C967" s="477"/>
      <c r="D967" s="477"/>
      <c r="E967" s="477"/>
      <c r="F967" s="477"/>
      <c r="G967" s="477"/>
      <c r="H967" s="477"/>
      <c r="I967" s="477"/>
      <c r="J967" s="477"/>
      <c r="K967" s="477"/>
      <c r="L967" s="477"/>
      <c r="M967" s="477"/>
      <c r="N967" s="477"/>
      <c r="O967" s="477"/>
      <c r="P967" s="477"/>
      <c r="Q967" s="477"/>
    </row>
    <row r="968" ht="25.15" customHeight="true" x14ac:dyDescent="0.2">
      <c r="C968" s="477"/>
      <c r="D968" s="477"/>
      <c r="E968" s="477"/>
      <c r="F968" s="477"/>
      <c r="G968" s="477"/>
      <c r="H968" s="477"/>
      <c r="I968" s="477"/>
      <c r="J968" s="477"/>
      <c r="K968" s="477"/>
      <c r="L968" s="477"/>
      <c r="M968" s="477"/>
      <c r="N968" s="477"/>
      <c r="O968" s="477"/>
      <c r="P968" s="477"/>
      <c r="Q968" s="477"/>
    </row>
    <row r="969" ht="25.15" customHeight="true" x14ac:dyDescent="0.2">
      <c r="C969" s="477"/>
      <c r="D969" s="477"/>
      <c r="E969" s="477"/>
      <c r="F969" s="477"/>
      <c r="G969" s="477"/>
      <c r="H969" s="477"/>
      <c r="I969" s="477"/>
      <c r="J969" s="477"/>
      <c r="K969" s="477"/>
      <c r="L969" s="477"/>
      <c r="M969" s="477"/>
      <c r="N969" s="477"/>
      <c r="O969" s="477"/>
      <c r="P969" s="477"/>
      <c r="Q969" s="477"/>
    </row>
    <row r="970" ht="25.15" customHeight="true" x14ac:dyDescent="0.2">
      <c r="C970" s="477"/>
      <c r="D970" s="477"/>
      <c r="E970" s="477"/>
      <c r="F970" s="477"/>
      <c r="G970" s="477"/>
      <c r="H970" s="477"/>
      <c r="I970" s="477"/>
      <c r="J970" s="477"/>
      <c r="K970" s="477"/>
      <c r="L970" s="477"/>
      <c r="M970" s="477"/>
      <c r="N970" s="477"/>
      <c r="O970" s="477"/>
      <c r="P970" s="477"/>
      <c r="Q970" s="477"/>
    </row>
    <row r="971" ht="25.15" customHeight="true" x14ac:dyDescent="0.2">
      <c r="C971" s="477"/>
      <c r="D971" s="477"/>
      <c r="E971" s="477"/>
      <c r="F971" s="477"/>
      <c r="G971" s="477"/>
      <c r="H971" s="477"/>
      <c r="I971" s="477"/>
      <c r="J971" s="477"/>
      <c r="K971" s="477"/>
      <c r="L971" s="477"/>
      <c r="M971" s="477"/>
      <c r="N971" s="477"/>
      <c r="O971" s="477"/>
      <c r="P971" s="477"/>
      <c r="Q971" s="477"/>
    </row>
    <row r="972" ht="25.15" customHeight="true" x14ac:dyDescent="0.2">
      <c r="C972" s="477"/>
      <c r="D972" s="477"/>
      <c r="E972" s="477"/>
      <c r="F972" s="477"/>
      <c r="G972" s="477"/>
      <c r="H972" s="477"/>
      <c r="I972" s="477"/>
      <c r="J972" s="477"/>
      <c r="K972" s="477"/>
      <c r="L972" s="477"/>
      <c r="M972" s="477"/>
      <c r="N972" s="477"/>
      <c r="O972" s="477"/>
      <c r="P972" s="477"/>
      <c r="Q972" s="477"/>
    </row>
    <row r="973" ht="25.15" customHeight="true" x14ac:dyDescent="0.2">
      <c r="C973" s="477"/>
      <c r="D973" s="477"/>
      <c r="E973" s="477"/>
      <c r="F973" s="477"/>
      <c r="G973" s="477"/>
      <c r="H973" s="477"/>
      <c r="I973" s="477"/>
      <c r="J973" s="477"/>
      <c r="K973" s="477"/>
      <c r="L973" s="477"/>
      <c r="M973" s="477"/>
      <c r="N973" s="477"/>
      <c r="O973" s="477"/>
      <c r="P973" s="477"/>
      <c r="Q973" s="477"/>
    </row>
    <row r="974" ht="25.15" customHeight="true" x14ac:dyDescent="0.2">
      <c r="C974" s="477"/>
      <c r="D974" s="477"/>
      <c r="E974" s="477"/>
      <c r="F974" s="477"/>
      <c r="G974" s="477"/>
      <c r="H974" s="477"/>
      <c r="I974" s="477"/>
      <c r="J974" s="477"/>
      <c r="K974" s="477"/>
      <c r="L974" s="477"/>
      <c r="M974" s="477"/>
      <c r="N974" s="477"/>
      <c r="O974" s="477"/>
      <c r="P974" s="477"/>
      <c r="Q974" s="477"/>
    </row>
    <row r="975" ht="25.15" customHeight="true" x14ac:dyDescent="0.2">
      <c r="C975" s="477"/>
      <c r="D975" s="477"/>
      <c r="E975" s="477"/>
      <c r="F975" s="477"/>
      <c r="G975" s="477"/>
      <c r="H975" s="477"/>
      <c r="I975" s="477"/>
      <c r="J975" s="477"/>
      <c r="K975" s="477"/>
      <c r="L975" s="477"/>
      <c r="M975" s="477"/>
      <c r="N975" s="477"/>
      <c r="O975" s="477"/>
      <c r="P975" s="477"/>
      <c r="Q975" s="477"/>
    </row>
    <row r="976" ht="25.15" customHeight="true" x14ac:dyDescent="0.2">
      <c r="C976" s="477"/>
      <c r="D976" s="477"/>
      <c r="E976" s="477"/>
      <c r="F976" s="477"/>
      <c r="G976" s="477"/>
      <c r="H976" s="477"/>
      <c r="I976" s="477"/>
      <c r="J976" s="477"/>
      <c r="K976" s="477"/>
      <c r="L976" s="477"/>
      <c r="M976" s="477"/>
      <c r="N976" s="477"/>
      <c r="O976" s="477"/>
      <c r="P976" s="477"/>
      <c r="Q976" s="477"/>
    </row>
    <row r="977" ht="25.15" customHeight="true" x14ac:dyDescent="0.2">
      <c r="C977" s="477"/>
      <c r="D977" s="477"/>
      <c r="E977" s="477"/>
      <c r="F977" s="477"/>
      <c r="G977" s="477"/>
      <c r="H977" s="477"/>
      <c r="I977" s="477"/>
      <c r="J977" s="477"/>
      <c r="K977" s="477"/>
      <c r="L977" s="477"/>
      <c r="M977" s="477"/>
      <c r="N977" s="477"/>
      <c r="O977" s="477"/>
      <c r="P977" s="477"/>
      <c r="Q977" s="477"/>
    </row>
    <row r="978" ht="25.15" customHeight="true" x14ac:dyDescent="0.2">
      <c r="C978" s="477"/>
      <c r="D978" s="477"/>
      <c r="E978" s="477"/>
      <c r="F978" s="477"/>
      <c r="G978" s="477"/>
      <c r="H978" s="477"/>
      <c r="I978" s="477"/>
      <c r="J978" s="477"/>
      <c r="K978" s="477"/>
      <c r="L978" s="477"/>
      <c r="M978" s="477"/>
      <c r="N978" s="477"/>
      <c r="O978" s="477"/>
      <c r="P978" s="477"/>
      <c r="Q978" s="477"/>
    </row>
    <row r="979" ht="25.15" customHeight="true" x14ac:dyDescent="0.2">
      <c r="C979" s="477"/>
      <c r="D979" s="477"/>
      <c r="E979" s="477"/>
      <c r="F979" s="477"/>
      <c r="G979" s="477"/>
      <c r="H979" s="477"/>
      <c r="I979" s="477"/>
      <c r="J979" s="477"/>
      <c r="K979" s="477"/>
      <c r="L979" s="477"/>
      <c r="M979" s="477"/>
      <c r="N979" s="477"/>
      <c r="O979" s="477"/>
      <c r="P979" s="477"/>
      <c r="Q979" s="477"/>
    </row>
    <row r="980" ht="25.15" customHeight="true" x14ac:dyDescent="0.2">
      <c r="C980" s="477"/>
      <c r="D980" s="477"/>
      <c r="E980" s="477"/>
      <c r="F980" s="477"/>
      <c r="G980" s="477"/>
      <c r="H980" s="477"/>
      <c r="I980" s="477"/>
      <c r="J980" s="477"/>
      <c r="K980" s="477"/>
      <c r="L980" s="477"/>
      <c r="M980" s="477"/>
      <c r="N980" s="477"/>
      <c r="O980" s="477"/>
      <c r="P980" s="477"/>
      <c r="Q980" s="477"/>
    </row>
    <row r="981" ht="25.15" customHeight="true" x14ac:dyDescent="0.2">
      <c r="C981" s="477"/>
      <c r="D981" s="477"/>
      <c r="E981" s="477"/>
      <c r="F981" s="477"/>
      <c r="G981" s="477"/>
      <c r="H981" s="477"/>
      <c r="I981" s="477"/>
      <c r="J981" s="477"/>
      <c r="K981" s="477"/>
      <c r="L981" s="477"/>
      <c r="M981" s="477"/>
      <c r="N981" s="477"/>
      <c r="O981" s="477"/>
      <c r="P981" s="477"/>
      <c r="Q981" s="477"/>
    </row>
    <row r="982" ht="25.15" customHeight="true" x14ac:dyDescent="0.2">
      <c r="C982" s="477"/>
      <c r="D982" s="477"/>
      <c r="E982" s="477"/>
      <c r="F982" s="477"/>
      <c r="G982" s="477"/>
      <c r="H982" s="477"/>
      <c r="I982" s="477"/>
      <c r="J982" s="477"/>
      <c r="K982" s="477"/>
      <c r="L982" s="477"/>
      <c r="M982" s="477"/>
      <c r="N982" s="477"/>
      <c r="O982" s="477"/>
      <c r="P982" s="477"/>
      <c r="Q982" s="477"/>
    </row>
    <row r="983" ht="25.15" customHeight="true" x14ac:dyDescent="0.2">
      <c r="C983" s="477"/>
      <c r="D983" s="477"/>
      <c r="E983" s="477"/>
      <c r="F983" s="477"/>
      <c r="G983" s="477"/>
      <c r="H983" s="477"/>
      <c r="I983" s="477"/>
      <c r="J983" s="477"/>
      <c r="K983" s="477"/>
      <c r="L983" s="477"/>
      <c r="M983" s="477"/>
      <c r="N983" s="477"/>
      <c r="O983" s="477"/>
      <c r="P983" s="477"/>
      <c r="Q983" s="477"/>
    </row>
    <row r="984" ht="25.15" customHeight="true" x14ac:dyDescent="0.2">
      <c r="C984" s="477"/>
      <c r="D984" s="477"/>
      <c r="E984" s="477"/>
      <c r="F984" s="477"/>
      <c r="G984" s="477"/>
      <c r="H984" s="477"/>
      <c r="I984" s="477"/>
      <c r="J984" s="477"/>
      <c r="K984" s="477"/>
      <c r="L984" s="477"/>
      <c r="M984" s="477"/>
      <c r="N984" s="477"/>
      <c r="O984" s="477"/>
      <c r="P984" s="477"/>
      <c r="Q984" s="477"/>
    </row>
    <row r="985" ht="25.15" customHeight="true" x14ac:dyDescent="0.2">
      <c r="C985" s="477"/>
      <c r="D985" s="477"/>
      <c r="E985" s="477"/>
      <c r="F985" s="477"/>
      <c r="G985" s="477"/>
      <c r="H985" s="477"/>
      <c r="I985" s="477"/>
      <c r="J985" s="477"/>
      <c r="K985" s="477"/>
      <c r="L985" s="477"/>
      <c r="M985" s="477"/>
      <c r="N985" s="477"/>
      <c r="O985" s="477"/>
      <c r="P985" s="477"/>
      <c r="Q985" s="477"/>
    </row>
    <row r="986" ht="25.15" customHeight="true" x14ac:dyDescent="0.2">
      <c r="C986" s="477"/>
      <c r="D986" s="477"/>
      <c r="E986" s="477"/>
      <c r="F986" s="477"/>
      <c r="G986" s="477"/>
      <c r="H986" s="477"/>
      <c r="I986" s="477"/>
      <c r="J986" s="477"/>
      <c r="K986" s="477"/>
      <c r="L986" s="477"/>
      <c r="M986" s="477"/>
      <c r="N986" s="477"/>
      <c r="O986" s="477"/>
      <c r="P986" s="477"/>
      <c r="Q986" s="477"/>
    </row>
    <row r="987" ht="25.15" customHeight="true" x14ac:dyDescent="0.2">
      <c r="C987" s="477"/>
      <c r="D987" s="477"/>
      <c r="E987" s="477"/>
      <c r="F987" s="477"/>
      <c r="G987" s="477"/>
      <c r="H987" s="477"/>
      <c r="I987" s="477"/>
      <c r="J987" s="477"/>
      <c r="K987" s="477"/>
      <c r="L987" s="477"/>
      <c r="M987" s="477"/>
      <c r="N987" s="477"/>
      <c r="O987" s="477"/>
      <c r="P987" s="477"/>
      <c r="Q987" s="477"/>
    </row>
    <row r="988" ht="25.15" customHeight="true" x14ac:dyDescent="0.2">
      <c r="C988" s="477"/>
      <c r="D988" s="477"/>
      <c r="E988" s="477"/>
      <c r="F988" s="477"/>
      <c r="G988" s="477"/>
      <c r="H988" s="477"/>
      <c r="I988" s="477"/>
      <c r="J988" s="477"/>
      <c r="K988" s="477"/>
      <c r="L988" s="477"/>
      <c r="M988" s="477"/>
      <c r="N988" s="477"/>
      <c r="O988" s="477"/>
      <c r="P988" s="477"/>
      <c r="Q988" s="477"/>
    </row>
    <row r="989" ht="25.15" customHeight="true" x14ac:dyDescent="0.2">
      <c r="C989" s="477"/>
      <c r="D989" s="477"/>
      <c r="E989" s="477"/>
      <c r="F989" s="477"/>
      <c r="G989" s="477"/>
      <c r="H989" s="477"/>
      <c r="I989" s="477"/>
      <c r="J989" s="477"/>
      <c r="K989" s="477"/>
      <c r="L989" s="477"/>
      <c r="M989" s="477"/>
      <c r="N989" s="477"/>
      <c r="O989" s="477"/>
      <c r="P989" s="477"/>
      <c r="Q989" s="477"/>
    </row>
    <row r="990" ht="25.15" customHeight="true" x14ac:dyDescent="0.2">
      <c r="C990" s="477"/>
      <c r="D990" s="477"/>
      <c r="E990" s="477"/>
      <c r="F990" s="477"/>
      <c r="G990" s="477"/>
      <c r="H990" s="477"/>
      <c r="I990" s="477"/>
      <c r="J990" s="477"/>
      <c r="K990" s="477"/>
      <c r="L990" s="477"/>
      <c r="M990" s="477"/>
      <c r="N990" s="477"/>
      <c r="O990" s="477"/>
      <c r="P990" s="477"/>
      <c r="Q990" s="477"/>
    </row>
    <row r="991" ht="25.15" customHeight="true" x14ac:dyDescent="0.2">
      <c r="C991" s="477"/>
      <c r="D991" s="477"/>
      <c r="E991" s="477"/>
      <c r="F991" s="477"/>
      <c r="G991" s="477"/>
      <c r="H991" s="477"/>
      <c r="I991" s="477"/>
      <c r="J991" s="477"/>
      <c r="K991" s="477"/>
      <c r="L991" s="477"/>
      <c r="M991" s="477"/>
      <c r="N991" s="477"/>
      <c r="O991" s="477"/>
      <c r="P991" s="477"/>
      <c r="Q991" s="477"/>
    </row>
    <row r="992" ht="25.15" customHeight="true" x14ac:dyDescent="0.2">
      <c r="C992" s="477"/>
      <c r="D992" s="477"/>
      <c r="E992" s="477"/>
      <c r="F992" s="477"/>
      <c r="G992" s="477"/>
      <c r="H992" s="477"/>
      <c r="I992" s="477"/>
      <c r="J992" s="477"/>
      <c r="K992" s="477"/>
      <c r="L992" s="477"/>
      <c r="M992" s="477"/>
      <c r="N992" s="477"/>
      <c r="O992" s="477"/>
      <c r="P992" s="477"/>
      <c r="Q992" s="477"/>
    </row>
    <row r="993" ht="25.15" customHeight="true" x14ac:dyDescent="0.2">
      <c r="C993" s="477"/>
      <c r="D993" s="477"/>
      <c r="E993" s="477"/>
      <c r="F993" s="477"/>
      <c r="G993" s="477"/>
      <c r="H993" s="477"/>
      <c r="I993" s="477"/>
      <c r="J993" s="477"/>
      <c r="K993" s="477"/>
      <c r="L993" s="477"/>
      <c r="M993" s="477"/>
      <c r="N993" s="477"/>
      <c r="O993" s="477"/>
      <c r="P993" s="477"/>
      <c r="Q993" s="477"/>
    </row>
    <row r="994" ht="25.15" customHeight="true" x14ac:dyDescent="0.2">
      <c r="C994" s="477"/>
      <c r="D994" s="477"/>
      <c r="E994" s="477"/>
      <c r="F994" s="477"/>
      <c r="G994" s="477"/>
      <c r="H994" s="477"/>
      <c r="I994" s="477"/>
      <c r="J994" s="477"/>
      <c r="K994" s="477"/>
      <c r="L994" s="477"/>
      <c r="M994" s="477"/>
      <c r="N994" s="477"/>
      <c r="O994" s="477"/>
      <c r="P994" s="477"/>
      <c r="Q994" s="477"/>
    </row>
    <row r="995" ht="25.15" customHeight="true" x14ac:dyDescent="0.2">
      <c r="C995" s="477"/>
      <c r="D995" s="477"/>
      <c r="E995" s="477"/>
      <c r="F995" s="477"/>
      <c r="G995" s="477"/>
      <c r="H995" s="477"/>
      <c r="I995" s="477"/>
      <c r="J995" s="477"/>
      <c r="K995" s="477"/>
      <c r="L995" s="477"/>
      <c r="M995" s="477"/>
      <c r="N995" s="477"/>
      <c r="O995" s="477"/>
      <c r="P995" s="477"/>
      <c r="Q995" s="477"/>
    </row>
    <row r="996" ht="25.15" customHeight="true" x14ac:dyDescent="0.2">
      <c r="C996" s="477"/>
      <c r="D996" s="477"/>
      <c r="E996" s="477"/>
      <c r="F996" s="477"/>
      <c r="G996" s="477"/>
      <c r="H996" s="477"/>
      <c r="I996" s="477"/>
      <c r="J996" s="477"/>
      <c r="K996" s="477"/>
      <c r="L996" s="477"/>
      <c r="M996" s="477"/>
      <c r="N996" s="477"/>
      <c r="O996" s="477"/>
      <c r="P996" s="477"/>
      <c r="Q996" s="477"/>
    </row>
    <row r="997" ht="25.15" customHeight="true" x14ac:dyDescent="0.2">
      <c r="C997" s="477"/>
      <c r="D997" s="477"/>
      <c r="E997" s="477"/>
      <c r="F997" s="477"/>
      <c r="G997" s="477"/>
      <c r="H997" s="477"/>
      <c r="I997" s="477"/>
      <c r="J997" s="477"/>
      <c r="K997" s="477"/>
      <c r="L997" s="477"/>
      <c r="M997" s="477"/>
      <c r="N997" s="477"/>
      <c r="O997" s="477"/>
      <c r="P997" s="477"/>
      <c r="Q997" s="477"/>
    </row>
    <row r="998" ht="25.15" customHeight="true" x14ac:dyDescent="0.2">
      <c r="C998" s="477"/>
      <c r="D998" s="477"/>
      <c r="E998" s="477"/>
      <c r="F998" s="477"/>
      <c r="G998" s="477"/>
      <c r="H998" s="477"/>
      <c r="I998" s="477"/>
      <c r="J998" s="477"/>
      <c r="K998" s="477"/>
      <c r="L998" s="477"/>
      <c r="M998" s="477"/>
      <c r="N998" s="477"/>
      <c r="O998" s="477"/>
      <c r="P998" s="477"/>
      <c r="Q998" s="477"/>
    </row>
    <row r="999" ht="25.15" customHeight="true" x14ac:dyDescent="0.2">
      <c r="C999" s="477"/>
      <c r="D999" s="477"/>
      <c r="E999" s="477"/>
      <c r="F999" s="477"/>
      <c r="G999" s="477"/>
      <c r="H999" s="477"/>
      <c r="I999" s="477"/>
      <c r="J999" s="477"/>
      <c r="K999" s="477"/>
      <c r="L999" s="477"/>
      <c r="M999" s="477"/>
      <c r="N999" s="477"/>
      <c r="O999" s="477"/>
      <c r="P999" s="477"/>
      <c r="Q999" s="477"/>
    </row>
    <row r="1000" ht="25.15" customHeight="true" x14ac:dyDescent="0.2">
      <c r="C1000" s="477"/>
      <c r="D1000" s="477"/>
      <c r="E1000" s="477"/>
      <c r="F1000" s="477"/>
      <c r="G1000" s="477"/>
      <c r="H1000" s="477"/>
      <c r="I1000" s="477"/>
      <c r="J1000" s="477"/>
      <c r="K1000" s="477"/>
      <c r="L1000" s="477"/>
      <c r="M1000" s="477"/>
      <c r="N1000" s="477"/>
      <c r="O1000" s="477"/>
      <c r="P1000" s="477"/>
      <c r="Q1000" s="477"/>
    </row>
    <row r="1001" ht="25.15" customHeight="true" x14ac:dyDescent="0.2">
      <c r="C1001" s="477"/>
      <c r="D1001" s="477"/>
      <c r="E1001" s="477"/>
      <c r="F1001" s="477"/>
      <c r="G1001" s="477"/>
      <c r="H1001" s="477"/>
      <c r="I1001" s="477"/>
      <c r="J1001" s="477"/>
      <c r="K1001" s="477"/>
      <c r="L1001" s="477"/>
      <c r="M1001" s="477"/>
      <c r="N1001" s="477"/>
      <c r="O1001" s="477"/>
      <c r="P1001" s="477"/>
      <c r="Q1001" s="477"/>
    </row>
    <row r="1002" ht="25.15" customHeight="true" x14ac:dyDescent="0.2">
      <c r="C1002" s="477"/>
      <c r="D1002" s="477"/>
      <c r="E1002" s="477"/>
      <c r="F1002" s="477"/>
      <c r="G1002" s="477"/>
      <c r="H1002" s="477"/>
      <c r="I1002" s="477"/>
      <c r="J1002" s="477"/>
      <c r="K1002" s="477"/>
      <c r="L1002" s="477"/>
      <c r="M1002" s="477"/>
      <c r="N1002" s="477"/>
      <c r="O1002" s="477"/>
      <c r="P1002" s="477"/>
      <c r="Q1002" s="477"/>
    </row>
    <row r="1003" ht="25.15" customHeight="true" x14ac:dyDescent="0.2">
      <c r="C1003" s="477"/>
      <c r="D1003" s="477"/>
      <c r="E1003" s="477"/>
      <c r="F1003" s="477"/>
      <c r="G1003" s="477"/>
      <c r="H1003" s="477"/>
      <c r="I1003" s="477"/>
      <c r="J1003" s="477"/>
      <c r="K1003" s="477"/>
      <c r="L1003" s="477"/>
      <c r="M1003" s="477"/>
      <c r="N1003" s="477"/>
      <c r="O1003" s="477"/>
      <c r="P1003" s="477"/>
      <c r="Q1003" s="477"/>
    </row>
    <row r="1004" ht="25.15" customHeight="true" x14ac:dyDescent="0.2">
      <c r="C1004" s="477"/>
      <c r="D1004" s="477"/>
      <c r="E1004" s="477"/>
      <c r="F1004" s="477"/>
      <c r="G1004" s="477"/>
      <c r="H1004" s="477"/>
      <c r="I1004" s="477"/>
      <c r="J1004" s="477"/>
      <c r="K1004" s="477"/>
      <c r="L1004" s="477"/>
      <c r="M1004" s="477"/>
      <c r="N1004" s="477"/>
      <c r="O1004" s="477"/>
      <c r="P1004" s="477"/>
      <c r="Q1004" s="477"/>
    </row>
    <row r="1005" ht="25.15" customHeight="true" x14ac:dyDescent="0.2">
      <c r="C1005" s="477"/>
      <c r="D1005" s="477"/>
      <c r="E1005" s="477"/>
      <c r="F1005" s="477"/>
      <c r="G1005" s="477"/>
      <c r="H1005" s="477"/>
      <c r="I1005" s="477"/>
      <c r="J1005" s="477"/>
      <c r="K1005" s="477"/>
      <c r="L1005" s="477"/>
      <c r="M1005" s="477"/>
      <c r="N1005" s="477"/>
      <c r="O1005" s="477"/>
      <c r="P1005" s="477"/>
      <c r="Q1005" s="477"/>
    </row>
    <row r="1006" ht="25.15" customHeight="true" x14ac:dyDescent="0.2">
      <c r="C1006" s="477"/>
      <c r="D1006" s="477"/>
      <c r="E1006" s="477"/>
      <c r="F1006" s="477"/>
      <c r="G1006" s="477"/>
      <c r="H1006" s="477"/>
      <c r="I1006" s="477"/>
      <c r="J1006" s="477"/>
      <c r="K1006" s="477"/>
      <c r="L1006" s="477"/>
      <c r="M1006" s="477"/>
      <c r="N1006" s="477"/>
      <c r="O1006" s="477"/>
      <c r="P1006" s="477"/>
      <c r="Q1006" s="477"/>
    </row>
    <row r="1007" ht="25.15" customHeight="true" x14ac:dyDescent="0.2">
      <c r="C1007" s="477"/>
      <c r="D1007" s="477"/>
      <c r="E1007" s="477"/>
      <c r="F1007" s="477"/>
      <c r="G1007" s="477"/>
      <c r="H1007" s="477"/>
      <c r="I1007" s="477"/>
      <c r="J1007" s="477"/>
      <c r="K1007" s="477"/>
      <c r="L1007" s="477"/>
      <c r="M1007" s="477"/>
      <c r="N1007" s="477"/>
      <c r="O1007" s="477"/>
      <c r="P1007" s="477"/>
      <c r="Q1007" s="477"/>
    </row>
    <row r="1008" ht="25.15" customHeight="true" x14ac:dyDescent="0.2">
      <c r="C1008" s="477"/>
      <c r="D1008" s="477"/>
      <c r="E1008" s="477"/>
      <c r="F1008" s="477"/>
      <c r="G1008" s="477"/>
      <c r="H1008" s="477"/>
      <c r="I1008" s="477"/>
      <c r="J1008" s="477"/>
      <c r="K1008" s="477"/>
      <c r="L1008" s="477"/>
      <c r="M1008" s="477"/>
      <c r="N1008" s="477"/>
      <c r="O1008" s="477"/>
      <c r="P1008" s="477"/>
      <c r="Q1008" s="477"/>
    </row>
    <row r="1009" ht="25.15" customHeight="true" x14ac:dyDescent="0.2">
      <c r="C1009" s="477"/>
      <c r="D1009" s="477"/>
      <c r="E1009" s="477"/>
      <c r="F1009" s="477"/>
      <c r="G1009" s="477"/>
      <c r="H1009" s="477"/>
      <c r="I1009" s="477"/>
      <c r="J1009" s="477"/>
      <c r="K1009" s="477"/>
      <c r="L1009" s="477"/>
      <c r="M1009" s="477"/>
      <c r="N1009" s="477"/>
      <c r="O1009" s="477"/>
      <c r="P1009" s="477"/>
      <c r="Q1009" s="477"/>
    </row>
    <row r="1010" ht="25.15" customHeight="true" x14ac:dyDescent="0.2">
      <c r="C1010" s="477"/>
      <c r="D1010" s="477"/>
      <c r="E1010" s="477"/>
      <c r="F1010" s="477"/>
      <c r="G1010" s="477"/>
      <c r="H1010" s="477"/>
      <c r="I1010" s="477"/>
      <c r="J1010" s="477"/>
      <c r="K1010" s="477"/>
      <c r="L1010" s="477"/>
      <c r="M1010" s="477"/>
      <c r="N1010" s="477"/>
      <c r="O1010" s="477"/>
      <c r="P1010" s="477"/>
      <c r="Q1010" s="477"/>
    </row>
    <row r="1011" ht="25.15" customHeight="true" x14ac:dyDescent="0.2">
      <c r="C1011" s="477"/>
      <c r="D1011" s="477"/>
      <c r="E1011" s="477"/>
      <c r="F1011" s="477"/>
      <c r="G1011" s="477"/>
      <c r="H1011" s="477"/>
      <c r="I1011" s="477"/>
      <c r="J1011" s="477"/>
      <c r="K1011" s="477"/>
      <c r="L1011" s="477"/>
      <c r="M1011" s="477"/>
      <c r="N1011" s="477"/>
      <c r="O1011" s="477"/>
      <c r="P1011" s="477"/>
      <c r="Q1011" s="477"/>
    </row>
    <row r="1012" ht="25.15" customHeight="true" x14ac:dyDescent="0.2">
      <c r="C1012" s="477"/>
      <c r="D1012" s="477"/>
      <c r="E1012" s="477"/>
      <c r="F1012" s="477"/>
      <c r="G1012" s="477"/>
      <c r="H1012" s="477"/>
      <c r="I1012" s="477"/>
      <c r="J1012" s="477"/>
      <c r="K1012" s="477"/>
      <c r="L1012" s="477"/>
      <c r="M1012" s="477"/>
      <c r="N1012" s="477"/>
      <c r="O1012" s="477"/>
      <c r="P1012" s="477"/>
      <c r="Q1012" s="477"/>
    </row>
    <row r="1013" ht="25.15" customHeight="true" x14ac:dyDescent="0.2">
      <c r="C1013" s="477"/>
      <c r="D1013" s="477"/>
      <c r="E1013" s="477"/>
      <c r="F1013" s="477"/>
      <c r="G1013" s="477"/>
      <c r="H1013" s="477"/>
      <c r="I1013" s="477"/>
      <c r="J1013" s="477"/>
      <c r="K1013" s="477"/>
      <c r="L1013" s="477"/>
      <c r="M1013" s="477"/>
      <c r="N1013" s="477"/>
      <c r="O1013" s="477"/>
      <c r="P1013" s="477"/>
      <c r="Q1013" s="477"/>
    </row>
    <row r="1014" ht="25.15" customHeight="true" x14ac:dyDescent="0.2">
      <c r="C1014" s="477"/>
      <c r="D1014" s="477"/>
      <c r="E1014" s="477"/>
      <c r="F1014" s="477"/>
      <c r="G1014" s="477"/>
      <c r="H1014" s="477"/>
      <c r="I1014" s="477"/>
      <c r="J1014" s="477"/>
      <c r="K1014" s="477"/>
      <c r="L1014" s="477"/>
      <c r="M1014" s="477"/>
      <c r="N1014" s="477"/>
      <c r="O1014" s="477"/>
      <c r="P1014" s="477"/>
      <c r="Q1014" s="477"/>
    </row>
    <row r="1015" ht="25.15" customHeight="true" x14ac:dyDescent="0.2">
      <c r="C1015" s="477"/>
      <c r="D1015" s="477"/>
      <c r="E1015" s="477"/>
      <c r="F1015" s="477"/>
      <c r="G1015" s="477"/>
      <c r="H1015" s="477"/>
      <c r="I1015" s="477"/>
      <c r="J1015" s="477"/>
      <c r="K1015" s="477"/>
      <c r="L1015" s="477"/>
      <c r="M1015" s="477"/>
      <c r="N1015" s="477"/>
      <c r="O1015" s="477"/>
      <c r="P1015" s="477"/>
      <c r="Q1015" s="477"/>
    </row>
    <row r="1016" ht="25.15" customHeight="true" x14ac:dyDescent="0.2">
      <c r="C1016" s="477"/>
      <c r="D1016" s="477"/>
      <c r="E1016" s="477"/>
      <c r="F1016" s="477"/>
      <c r="G1016" s="477"/>
      <c r="H1016" s="477"/>
      <c r="I1016" s="477"/>
      <c r="J1016" s="477"/>
      <c r="K1016" s="477"/>
      <c r="L1016" s="477"/>
      <c r="M1016" s="477"/>
      <c r="N1016" s="477"/>
      <c r="O1016" s="477"/>
      <c r="P1016" s="477"/>
      <c r="Q1016" s="477"/>
    </row>
    <row r="1017" ht="25.15" customHeight="true" x14ac:dyDescent="0.2">
      <c r="C1017" s="477"/>
      <c r="D1017" s="477"/>
      <c r="E1017" s="477"/>
      <c r="F1017" s="477"/>
      <c r="G1017" s="477"/>
      <c r="H1017" s="477"/>
      <c r="I1017" s="477"/>
      <c r="J1017" s="477"/>
      <c r="K1017" s="477"/>
      <c r="L1017" s="477"/>
      <c r="M1017" s="477"/>
      <c r="N1017" s="477"/>
      <c r="O1017" s="477"/>
      <c r="P1017" s="477"/>
      <c r="Q1017" s="477"/>
    </row>
    <row r="1018" ht="25.15" customHeight="true" x14ac:dyDescent="0.2">
      <c r="C1018" s="477"/>
      <c r="D1018" s="477"/>
      <c r="E1018" s="477"/>
      <c r="F1018" s="477"/>
      <c r="G1018" s="477"/>
      <c r="H1018" s="477"/>
      <c r="I1018" s="477"/>
      <c r="J1018" s="477"/>
      <c r="K1018" s="477"/>
      <c r="L1018" s="477"/>
      <c r="M1018" s="477"/>
      <c r="N1018" s="477"/>
      <c r="O1018" s="477"/>
      <c r="P1018" s="477"/>
      <c r="Q1018" s="477"/>
    </row>
    <row r="1019" ht="25.15" customHeight="true" x14ac:dyDescent="0.2">
      <c r="C1019" s="477"/>
      <c r="D1019" s="477"/>
      <c r="E1019" s="477"/>
      <c r="F1019" s="477"/>
      <c r="G1019" s="477"/>
      <c r="H1019" s="477"/>
      <c r="I1019" s="477"/>
      <c r="J1019" s="477"/>
      <c r="K1019" s="477"/>
      <c r="L1019" s="477"/>
      <c r="M1019" s="477"/>
      <c r="N1019" s="477"/>
      <c r="O1019" s="477"/>
      <c r="P1019" s="477"/>
      <c r="Q1019" s="477"/>
    </row>
    <row r="1020" ht="25.15" customHeight="true" x14ac:dyDescent="0.2">
      <c r="C1020" s="477"/>
      <c r="D1020" s="477"/>
      <c r="E1020" s="477"/>
      <c r="F1020" s="477"/>
      <c r="G1020" s="477"/>
      <c r="H1020" s="477"/>
      <c r="I1020" s="477"/>
      <c r="J1020" s="477"/>
      <c r="K1020" s="477"/>
      <c r="L1020" s="477"/>
      <c r="M1020" s="477"/>
      <c r="N1020" s="477"/>
      <c r="O1020" s="477"/>
      <c r="P1020" s="477"/>
      <c r="Q1020" s="477"/>
    </row>
    <row r="1021" ht="25.15" customHeight="true" x14ac:dyDescent="0.2">
      <c r="C1021" s="477"/>
      <c r="D1021" s="477"/>
      <c r="E1021" s="477"/>
      <c r="F1021" s="477"/>
      <c r="G1021" s="477"/>
      <c r="H1021" s="477"/>
      <c r="I1021" s="477"/>
      <c r="J1021" s="477"/>
      <c r="K1021" s="477"/>
      <c r="L1021" s="477"/>
      <c r="M1021" s="477"/>
      <c r="N1021" s="477"/>
      <c r="O1021" s="477"/>
      <c r="P1021" s="477"/>
      <c r="Q1021" s="477"/>
    </row>
    <row r="1022" ht="25.15" customHeight="true" x14ac:dyDescent="0.2">
      <c r="C1022" s="477"/>
      <c r="D1022" s="477"/>
      <c r="E1022" s="477"/>
      <c r="F1022" s="477"/>
      <c r="G1022" s="477"/>
      <c r="H1022" s="477"/>
      <c r="I1022" s="477"/>
      <c r="J1022" s="477"/>
      <c r="K1022" s="477"/>
      <c r="L1022" s="477"/>
      <c r="M1022" s="477"/>
      <c r="N1022" s="477"/>
      <c r="O1022" s="477"/>
      <c r="P1022" s="477"/>
      <c r="Q1022" s="477"/>
    </row>
    <row r="1023" ht="25.15" customHeight="true" x14ac:dyDescent="0.2">
      <c r="C1023" s="477"/>
      <c r="D1023" s="477"/>
      <c r="E1023" s="477"/>
      <c r="F1023" s="477"/>
      <c r="G1023" s="477"/>
      <c r="H1023" s="477"/>
      <c r="I1023" s="477"/>
      <c r="J1023" s="477"/>
      <c r="K1023" s="477"/>
      <c r="L1023" s="477"/>
      <c r="M1023" s="477"/>
      <c r="N1023" s="477"/>
      <c r="O1023" s="477"/>
      <c r="P1023" s="477"/>
      <c r="Q1023" s="477"/>
    </row>
    <row r="1024" ht="25.15" customHeight="true" x14ac:dyDescent="0.2">
      <c r="C1024" s="477"/>
      <c r="D1024" s="477"/>
      <c r="E1024" s="477"/>
      <c r="F1024" s="477"/>
      <c r="G1024" s="477"/>
      <c r="H1024" s="477"/>
      <c r="I1024" s="477"/>
      <c r="J1024" s="477"/>
      <c r="K1024" s="477"/>
      <c r="L1024" s="477"/>
      <c r="M1024" s="477"/>
      <c r="N1024" s="477"/>
      <c r="O1024" s="477"/>
      <c r="P1024" s="477"/>
      <c r="Q1024" s="477"/>
    </row>
    <row r="1025" s="396" customFormat="true" ht="21" customHeight="true" x14ac:dyDescent="0.2">
      <c r="A1025" s="2273" t="s">
        <v>330</v>
      </c>
      <c r="B1025" s="2274"/>
      <c r="C1025" s="2275"/>
      <c r="AH1025" s="593"/>
      <c r="AI1025" s="593"/>
      <c r="AJ1025" s="593"/>
      <c r="AK1025" s="593"/>
      <c r="AL1025" s="593"/>
      <c r="AM1025" s="593"/>
      <c r="AN1025" s="593"/>
      <c r="AO1025" s="593"/>
      <c r="AP1025" s="593"/>
      <c r="AQ1025" s="593"/>
      <c r="AR1025" s="593"/>
      <c r="AS1025" s="593"/>
      <c r="AT1025" s="593"/>
      <c r="AU1025" s="593"/>
      <c r="AV1025" s="593"/>
      <c r="AW1025" s="593"/>
      <c r="AX1025" s="593"/>
      <c r="AY1025" s="593"/>
      <c r="AZ1025" s="593"/>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6" customFormat="true" ht="15.95" customHeight="true" x14ac:dyDescent="0.2">
      <c r="A1026" s="2276" t="s">
        <v>189</v>
      </c>
      <c r="B1026" s="2277"/>
      <c r="C1026" s="440" t="s">
        <v>190</v>
      </c>
      <c r="AH1026" s="593"/>
      <c r="AI1026" s="593"/>
      <c r="AJ1026" s="593"/>
      <c r="AK1026" s="593"/>
      <c r="AL1026" s="593"/>
      <c r="AM1026" s="593"/>
      <c r="AN1026" s="593"/>
      <c r="AO1026" s="593"/>
      <c r="AP1026" s="593"/>
      <c r="AQ1026" s="593"/>
      <c r="AR1026" s="593"/>
      <c r="AS1026" s="593"/>
      <c r="AT1026" s="593"/>
      <c r="AU1026" s="593"/>
      <c r="AV1026" s="593"/>
      <c r="AW1026" s="593"/>
      <c r="AX1026" s="593"/>
      <c r="AY1026" s="593"/>
      <c r="AZ1026" s="593"/>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6" customFormat="true" ht="17.1" hidden="true" customHeight="true" x14ac:dyDescent="0.2">
      <c r="A1027" s="441" t="s">
        <v>191</v>
      </c>
      <c r="B1027" s="442" t="s">
        <v>192</v>
      </c>
      <c r="C1027" s="443">
        <v>16500</v>
      </c>
      <c r="AH1027" s="593"/>
      <c r="AI1027" s="593"/>
      <c r="AJ1027" s="593"/>
      <c r="AK1027" s="593"/>
      <c r="AL1027" s="593"/>
      <c r="AM1027" s="593"/>
      <c r="AN1027" s="593"/>
      <c r="AO1027" s="593"/>
      <c r="AP1027" s="593"/>
      <c r="AQ1027" s="593"/>
      <c r="AR1027" s="593"/>
      <c r="AS1027" s="593"/>
      <c r="AT1027" s="593"/>
      <c r="AU1027" s="593"/>
      <c r="AV1027" s="593"/>
      <c r="AW1027" s="593"/>
      <c r="AX1027" s="593"/>
      <c r="AY1027" s="593"/>
      <c r="AZ1027" s="593"/>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6" customFormat="true" ht="17.1" hidden="true" customHeight="true" x14ac:dyDescent="0.2">
      <c r="A1028" s="444" t="s">
        <v>193</v>
      </c>
      <c r="B1028" s="445" t="s">
        <v>192</v>
      </c>
      <c r="C1028" s="446">
        <v>16500</v>
      </c>
      <c r="AH1028" s="593"/>
      <c r="AI1028" s="593"/>
      <c r="AJ1028" s="593"/>
      <c r="AK1028" s="593"/>
      <c r="AL1028" s="593"/>
      <c r="AM1028" s="593"/>
      <c r="AN1028" s="593"/>
      <c r="AO1028" s="593"/>
      <c r="AP1028" s="593"/>
      <c r="AQ1028" s="593"/>
      <c r="AR1028" s="593"/>
      <c r="AS1028" s="593"/>
      <c r="AT1028" s="593"/>
      <c r="AU1028" s="593"/>
      <c r="AV1028" s="593"/>
      <c r="AW1028" s="593"/>
      <c r="AX1028" s="593"/>
      <c r="AY1028" s="593"/>
      <c r="AZ1028" s="593"/>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6" customFormat="true" ht="17.1" hidden="true" customHeight="true" x14ac:dyDescent="0.2">
      <c r="A1029" s="444" t="s">
        <v>194</v>
      </c>
      <c r="B1029" s="445" t="s">
        <v>192</v>
      </c>
      <c r="C1029" s="446">
        <v>16500</v>
      </c>
      <c r="AH1029" s="593"/>
      <c r="AI1029" s="593"/>
      <c r="AJ1029" s="593"/>
      <c r="AK1029" s="593"/>
      <c r="AL1029" s="593"/>
      <c r="AM1029" s="593"/>
      <c r="AN1029" s="593"/>
      <c r="AO1029" s="593"/>
      <c r="AP1029" s="593"/>
      <c r="AQ1029" s="593"/>
      <c r="AR1029" s="593"/>
      <c r="AS1029" s="593"/>
      <c r="AT1029" s="593"/>
      <c r="AU1029" s="593"/>
      <c r="AV1029" s="593"/>
      <c r="AW1029" s="593"/>
      <c r="AX1029" s="593"/>
      <c r="AY1029" s="593"/>
      <c r="AZ1029" s="593"/>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6" customFormat="true" ht="17.1" hidden="true" customHeight="true" x14ac:dyDescent="0.2">
      <c r="A1030" s="444" t="s">
        <v>195</v>
      </c>
      <c r="B1030" s="445" t="s">
        <v>192</v>
      </c>
      <c r="C1030" s="446">
        <v>16500</v>
      </c>
      <c r="AH1030" s="593"/>
      <c r="AI1030" s="593"/>
      <c r="AJ1030" s="593"/>
      <c r="AK1030" s="593"/>
      <c r="AL1030" s="593"/>
      <c r="AM1030" s="593"/>
      <c r="AN1030" s="593"/>
      <c r="AO1030" s="593"/>
      <c r="AP1030" s="593"/>
      <c r="AQ1030" s="593"/>
      <c r="AR1030" s="593"/>
      <c r="AS1030" s="593"/>
      <c r="AT1030" s="593"/>
      <c r="AU1030" s="593"/>
      <c r="AV1030" s="593"/>
      <c r="AW1030" s="593"/>
      <c r="AX1030" s="593"/>
      <c r="AY1030" s="593"/>
      <c r="AZ1030" s="593"/>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6" customFormat="true" ht="17.1" customHeight="true" x14ac:dyDescent="0.2">
      <c r="A1031" s="2278" t="s">
        <v>196</v>
      </c>
      <c r="B1031" s="445" t="s">
        <v>197</v>
      </c>
      <c r="C1031" s="446">
        <v>10540</v>
      </c>
      <c r="AH1031" s="593"/>
      <c r="AI1031" s="593"/>
      <c r="AJ1031" s="593"/>
      <c r="AK1031" s="593"/>
      <c r="AL1031" s="593"/>
      <c r="AM1031" s="593"/>
      <c r="AN1031" s="593"/>
      <c r="AO1031" s="593"/>
      <c r="AP1031" s="593"/>
      <c r="AQ1031" s="593"/>
      <c r="AR1031" s="593"/>
      <c r="AS1031" s="593"/>
      <c r="AT1031" s="593"/>
      <c r="AU1031" s="593"/>
      <c r="AV1031" s="593"/>
      <c r="AW1031" s="593"/>
      <c r="AX1031" s="593"/>
      <c r="AY1031" s="593"/>
      <c r="AZ1031" s="593"/>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6" customFormat="true" ht="17.1" customHeight="true" x14ac:dyDescent="0.2">
      <c r="A1032" s="2278"/>
      <c r="B1032" s="445" t="s">
        <v>198</v>
      </c>
      <c r="C1032" s="446">
        <v>5960</v>
      </c>
      <c r="AH1032" s="593"/>
      <c r="AI1032" s="593"/>
      <c r="AJ1032" s="593"/>
      <c r="AK1032" s="593"/>
      <c r="AL1032" s="593"/>
      <c r="AM1032" s="593"/>
      <c r="AN1032" s="593"/>
      <c r="AO1032" s="593"/>
      <c r="AP1032" s="593"/>
      <c r="AQ1032" s="593"/>
      <c r="AR1032" s="593"/>
      <c r="AS1032" s="593"/>
      <c r="AT1032" s="593"/>
      <c r="AU1032" s="593"/>
      <c r="AV1032" s="593"/>
      <c r="AW1032" s="593"/>
      <c r="AX1032" s="593"/>
      <c r="AY1032" s="593"/>
      <c r="AZ1032" s="593"/>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6" customFormat="true" ht="17.1" customHeight="true" x14ac:dyDescent="0.2">
      <c r="A1033" s="2279"/>
      <c r="B1033" s="447" t="s">
        <v>199</v>
      </c>
      <c r="C1033" s="448">
        <v>0</v>
      </c>
      <c r="AH1033" s="593"/>
      <c r="AI1033" s="593"/>
      <c r="AJ1033" s="593"/>
      <c r="AK1033" s="593"/>
      <c r="AL1033" s="593"/>
      <c r="AM1033" s="593"/>
      <c r="AN1033" s="593"/>
      <c r="AO1033" s="593"/>
      <c r="AP1033" s="593"/>
      <c r="AQ1033" s="593"/>
      <c r="AR1033" s="593"/>
      <c r="AS1033" s="593"/>
      <c r="AT1033" s="593"/>
      <c r="AU1033" s="593"/>
      <c r="AV1033" s="593"/>
      <c r="AW1033" s="593"/>
      <c r="AX1033" s="593"/>
      <c r="AY1033" s="593"/>
      <c r="AZ1033" s="593"/>
      <c r="BA1033" s="415"/>
      <c r="BB1033" s="136"/>
      <c r="BC1033" s="415"/>
      <c r="BD1033" s="415"/>
      <c r="BE1033" s="415"/>
      <c r="BF1033" s="415"/>
      <c r="BG1033" s="415"/>
      <c r="BH1033" s="415"/>
      <c r="BI1033" s="415"/>
      <c r="BJ1033" s="415"/>
      <c r="BK1033" s="415"/>
      <c r="BL1033" s="415"/>
      <c r="BM1033" s="415"/>
      <c r="BN1033" s="415"/>
      <c r="BO1033" s="415"/>
      <c r="BP1033" s="415"/>
      <c r="BQ1033" s="415"/>
      <c r="BR1033" s="415"/>
      <c r="BS1033" s="415"/>
      <c r="BT1033" s="415"/>
      <c r="BU1033" s="415"/>
      <c r="BV1033" s="415"/>
      <c r="BW1033" s="415"/>
      <c r="BX1033" s="415"/>
      <c r="BY1033" s="415"/>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6" customFormat="true" ht="12.95" customHeight="true" x14ac:dyDescent="0.2">
      <c r="A1034" s="2280" t="s">
        <v>331</v>
      </c>
      <c r="B1034" s="2281"/>
      <c r="C1034" s="2282"/>
      <c r="AH1034" s="593"/>
      <c r="AI1034" s="593"/>
      <c r="AJ1034" s="593"/>
      <c r="AK1034" s="593"/>
      <c r="AL1034" s="593"/>
      <c r="AM1034" s="593"/>
      <c r="AN1034" s="593"/>
      <c r="AO1034" s="593"/>
      <c r="AP1034" s="593"/>
      <c r="AQ1034" s="593"/>
      <c r="AR1034" s="593"/>
      <c r="AS1034" s="593"/>
      <c r="AT1034" s="593"/>
      <c r="AU1034" s="593"/>
      <c r="AV1034" s="593"/>
      <c r="AW1034" s="593"/>
      <c r="AX1034" s="593"/>
      <c r="AY1034" s="593"/>
      <c r="AZ1034" s="593"/>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121</v>
      </c>
      <c r="B1036" s="118" t="s">
        <v>122</v>
      </c>
    </row>
    <row r="1037" ht="15" customHeight="true" x14ac:dyDescent="0.2">
      <c r="A1037" s="292" t="str">
        <f>R15</f>
        <v>Akmola</v>
      </c>
      <c r="B1037" s="292">
        <f>BR122+BR123</f>
        <v>2795.9863351644881</v>
      </c>
    </row>
    <row r="1038" ht="15" customHeight="true" x14ac:dyDescent="0.2">
      <c r="A1038" s="292" t="str">
        <f>S15</f>
        <v>Aktobe</v>
      </c>
      <c r="B1038" s="292">
        <f>BS122+BS123</f>
        <v>3579.7958508367469</v>
      </c>
    </row>
    <row r="1039" ht="15" customHeight="true" x14ac:dyDescent="0.2">
      <c r="A1039" s="292" t="str">
        <f>T15</f>
        <v>Almaty City</v>
      </c>
      <c r="B1039" s="292">
        <f>BT122+BT123</f>
        <v>4271.1788253458835</v>
      </c>
    </row>
    <row r="1040" ht="15" customHeight="true" x14ac:dyDescent="0.2">
      <c r="A1040" s="292" t="str">
        <f>U15</f>
        <v>Almaty oblast</v>
      </c>
      <c r="B1040" s="292">
        <f>BU122+BU123</f>
        <v>4678.8124579064306</v>
      </c>
    </row>
    <row r="1041" ht="15" customHeight="true" x14ac:dyDescent="0.2">
      <c r="A1041" s="292" t="str">
        <f>V15</f>
        <v>Astana City</v>
      </c>
      <c r="B1041" s="292">
        <f>BV122+BV123</f>
        <v>4047.3683603694076</v>
      </c>
    </row>
    <row r="1042" ht="15" customHeight="true" x14ac:dyDescent="0.2">
      <c r="A1042" s="292" t="str">
        <f>W15</f>
        <v>Atyrau</v>
      </c>
      <c r="B1042" s="292">
        <f>BW122+BW123</f>
        <v>1848.8419762714809</v>
      </c>
    </row>
    <row r="1043" ht="15" customHeight="true" x14ac:dyDescent="0.2">
      <c r="A1043" s="292" t="str">
        <f>X15</f>
        <v>East Kazakhstan</v>
      </c>
      <c r="B1043" s="292">
        <f>BX122+XR123</f>
        <v>4111.4746421566369</v>
      </c>
    </row>
    <row r="1044" ht="15" customHeight="true" x14ac:dyDescent="0.2">
      <c r="A1044" s="292" t="str">
        <f>Y15</f>
        <v>Karaganda</v>
      </c>
      <c r="B1044" s="292">
        <f>BY122+BY123</f>
        <v>4629.5797827106599</v>
      </c>
    </row>
    <row r="1045" ht="15" customHeight="true" x14ac:dyDescent="0.2">
      <c r="A1045" s="292" t="str">
        <f>Z15</f>
        <v>Kostanai</v>
      </c>
      <c r="B1045" s="292">
        <f>BZ122+BZ123</f>
        <v>2902.8269920223838</v>
      </c>
    </row>
    <row r="1046" ht="15" customHeight="true" x14ac:dyDescent="0.2">
      <c r="A1046" s="238" t="str">
        <f>AA15</f>
        <v>Kyzylorda</v>
      </c>
      <c r="B1046" s="292">
        <f>CA122+CA123</f>
        <v>1892.7533004069917</v>
      </c>
    </row>
    <row r="1047" ht="15" customHeight="true" x14ac:dyDescent="0.2">
      <c r="A1047" s="238" t="str">
        <f>AB15</f>
        <v>Mangistau</v>
      </c>
      <c r="B1047" s="292">
        <f>CB122+CB123</f>
        <v>1841.4209969178548</v>
      </c>
    </row>
    <row r="1048" ht="15" customHeight="true" x14ac:dyDescent="0.2">
      <c r="A1048" s="238" t="str">
        <f>AC15</f>
        <v>North Kazakhstan</v>
      </c>
      <c r="B1048" s="292">
        <f>CC122+CC123</f>
        <v>1721.2358684920061</v>
      </c>
    </row>
    <row r="1049" ht="15" customHeight="true" x14ac:dyDescent="0.2">
      <c r="A1049" s="238" t="str">
        <f>AD15</f>
        <v>Pavlodar</v>
      </c>
      <c r="B1049" s="292">
        <f>CD122+CD123</f>
        <v>2274.1431069087603</v>
      </c>
    </row>
    <row r="1050" ht="15" customHeight="true" x14ac:dyDescent="0.2">
      <c r="A1050" s="238" t="str">
        <f>AE15</f>
        <v>South Kasakhstan</v>
      </c>
      <c r="B1050" s="292">
        <f>CE122+CE123</f>
        <v>9964.0596739739485</v>
      </c>
    </row>
    <row r="1051" ht="15" customHeight="true" x14ac:dyDescent="0.2">
      <c r="A1051" s="238" t="str">
        <f>AF15</f>
        <v>West Kazakhstan</v>
      </c>
      <c r="B1051" s="292">
        <f>CF122+CF123</f>
        <v>2591.1007090786266</v>
      </c>
    </row>
    <row r="1052" ht="15" customHeight="true" x14ac:dyDescent="0.2">
      <c r="A1052" s="238" t="str">
        <f>AG15</f>
        <v>Zhambyl</v>
      </c>
      <c r="B1052" s="292">
        <f>CG122+CG123</f>
        <v>3647.1637474047743</v>
      </c>
    </row>
    <row r="1053" ht="15" customHeight="true" x14ac:dyDescent="0.2">
      <c r="A1053" s="238">
        <f>AH15</f>
        <v>0</v>
      </c>
      <c r="B1053" s="292">
        <f>CH122+CH123</f>
        <v>0</v>
      </c>
    </row>
    <row r="1054" ht="15" customHeight="true" x14ac:dyDescent="0.2">
      <c r="A1054" s="238">
        <f>AI15</f>
        <v>0</v>
      </c>
      <c r="B1054" s="292">
        <f>CI122+CI123</f>
        <v>0</v>
      </c>
    </row>
    <row r="1055" ht="15" customHeight="true" x14ac:dyDescent="0.2">
      <c r="A1055" s="238">
        <f>AJ15</f>
        <v>0</v>
      </c>
      <c r="B1055" s="292">
        <f>CJ122+CJ123</f>
        <v>0</v>
      </c>
    </row>
    <row r="1056" ht="15" customHeight="true" x14ac:dyDescent="0.2">
      <c r="A1056" s="238">
        <f>AK15</f>
        <v>0</v>
      </c>
      <c r="B1056" s="292">
        <f>CK122+CK123</f>
        <v>0</v>
      </c>
    </row>
    <row r="1057" ht="15" customHeight="true" x14ac:dyDescent="0.2">
      <c r="A1057" s="238">
        <f>AL15</f>
        <v>0</v>
      </c>
      <c r="B1057" s="292">
        <f>CL122+CL123</f>
        <v>0</v>
      </c>
    </row>
    <row r="1058" ht="15" customHeight="true" x14ac:dyDescent="0.2">
      <c r="A1058" s="238">
        <f>AM15</f>
        <v>0</v>
      </c>
      <c r="B1058" s="292">
        <f>CM122+CM123</f>
        <v>0</v>
      </c>
    </row>
    <row r="1059" ht="15" customHeight="true" x14ac:dyDescent="0.2">
      <c r="A1059" s="238">
        <f>AN15</f>
        <v>0</v>
      </c>
      <c r="B1059" s="292">
        <f>CN122+CN123</f>
        <v>0</v>
      </c>
    </row>
    <row r="1060" ht="15" customHeight="true" x14ac:dyDescent="0.2">
      <c r="A1060" s="238">
        <f>AO15</f>
        <v>0</v>
      </c>
      <c r="B1060" s="292">
        <f>CO122+CO123</f>
        <v>0</v>
      </c>
    </row>
    <row r="1061" ht="15" customHeight="true" x14ac:dyDescent="0.2">
      <c r="A1061" s="238">
        <f>AP15</f>
        <v>0</v>
      </c>
      <c r="B1061" s="292">
        <f>CP122+CP123</f>
        <v>0</v>
      </c>
    </row>
    <row r="1062" ht="15" customHeight="true" x14ac:dyDescent="0.2">
      <c r="A1062" s="238">
        <f>AQ15</f>
        <v>0</v>
      </c>
      <c r="B1062" s="292">
        <f>CQ122+CQ123</f>
        <v>0</v>
      </c>
    </row>
    <row r="1063" ht="15" customHeight="true" x14ac:dyDescent="0.2">
      <c r="A1063" s="238">
        <f>AR15</f>
        <v>0</v>
      </c>
      <c r="B1063" s="292">
        <f>CR122+CR123</f>
        <v>0</v>
      </c>
    </row>
    <row r="1064" ht="15" customHeight="true" x14ac:dyDescent="0.2">
      <c r="A1064" s="238">
        <f>AS15</f>
        <v>0</v>
      </c>
      <c r="B1064" s="292">
        <f>CS122+CS123</f>
        <v>0</v>
      </c>
    </row>
    <row r="1065" ht="15" customHeight="true" x14ac:dyDescent="0.2">
      <c r="A1065" s="238">
        <f>AT15</f>
        <v>0</v>
      </c>
      <c r="B1065" s="292">
        <f>CT122+CT123</f>
        <v>0</v>
      </c>
    </row>
    <row r="1066" ht="15" customHeight="true" x14ac:dyDescent="0.2">
      <c r="A1066" s="238">
        <f>AU15</f>
        <v>0</v>
      </c>
      <c r="B1066" s="292">
        <f>CU122+CU123</f>
        <v>0</v>
      </c>
    </row>
    <row r="1067" ht="15" customHeight="true" x14ac:dyDescent="0.2">
      <c r="A1067" s="238">
        <f>AV15</f>
        <v>0</v>
      </c>
      <c r="B1067" s="292">
        <f>CV122+CV123</f>
        <v>0</v>
      </c>
    </row>
    <row r="1068" ht="15" customHeight="true" x14ac:dyDescent="0.2">
      <c r="A1068" s="238">
        <f>AW15</f>
        <v>0</v>
      </c>
      <c r="B1068" s="292">
        <f>CW122+CW123</f>
        <v>0</v>
      </c>
    </row>
    <row r="1069" ht="15" customHeight="true" x14ac:dyDescent="0.2">
      <c r="A1069" s="238">
        <f>AX15</f>
        <v>0</v>
      </c>
      <c r="B1069" s="292">
        <f>CX122+CX123</f>
        <v>0</v>
      </c>
    </row>
    <row r="1070" ht="15" customHeight="true" x14ac:dyDescent="0.2">
      <c r="A1070" s="238">
        <f>AY15</f>
        <v>0</v>
      </c>
      <c r="B1070" s="292">
        <f>CY122+CY123</f>
        <v>0</v>
      </c>
    </row>
    <row r="1071" ht="15" customHeight="true" x14ac:dyDescent="0.2">
      <c r="A1071" s="238"/>
      <c r="B1071" s="292"/>
    </row>
    <row r="1072" ht="15" customHeight="true" x14ac:dyDescent="0.2">
      <c r="A1072" s="292">
        <f>34-COUNTIF(A1037:A1071,"0")</f>
        <v>16</v>
      </c>
      <c r="B1072" s="238" t="s">
        <v>137</v>
      </c>
    </row>
    <row r="1100" s="603" customFormat="true" ht="17.1" customHeight="true" x14ac:dyDescent="0.2">
      <c r="A1100" s="618"/>
      <c r="B1100" s="615"/>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03" customFormat="true" ht="17.1" customHeight="true" x14ac:dyDescent="0.2">
      <c r="A1101" s="619"/>
      <c r="B1101" s="616"/>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603" customFormat="true" ht="17.1" customHeight="true" x14ac:dyDescent="0.2">
      <c r="A1114" s="619"/>
      <c r="B1114" s="616"/>
      <c r="C1114" s="595"/>
      <c r="D1114" s="595"/>
      <c r="E1114" s="595"/>
      <c r="F1114" s="595"/>
      <c r="G1114" s="595"/>
      <c r="H1114" s="595"/>
      <c r="I1114" s="595"/>
      <c r="J1114" s="595"/>
      <c r="K1114" s="595"/>
      <c r="L1114" s="595"/>
      <c r="M1114" s="595"/>
      <c r="N1114" s="595"/>
      <c r="O1114" s="595"/>
      <c r="P1114" s="595"/>
      <c r="Q1114" s="595"/>
      <c r="R1114" s="595"/>
      <c r="S1114" s="595"/>
      <c r="T1114" s="595"/>
      <c r="U1114" s="595"/>
      <c r="V1114" s="595"/>
      <c r="W1114" s="595"/>
      <c r="X1114" s="595"/>
      <c r="Y1114" s="595"/>
      <c r="Z1114" s="595"/>
      <c r="AA1114" s="595"/>
      <c r="AB1114" s="595"/>
      <c r="AC1114" s="595"/>
      <c r="AD1114" s="595"/>
      <c r="AE1114" s="595"/>
      <c r="AF1114" s="595"/>
      <c r="AG1114" s="595"/>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03" customFormat="true" ht="17.1" customHeight="true" x14ac:dyDescent="0.2">
      <c r="A1115" s="619"/>
      <c r="B1115" s="616"/>
      <c r="C1115" s="595"/>
      <c r="D1115" s="595"/>
      <c r="E1115" s="595"/>
      <c r="F1115" s="595"/>
      <c r="G1115" s="595"/>
      <c r="H1115" s="595"/>
      <c r="I1115" s="595"/>
      <c r="J1115" s="595"/>
      <c r="K1115" s="595"/>
      <c r="L1115" s="595"/>
      <c r="M1115" s="595"/>
      <c r="N1115" s="595"/>
      <c r="O1115" s="595"/>
      <c r="P1115" s="595"/>
      <c r="Q1115" s="595"/>
      <c r="R1115" s="595"/>
      <c r="S1115" s="595"/>
      <c r="T1115" s="595"/>
      <c r="U1115" s="595"/>
      <c r="V1115" s="595"/>
      <c r="W1115" s="595"/>
      <c r="X1115" s="595"/>
      <c r="Y1115" s="595"/>
      <c r="Z1115" s="595"/>
      <c r="AA1115" s="595"/>
      <c r="AB1115" s="595"/>
      <c r="AC1115" s="595"/>
      <c r="AD1115" s="595"/>
      <c r="AE1115" s="595"/>
      <c r="AF1115" s="595"/>
      <c r="AG1115" s="595"/>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03" customFormat="true" ht="17.1" customHeight="true" x14ac:dyDescent="0.2">
      <c r="A1116" s="619"/>
      <c r="B1116" s="616"/>
      <c r="C1116" s="595"/>
      <c r="D1116" s="595"/>
      <c r="E1116" s="595"/>
      <c r="F1116" s="595"/>
      <c r="G1116" s="595"/>
      <c r="H1116" s="595"/>
      <c r="I1116" s="595"/>
      <c r="J1116" s="595"/>
      <c r="K1116" s="595"/>
      <c r="L1116" s="595"/>
      <c r="M1116" s="595"/>
      <c r="N1116" s="595"/>
      <c r="O1116" s="595"/>
      <c r="P1116" s="595"/>
      <c r="Q1116" s="595"/>
      <c r="R1116" s="595"/>
      <c r="S1116" s="595"/>
      <c r="T1116" s="595"/>
      <c r="U1116" s="595"/>
      <c r="V1116" s="595"/>
      <c r="W1116" s="595"/>
      <c r="X1116" s="595"/>
      <c r="Y1116" s="595"/>
      <c r="Z1116" s="595"/>
      <c r="AA1116" s="595"/>
      <c r="AB1116" s="595"/>
      <c r="AC1116" s="595"/>
      <c r="AD1116" s="595"/>
      <c r="AE1116" s="595"/>
      <c r="AF1116" s="595"/>
      <c r="AG1116" s="595"/>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03" customFormat="true" ht="17.1" customHeight="true" x14ac:dyDescent="0.2">
      <c r="A1117" s="620"/>
      <c r="B1117" s="617"/>
      <c r="C1117" s="597"/>
      <c r="D1117" s="597"/>
      <c r="E1117" s="597"/>
      <c r="F1117" s="597"/>
      <c r="G1117" s="597"/>
      <c r="H1117" s="597"/>
      <c r="I1117" s="597"/>
      <c r="J1117" s="597"/>
      <c r="K1117" s="597"/>
      <c r="L1117" s="597"/>
      <c r="M1117" s="597"/>
      <c r="N1117" s="597"/>
      <c r="O1117" s="597"/>
      <c r="P1117" s="597"/>
      <c r="Q1117" s="597"/>
      <c r="R1117" s="597"/>
      <c r="S1117" s="597"/>
      <c r="T1117" s="597"/>
      <c r="U1117" s="597"/>
      <c r="V1117" s="597"/>
      <c r="W1117" s="597"/>
      <c r="X1117" s="597"/>
      <c r="Y1117" s="597"/>
      <c r="Z1117" s="597"/>
      <c r="AA1117" s="597"/>
      <c r="AB1117" s="597"/>
      <c r="AC1117" s="597"/>
      <c r="AD1117" s="597"/>
      <c r="AE1117" s="597"/>
      <c r="AF1117" s="597"/>
      <c r="AG1117" s="597"/>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1"/>
      <c r="B1170" s="598"/>
      <c r="C1170" s="599"/>
      <c r="D1170" s="599"/>
      <c r="E1170" s="599"/>
      <c r="F1170" s="599"/>
      <c r="G1170" s="599"/>
      <c r="H1170" s="599"/>
      <c r="I1170" s="599"/>
      <c r="J1170" s="599"/>
      <c r="K1170" s="599"/>
      <c r="L1170" s="599"/>
      <c r="M1170" s="599"/>
      <c r="N1170" s="599"/>
      <c r="O1170" s="599"/>
      <c r="P1170" s="599"/>
      <c r="Q1170" s="599"/>
      <c r="R1170" s="599"/>
      <c r="S1170" s="599"/>
      <c r="T1170" s="599"/>
      <c r="U1170" s="599"/>
      <c r="V1170" s="599"/>
      <c r="W1170" s="599"/>
      <c r="X1170" s="599"/>
      <c r="Y1170" s="599"/>
      <c r="Z1170" s="599"/>
      <c r="AA1170" s="599"/>
      <c r="AB1170" s="599"/>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1"/>
      <c r="B1171" s="598"/>
      <c r="C1171" s="599"/>
      <c r="D1171" s="599"/>
      <c r="E1171" s="599"/>
      <c r="F1171" s="599"/>
      <c r="G1171" s="599"/>
      <c r="H1171" s="599"/>
      <c r="I1171" s="599"/>
      <c r="J1171" s="599"/>
      <c r="K1171" s="599"/>
      <c r="L1171" s="599"/>
      <c r="M1171" s="599"/>
      <c r="N1171" s="599"/>
      <c r="O1171" s="599"/>
      <c r="P1171" s="599"/>
      <c r="Q1171" s="599"/>
      <c r="R1171" s="599"/>
      <c r="S1171" s="599"/>
      <c r="T1171" s="599"/>
      <c r="U1171" s="599"/>
      <c r="V1171" s="599"/>
      <c r="W1171" s="599"/>
      <c r="X1171" s="599"/>
      <c r="Y1171" s="599"/>
      <c r="Z1171" s="599"/>
      <c r="AA1171" s="599"/>
      <c r="AB1171" s="599"/>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1"/>
      <c r="B1172" s="598"/>
      <c r="C1172" s="599"/>
      <c r="D1172" s="599"/>
      <c r="E1172" s="599"/>
      <c r="F1172" s="599"/>
      <c r="G1172" s="599"/>
      <c r="H1172" s="599"/>
      <c r="I1172" s="599"/>
      <c r="J1172" s="599"/>
      <c r="K1172" s="599"/>
      <c r="L1172" s="599"/>
      <c r="M1172" s="599"/>
      <c r="N1172" s="599"/>
      <c r="O1172" s="599"/>
      <c r="P1172" s="599"/>
      <c r="Q1172" s="599"/>
      <c r="R1172" s="599"/>
      <c r="S1172" s="599"/>
      <c r="T1172" s="599"/>
      <c r="U1172" s="599"/>
      <c r="V1172" s="599"/>
      <c r="W1172" s="599"/>
      <c r="X1172" s="599"/>
      <c r="Y1172" s="599"/>
      <c r="Z1172" s="599"/>
      <c r="AA1172" s="599"/>
      <c r="AB1172" s="599"/>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1"/>
      <c r="B1173" s="598"/>
      <c r="C1173" s="599"/>
      <c r="D1173" s="599"/>
      <c r="E1173" s="599"/>
      <c r="F1173" s="599"/>
      <c r="G1173" s="599"/>
      <c r="H1173" s="599"/>
      <c r="I1173" s="599"/>
      <c r="J1173" s="599"/>
      <c r="K1173" s="599"/>
      <c r="L1173" s="599"/>
      <c r="M1173" s="599"/>
      <c r="N1173" s="599"/>
      <c r="O1173" s="599"/>
      <c r="P1173" s="599"/>
      <c r="Q1173" s="599"/>
      <c r="R1173" s="599"/>
      <c r="S1173" s="599"/>
      <c r="T1173" s="599"/>
      <c r="U1173" s="599"/>
      <c r="V1173" s="599"/>
      <c r="W1173" s="599"/>
      <c r="X1173" s="599"/>
      <c r="Y1173" s="599"/>
      <c r="Z1173" s="599"/>
      <c r="AA1173" s="599"/>
      <c r="AB1173" s="599"/>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1"/>
      <c r="B1174" s="598"/>
      <c r="C1174" s="599"/>
      <c r="D1174" s="599"/>
      <c r="E1174" s="599"/>
      <c r="F1174" s="599"/>
      <c r="G1174" s="599"/>
      <c r="H1174" s="599"/>
      <c r="I1174" s="599"/>
      <c r="J1174" s="599"/>
      <c r="K1174" s="599"/>
      <c r="L1174" s="599"/>
      <c r="M1174" s="599"/>
      <c r="N1174" s="599"/>
      <c r="O1174" s="599"/>
      <c r="P1174" s="599"/>
      <c r="Q1174" s="599"/>
      <c r="R1174" s="599"/>
      <c r="S1174" s="599"/>
      <c r="T1174" s="599"/>
      <c r="U1174" s="599"/>
      <c r="V1174" s="599"/>
      <c r="W1174" s="599"/>
      <c r="X1174" s="599"/>
      <c r="Y1174" s="599"/>
      <c r="Z1174" s="599"/>
      <c r="AA1174" s="599"/>
      <c r="AB1174" s="599"/>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1"/>
      <c r="B1175" s="598"/>
      <c r="C1175" s="599"/>
      <c r="D1175" s="599"/>
      <c r="E1175" s="599"/>
      <c r="F1175" s="599"/>
      <c r="G1175" s="599"/>
      <c r="H1175" s="599"/>
      <c r="I1175" s="599"/>
      <c r="J1175" s="599"/>
      <c r="K1175" s="599"/>
      <c r="L1175" s="599"/>
      <c r="M1175" s="599"/>
      <c r="N1175" s="599"/>
      <c r="O1175" s="599"/>
      <c r="P1175" s="599"/>
      <c r="Q1175" s="599"/>
      <c r="R1175" s="599"/>
      <c r="S1175" s="599"/>
      <c r="T1175" s="599"/>
      <c r="U1175" s="599"/>
      <c r="V1175" s="599"/>
      <c r="W1175" s="599"/>
      <c r="X1175" s="599"/>
      <c r="Y1175" s="599"/>
      <c r="Z1175" s="599"/>
      <c r="AA1175" s="599"/>
      <c r="AB1175" s="599"/>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600"/>
      <c r="B1176" s="311"/>
      <c r="C1176" s="601"/>
      <c r="D1176" s="602"/>
      <c r="E1176" s="602"/>
      <c r="F1176" s="602"/>
      <c r="G1176" s="602"/>
      <c r="H1176" s="601"/>
      <c r="I1176" s="602"/>
      <c r="J1176" s="602"/>
      <c r="K1176" s="602"/>
      <c r="L1176" s="602"/>
      <c r="M1176" s="601"/>
      <c r="N1176" s="602"/>
      <c r="O1176" s="602"/>
      <c r="P1176" s="602"/>
      <c r="Q1176" s="602"/>
      <c r="R1176" s="601"/>
      <c r="S1176" s="602"/>
      <c r="T1176" s="602"/>
      <c r="U1176" s="602"/>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602"/>
      <c r="B1177" s="602"/>
      <c r="C1177" s="601"/>
      <c r="D1177" s="601"/>
      <c r="E1177" s="601"/>
      <c r="F1177" s="601"/>
      <c r="G1177" s="601"/>
      <c r="H1177" s="601"/>
      <c r="I1177" s="601"/>
      <c r="J1177" s="601"/>
      <c r="K1177" s="601"/>
      <c r="L1177" s="601"/>
      <c r="M1177" s="601"/>
      <c r="N1177" s="601"/>
      <c r="O1177" s="601"/>
      <c r="P1177" s="601"/>
      <c r="Q1177" s="601"/>
      <c r="R1177" s="601"/>
      <c r="S1177" s="601"/>
      <c r="T1177" s="601"/>
      <c r="U1177" s="601"/>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1316">
    <mergeCell ref="BA341:BA342"/>
    <mergeCell ref="BA343:BA344"/>
    <mergeCell ref="BA345:BA346"/>
    <mergeCell ref="BA347:BA348"/>
    <mergeCell ref="BA349:BA350"/>
    <mergeCell ref="BA351:BA352"/>
    <mergeCell ref="BA353:BA354"/>
    <mergeCell ref="BA153:BA164"/>
    <mergeCell ref="BA231:BA235"/>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A208:B208"/>
    <mergeCell ref="A153:A163"/>
    <mergeCell ref="C133:G133"/>
    <mergeCell ref="H133:L133"/>
    <mergeCell ref="M133:Q133"/>
    <mergeCell ref="A135:A139"/>
    <mergeCell ref="A1025:C1025"/>
    <mergeCell ref="A1026:B1026"/>
    <mergeCell ref="A1031:A1033"/>
    <mergeCell ref="A1034:C1034"/>
    <mergeCell ref="A222:A224"/>
    <mergeCell ref="A225:A228"/>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E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O500"/>
    <mergeCell ref="C497:D497"/>
    <mergeCell ref="H497:I497"/>
    <mergeCell ref="M497:N497"/>
    <mergeCell ref="C498:D498"/>
    <mergeCell ref="H498:I498"/>
    <mergeCell ref="M498:N498"/>
    <mergeCell ref="C495:D495"/>
    <mergeCell ref="H495:I495"/>
    <mergeCell ref="M495:N495"/>
    <mergeCell ref="C496:D496"/>
    <mergeCell ref="H496:J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G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E554"/>
    <mergeCell ref="H554:I554"/>
    <mergeCell ref="M554:N554"/>
    <mergeCell ref="C551:D551"/>
    <mergeCell ref="H551:I551"/>
    <mergeCell ref="M551:N551"/>
    <mergeCell ref="C552:D552"/>
    <mergeCell ref="H552:I552"/>
    <mergeCell ref="M552:N552"/>
    <mergeCell ref="C549:D550"/>
    <mergeCell ref="E549:G549"/>
    <mergeCell ref="H549:I549"/>
    <mergeCell ref="M549:N549"/>
    <mergeCell ref="H550:I550"/>
    <mergeCell ref="M550:N550"/>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5:D556"/>
    <mergeCell ref="H555:I555"/>
    <mergeCell ref="M555:N555"/>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L590"/>
    <mergeCell ref="M590:N590"/>
    <mergeCell ref="C591:D591"/>
    <mergeCell ref="H591:I592"/>
    <mergeCell ref="J591:L591"/>
    <mergeCell ref="M591:N591"/>
    <mergeCell ref="C592:D592"/>
    <mergeCell ref="M592:N592"/>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7:D597"/>
    <mergeCell ref="H597:I598"/>
    <mergeCell ref="M597:N597"/>
    <mergeCell ref="C598:D598"/>
    <mergeCell ref="M598:Q598"/>
    <mergeCell ref="C599:D599"/>
    <mergeCell ref="H599:I599"/>
    <mergeCell ref="M599:N600"/>
    <mergeCell ref="O599:Q599"/>
    <mergeCell ref="C600:D600"/>
    <mergeCell ref="C595:D595"/>
    <mergeCell ref="H595:I595"/>
    <mergeCell ref="M595:N595"/>
    <mergeCell ref="C596:D596"/>
    <mergeCell ref="H596:J596"/>
    <mergeCell ref="M596:N596"/>
    <mergeCell ref="C593:D593"/>
    <mergeCell ref="H593:I593"/>
    <mergeCell ref="M593:N593"/>
    <mergeCell ref="C594:D594"/>
    <mergeCell ref="H594:I594"/>
    <mergeCell ref="M594:N594"/>
    <mergeCell ref="C605:D605"/>
    <mergeCell ref="H605:I605"/>
    <mergeCell ref="M605:N606"/>
    <mergeCell ref="C606:D606"/>
    <mergeCell ref="H606:I606"/>
    <mergeCell ref="C607:D607"/>
    <mergeCell ref="H607:I607"/>
    <mergeCell ref="M607:N607"/>
    <mergeCell ref="C603:D603"/>
    <mergeCell ref="H603:I603"/>
    <mergeCell ref="M603:N603"/>
    <mergeCell ref="C604:D604"/>
    <mergeCell ref="H604:I604"/>
    <mergeCell ref="M604:O604"/>
    <mergeCell ref="H600:I600"/>
    <mergeCell ref="C601:D601"/>
    <mergeCell ref="H601:I601"/>
    <mergeCell ref="M601:N601"/>
    <mergeCell ref="C602:D602"/>
    <mergeCell ref="H602:I602"/>
    <mergeCell ref="M602:N602"/>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E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J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O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utton 17">
              <controlPr defaultSize="0" print="0" autoFill="0" autoPict="0" macro="[0]!GoTo_NATIONAL">
                <anchor moveWithCells="1">
                  <from>
                    <xdr:col>17</xdr:col>
                    <xdr:colOff>19050</xdr:colOff>
                    <xdr:row>206</xdr:row>
                    <xdr:rowOff>0</xdr:rowOff>
                  </from>
                  <to>
                    <xdr:col>18</xdr:col>
                    <xdr:colOff>828675</xdr:colOff>
                    <xdr:row>206</xdr:row>
                    <xdr:rowOff>209550</xdr:rowOff>
                  </to>
                </anchor>
              </controlPr>
            </control>
          </mc:Choice>
        </mc:AlternateContent>
        <mc:AlternateContent xmlns:mc="http://schemas.openxmlformats.org/markup-compatibility/2006">
          <mc:Choice Requires="x14">
            <control shapeId="254994"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5"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6"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7"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8"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9"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5000"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1"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2"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3"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4"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5"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6"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7"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8"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9" r:id="rId20"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5010"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1"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2"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3"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4"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5"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6"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7"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8"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9"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20"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1"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2"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3"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4"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5"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6"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8"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9"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0"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1"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2"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4"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5"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8"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9"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2"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4"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CG193"/>
  <sheetViews>
    <sheetView workbookViewId="0"/>
  </sheetViews>
  <sheetFormatPr defaultRowHeight="12.75" x14ac:dyDescent="0.2"/>
  <sheetData>
    <row r="1">
      <c r="A1" t="s">
        <v>427</v>
      </c>
      <c r="B1" t="s">
        <v>429</v>
      </c>
      <c r="C1" t="s">
        <v>430</v>
      </c>
      <c r="D1" t="s">
        <v>434</v>
      </c>
      <c r="E1" t="s">
        <v>435</v>
      </c>
      <c r="F1" t="s">
        <v>436</v>
      </c>
      <c r="G1" t="s">
        <v>437</v>
      </c>
      <c r="H1" t="s">
        <v>459</v>
      </c>
      <c r="I1" t="s">
        <v>460</v>
      </c>
      <c r="J1" t="s">
        <v>461</v>
      </c>
      <c r="K1" t="s">
        <v>462</v>
      </c>
      <c r="L1" t="s">
        <v>463</v>
      </c>
      <c r="M1" t="s">
        <v>464</v>
      </c>
      <c r="N1" t="s">
        <v>465</v>
      </c>
      <c r="O1" t="s">
        <v>466</v>
      </c>
      <c r="P1" t="s">
        <v>467</v>
      </c>
      <c r="Q1" t="s">
        <v>468</v>
      </c>
      <c r="R1" t="s">
        <v>469</v>
      </c>
      <c r="S1" t="s">
        <v>470</v>
      </c>
      <c r="T1" t="s">
        <v>471</v>
      </c>
      <c r="U1" t="s">
        <v>472</v>
      </c>
      <c r="V1" t="s">
        <v>473</v>
      </c>
      <c r="W1" t="s">
        <v>474</v>
      </c>
      <c r="X1" t="s">
        <v>475</v>
      </c>
      <c r="Y1" t="s">
        <v>476</v>
      </c>
      <c r="Z1" t="s">
        <v>477</v>
      </c>
      <c r="AA1" t="s">
        <v>478</v>
      </c>
      <c r="AB1" t="s">
        <v>479</v>
      </c>
      <c r="AC1" t="s">
        <v>480</v>
      </c>
      <c r="AD1" t="s">
        <v>481</v>
      </c>
      <c r="AE1" t="s">
        <v>482</v>
      </c>
      <c r="AF1" t="s">
        <v>483</v>
      </c>
      <c r="AG1" t="s">
        <v>484</v>
      </c>
      <c r="AH1" t="s">
        <v>485</v>
      </c>
      <c r="AI1" t="s">
        <v>486</v>
      </c>
      <c r="AJ1" t="s">
        <v>487</v>
      </c>
      <c r="AK1" t="s">
        <v>488</v>
      </c>
      <c r="AL1" t="s">
        <v>489</v>
      </c>
      <c r="AM1" t="s">
        <v>490</v>
      </c>
      <c r="AN1" t="s">
        <v>491</v>
      </c>
      <c r="AO1" t="s">
        <v>492</v>
      </c>
      <c r="AP1" t="s">
        <v>493</v>
      </c>
      <c r="AQ1" t="s">
        <v>494</v>
      </c>
      <c r="AR1" t="s">
        <v>495</v>
      </c>
      <c r="AS1" t="s">
        <v>496</v>
      </c>
      <c r="AT1" t="s">
        <v>497</v>
      </c>
      <c r="AU1" t="s">
        <v>498</v>
      </c>
      <c r="AV1" t="s">
        <v>499</v>
      </c>
      <c r="AW1" t="s">
        <v>500</v>
      </c>
      <c r="AX1" t="s">
        <v>501</v>
      </c>
      <c r="AY1" t="s">
        <v>502</v>
      </c>
      <c r="AZ1" t="s">
        <v>503</v>
      </c>
      <c r="BA1" t="s">
        <v>504</v>
      </c>
      <c r="BB1" t="s">
        <v>505</v>
      </c>
      <c r="BC1" t="s">
        <v>506</v>
      </c>
      <c r="BD1" t="s">
        <v>507</v>
      </c>
      <c r="BE1" t="s">
        <v>508</v>
      </c>
      <c r="BF1" t="s">
        <v>509</v>
      </c>
      <c r="BG1" t="s">
        <v>510</v>
      </c>
      <c r="BH1" t="s">
        <v>511</v>
      </c>
      <c r="BI1" t="s">
        <v>512</v>
      </c>
      <c r="BJ1" t="s">
        <v>513</v>
      </c>
      <c r="BK1" t="s">
        <v>514</v>
      </c>
      <c r="BL1" t="s">
        <v>515</v>
      </c>
      <c r="BM1" t="s">
        <v>516</v>
      </c>
      <c r="BN1" t="s">
        <v>517</v>
      </c>
      <c r="BO1" t="s">
        <v>518</v>
      </c>
      <c r="BP1" t="s">
        <v>519</v>
      </c>
      <c r="BQ1" t="s">
        <v>520</v>
      </c>
      <c r="BR1" t="s">
        <v>521</v>
      </c>
      <c r="BS1" t="s">
        <v>522</v>
      </c>
      <c r="BT1" t="s">
        <v>523</v>
      </c>
      <c r="BU1" t="s">
        <v>524</v>
      </c>
      <c r="BV1" t="s">
        <v>525</v>
      </c>
      <c r="BW1" t="s">
        <v>526</v>
      </c>
      <c r="BX1" t="s">
        <v>527</v>
      </c>
      <c r="BY1" t="s">
        <v>528</v>
      </c>
      <c r="BZ1" t="s">
        <v>529</v>
      </c>
      <c r="CA1" t="s">
        <v>530</v>
      </c>
      <c r="CB1" t="s">
        <v>531</v>
      </c>
      <c r="CC1" t="s">
        <v>532</v>
      </c>
      <c r="CD1" t="s">
        <v>533</v>
      </c>
      <c r="CE1" t="s">
        <v>534</v>
      </c>
      <c r="CF1" t="s">
        <v>535</v>
      </c>
      <c r="CG1" t="s">
        <v>536</v>
      </c>
    </row>
    <row r="2">
      <c r="A2" t="s">
        <v>428</v>
      </c>
      <c r="B2">
        <v>2006</v>
      </c>
      <c r="C2" t="s">
        <v>431</v>
      </c>
      <c r="D2">
        <v>16</v>
      </c>
      <c r="E2" t="s">
        <v>13</v>
      </c>
      <c r="F2" t="s">
        <v>14</v>
      </c>
      <c r="G2" t="s">
        <v>438</v>
      </c>
      <c r="H2">
        <v>91.097212806414646</v>
      </c>
      <c r="I2">
        <v>93.412842080873943</v>
      </c>
      <c r="J2">
        <v>95.563056246579407</v>
      </c>
      <c r="K2">
        <v>98.363419685125592</v>
      </c>
      <c r="L2">
        <v>99.847890996179672</v>
      </c>
      <c r="M2">
        <v>98.470058904927598</v>
      </c>
      <c r="N2">
        <v>99.081215914367249</v>
      </c>
      <c r="O2">
        <v>99.747836802141506</v>
      </c>
      <c r="P2">
        <v>99.90575298678236</v>
      </c>
      <c r="Q2">
        <v>99.900655978359723</v>
      </c>
      <c r="R2">
        <v>88.023107453111535</v>
      </c>
      <c r="S2">
        <v>91.371035307169606</v>
      </c>
      <c r="T2">
        <v>91.111552293252444</v>
      </c>
      <c r="U2">
        <v>91.673172403350705</v>
      </c>
      <c r="V2">
        <v>91.247305440190587</v>
      </c>
      <c r="W2" t="s">
        <v>147</v>
      </c>
      <c r="X2" t="s">
        <v>148</v>
      </c>
      <c r="Y2" t="s">
        <v>149</v>
      </c>
      <c r="Z2" t="s">
        <v>150</v>
      </c>
      <c r="AA2" t="s">
        <v>151</v>
      </c>
      <c r="AB2" t="s">
        <v>152</v>
      </c>
      <c r="AC2" t="s">
        <v>153</v>
      </c>
      <c r="AD2" t="s">
        <v>154</v>
      </c>
      <c r="AE2" t="s">
        <v>155</v>
      </c>
      <c r="AF2" t="s">
        <v>156</v>
      </c>
      <c r="AG2" t="s">
        <v>157</v>
      </c>
      <c r="AH2" t="s">
        <v>158</v>
      </c>
      <c r="AI2" t="s">
        <v>159</v>
      </c>
      <c r="AJ2" t="s">
        <v>160</v>
      </c>
      <c r="AK2" t="s">
        <v>161</v>
      </c>
      <c r="AL2" t="s">
        <v>162</v>
      </c>
      <c r="AM2">
        <v>99.044631179356372</v>
      </c>
      <c r="AN2">
        <v>95.678961439060345</v>
      </c>
      <c r="AO2">
        <v>100</v>
      </c>
      <c r="AP2">
        <v>98.364402039171466</v>
      </c>
      <c r="AQ2">
        <v>100</v>
      </c>
      <c r="AR2">
        <v>89.766967879778008</v>
      </c>
      <c r="AS2">
        <v>95.444985912525766</v>
      </c>
      <c r="AT2">
        <v>99.80374108805087</v>
      </c>
      <c r="AU2">
        <v>85.647099582215475</v>
      </c>
      <c r="AV2">
        <v>99.474452982764959</v>
      </c>
      <c r="AW2">
        <v>99.767460187789979</v>
      </c>
      <c r="AX2">
        <v>90.839497751504823</v>
      </c>
      <c r="AY2">
        <v>96.409018751794704</v>
      </c>
      <c r="AZ2">
        <v>96.41850198049049</v>
      </c>
      <c r="BA2">
        <v>87.778297325216954</v>
      </c>
      <c r="BB2">
        <v>99.717773636483486</v>
      </c>
      <c r="BC2"/>
      <c r="BD2"/>
      <c r="BE2"/>
      <c r="BF2"/>
      <c r="BG2"/>
      <c r="BH2"/>
      <c r="BI2"/>
      <c r="BJ2"/>
      <c r="BK2"/>
      <c r="BL2"/>
      <c r="BM2"/>
      <c r="BN2"/>
      <c r="BO2"/>
      <c r="BP2"/>
      <c r="BQ2"/>
      <c r="BR2"/>
      <c r="BS2"/>
      <c r="BT2"/>
      <c r="BU2"/>
      <c r="BV2"/>
      <c r="BW2"/>
      <c r="BX2"/>
      <c r="BY2"/>
      <c r="BZ2"/>
      <c r="CA2"/>
      <c r="CB2"/>
      <c r="CC2"/>
      <c r="CD2"/>
      <c r="CE2"/>
      <c r="CF2"/>
      <c r="CG2"/>
    </row>
    <row r="3">
      <c r="A3" t="s">
        <v>428</v>
      </c>
      <c r="B3">
        <v>2006</v>
      </c>
      <c r="C3" t="s">
        <v>431</v>
      </c>
      <c r="D3">
        <v>17</v>
      </c>
      <c r="E3" t="s">
        <v>13</v>
      </c>
      <c r="F3" t="s">
        <v>52</v>
      </c>
      <c r="G3" t="s">
        <v>192</v>
      </c>
      <c r="H3">
        <v>8.9027871935857945</v>
      </c>
      <c r="I3">
        <v>6.5871579191253744</v>
      </c>
      <c r="J3">
        <v>4.4369437534204987</v>
      </c>
      <c r="K3">
        <v>1.63658031487444</v>
      </c>
      <c r="L3">
        <v>0.15210900382034809</v>
      </c>
      <c r="M3">
        <v>1.529941095072388</v>
      </c>
      <c r="N3">
        <v>0.91878408563273262</v>
      </c>
      <c r="O3">
        <v>0.25216319785848962</v>
      </c>
      <c r="P3">
        <v>0.094247013217647294</v>
      </c>
      <c r="Q3">
        <v>0.099344021640268704</v>
      </c>
      <c r="R3">
        <v>11.97689254688871</v>
      </c>
      <c r="S3">
        <v>8.6289646928305554</v>
      </c>
      <c r="T3">
        <v>8.8884477067478702</v>
      </c>
      <c r="U3">
        <v>8.3268275966496557</v>
      </c>
      <c r="V3">
        <v>8.7526945598096777</v>
      </c>
      <c r="W3" t="s">
        <v>147</v>
      </c>
      <c r="X3" t="s">
        <v>148</v>
      </c>
      <c r="Y3" t="s">
        <v>149</v>
      </c>
      <c r="Z3" t="s">
        <v>150</v>
      </c>
      <c r="AA3" t="s">
        <v>151</v>
      </c>
      <c r="AB3" t="s">
        <v>152</v>
      </c>
      <c r="AC3" t="s">
        <v>153</v>
      </c>
      <c r="AD3" t="s">
        <v>154</v>
      </c>
      <c r="AE3" t="s">
        <v>155</v>
      </c>
      <c r="AF3" t="s">
        <v>156</v>
      </c>
      <c r="AG3" t="s">
        <v>157</v>
      </c>
      <c r="AH3" t="s">
        <v>158</v>
      </c>
      <c r="AI3" t="s">
        <v>159</v>
      </c>
      <c r="AJ3" t="s">
        <v>160</v>
      </c>
      <c r="AK3" t="s">
        <v>161</v>
      </c>
      <c r="AL3" t="s">
        <v>162</v>
      </c>
      <c r="AM3">
        <v>0.95536882064366313</v>
      </c>
      <c r="AN3">
        <v>4.3210385609394892</v>
      </c>
      <c r="AO3">
        <v>0</v>
      </c>
      <c r="AP3">
        <v>1.6355979608284801</v>
      </c>
      <c r="AQ3">
        <v>0</v>
      </c>
      <c r="AR3">
        <v>10.23303212022172</v>
      </c>
      <c r="AS3">
        <v>4.5550140874742606</v>
      </c>
      <c r="AT3">
        <v>0.19625891194912651</v>
      </c>
      <c r="AU3">
        <v>14.352900417784531</v>
      </c>
      <c r="AV3">
        <v>0.52554701723503661</v>
      </c>
      <c r="AW3">
        <v>0.23253981221000089</v>
      </c>
      <c r="AX3">
        <v>9.160502248495197</v>
      </c>
      <c r="AY3">
        <v>3.5909812482054191</v>
      </c>
      <c r="AZ3">
        <v>3.581498019509568</v>
      </c>
      <c r="BA3">
        <v>12.221702674783</v>
      </c>
      <c r="BB3">
        <v>0.2822263635165092</v>
      </c>
      <c r="BC3"/>
      <c r="BD3"/>
      <c r="BE3"/>
      <c r="BF3"/>
      <c r="BG3"/>
      <c r="BH3"/>
      <c r="BI3"/>
      <c r="BJ3"/>
      <c r="BK3"/>
      <c r="BL3"/>
      <c r="BM3"/>
      <c r="BN3"/>
      <c r="BO3"/>
      <c r="BP3"/>
      <c r="BQ3"/>
      <c r="BR3"/>
      <c r="BS3"/>
      <c r="BT3"/>
      <c r="BU3"/>
      <c r="BV3"/>
      <c r="BW3"/>
      <c r="BX3"/>
      <c r="BY3"/>
      <c r="BZ3"/>
      <c r="CA3"/>
      <c r="CB3"/>
      <c r="CC3"/>
      <c r="CD3"/>
      <c r="CE3"/>
      <c r="CF3"/>
      <c r="CG3"/>
    </row>
    <row r="4">
      <c r="A4" t="s">
        <v>428</v>
      </c>
      <c r="B4">
        <v>2006</v>
      </c>
      <c r="C4" t="s">
        <v>431</v>
      </c>
      <c r="D4">
        <v>18</v>
      </c>
      <c r="E4" t="s">
        <v>61</v>
      </c>
      <c r="F4" t="s">
        <v>15</v>
      </c>
      <c r="G4" t="s">
        <v>439</v>
      </c>
      <c r="H4">
        <v>87.666319929691511</v>
      </c>
      <c r="I4">
        <v>90.764390769561061</v>
      </c>
      <c r="J4">
        <v>92.617831520388876</v>
      </c>
      <c r="K4">
        <v>97.16838245306306</v>
      </c>
      <c r="L4">
        <v>99.735654287002376</v>
      </c>
      <c r="M4">
        <v>95.733403410503541</v>
      </c>
      <c r="N4">
        <v>97.56277839281131</v>
      </c>
      <c r="O4">
        <v>99.172077050893151</v>
      </c>
      <c r="P4">
        <v>99.781673519354229</v>
      </c>
      <c r="Q4">
        <v>99.900655978359723</v>
      </c>
      <c r="R4">
        <v>84.284517411047958</v>
      </c>
      <c r="S4">
        <v>88.473580758379498</v>
      </c>
      <c r="T4">
        <v>88.516411959587202</v>
      </c>
      <c r="U4">
        <v>87.896739996370826</v>
      </c>
      <c r="V4">
        <v>86.823949095172807</v>
      </c>
      <c r="W4" t="s">
        <v>147</v>
      </c>
      <c r="X4" t="s">
        <v>148</v>
      </c>
      <c r="Y4" t="s">
        <v>149</v>
      </c>
      <c r="Z4" t="s">
        <v>150</v>
      </c>
      <c r="AA4" t="s">
        <v>151</v>
      </c>
      <c r="AB4" t="s">
        <v>152</v>
      </c>
      <c r="AC4" t="s">
        <v>153</v>
      </c>
      <c r="AD4" t="s">
        <v>154</v>
      </c>
      <c r="AE4" t="s">
        <v>155</v>
      </c>
      <c r="AF4" t="s">
        <v>156</v>
      </c>
      <c r="AG4" t="s">
        <v>157</v>
      </c>
      <c r="AH4" t="s">
        <v>158</v>
      </c>
      <c r="AI4" t="s">
        <v>159</v>
      </c>
      <c r="AJ4" t="s">
        <v>160</v>
      </c>
      <c r="AK4" t="s">
        <v>161</v>
      </c>
      <c r="AL4" t="s">
        <v>162</v>
      </c>
      <c r="AM4">
        <v>94.899595342666615</v>
      </c>
      <c r="AN4">
        <v>94.653630255108567</v>
      </c>
      <c r="AO4">
        <v>99.890510948905103</v>
      </c>
      <c r="AP4">
        <v>96.792728142419421</v>
      </c>
      <c r="AQ4">
        <v>100</v>
      </c>
      <c r="AR4">
        <v>89.339072693908022</v>
      </c>
      <c r="AS4">
        <v>91.95259924374146</v>
      </c>
      <c r="AT4">
        <v>98.663433498744197</v>
      </c>
      <c r="AU4">
        <v>78.940042368470046</v>
      </c>
      <c r="AV4">
        <v>93.580590972756525</v>
      </c>
      <c r="AW4">
        <v>99.767460187789979</v>
      </c>
      <c r="AX4">
        <v>90.023179377070335</v>
      </c>
      <c r="AY4">
        <v>95.626682343295954</v>
      </c>
      <c r="AZ4">
        <v>94.486647345246084</v>
      </c>
      <c r="BA4">
        <v>82.951859602412497</v>
      </c>
      <c r="BB4">
        <v>98.675707063499488</v>
      </c>
      <c r="BC4"/>
      <c r="BD4"/>
      <c r="BE4"/>
      <c r="BF4"/>
      <c r="BG4"/>
      <c r="BH4"/>
      <c r="BI4"/>
      <c r="BJ4"/>
      <c r="BK4"/>
      <c r="BL4"/>
      <c r="BM4"/>
      <c r="BN4"/>
      <c r="BO4"/>
      <c r="BP4"/>
      <c r="BQ4"/>
      <c r="BR4"/>
      <c r="BS4"/>
      <c r="BT4"/>
      <c r="BU4"/>
      <c r="BV4"/>
      <c r="BW4"/>
      <c r="BX4"/>
      <c r="BY4"/>
      <c r="BZ4"/>
      <c r="CA4"/>
      <c r="CB4"/>
      <c r="CC4"/>
      <c r="CD4"/>
      <c r="CE4"/>
      <c r="CF4"/>
      <c r="CG4"/>
    </row>
    <row r="5">
      <c r="A5" t="s">
        <v>428</v>
      </c>
      <c r="B5">
        <v>2006</v>
      </c>
      <c r="C5" t="s">
        <v>431</v>
      </c>
      <c r="D5">
        <v>19</v>
      </c>
      <c r="E5" t="s">
        <v>61</v>
      </c>
      <c r="F5" t="s">
        <v>16</v>
      </c>
      <c r="G5" t="s">
        <v>440</v>
      </c>
      <c r="H5">
        <v>3.4308928767229632</v>
      </c>
      <c r="I5">
        <v>2.6484513113128609</v>
      </c>
      <c r="J5">
        <v>2.945224726190768</v>
      </c>
      <c r="K5">
        <v>1.195037232062595</v>
      </c>
      <c r="L5">
        <v>0.1122367091773197</v>
      </c>
      <c r="M5">
        <v>2.7366554944240011</v>
      </c>
      <c r="N5">
        <v>1.518437521555918</v>
      </c>
      <c r="O5">
        <v>0.57575975124837653</v>
      </c>
      <c r="P5">
        <v>0.12407946742813809</v>
      </c>
      <c r="Q5">
        <v>0</v>
      </c>
      <c r="R5">
        <v>3.738590042063723</v>
      </c>
      <c r="S5">
        <v>2.897454548790086</v>
      </c>
      <c r="T5">
        <v>2.5951403336652379</v>
      </c>
      <c r="U5">
        <v>3.7764324069798612</v>
      </c>
      <c r="V5">
        <v>4.4233563450177922</v>
      </c>
      <c r="W5" t="s">
        <v>147</v>
      </c>
      <c r="X5" t="s">
        <v>148</v>
      </c>
      <c r="Y5" t="s">
        <v>149</v>
      </c>
      <c r="Z5" t="s">
        <v>150</v>
      </c>
      <c r="AA5" t="s">
        <v>151</v>
      </c>
      <c r="AB5" t="s">
        <v>152</v>
      </c>
      <c r="AC5" t="s">
        <v>153</v>
      </c>
      <c r="AD5" t="s">
        <v>154</v>
      </c>
      <c r="AE5" t="s">
        <v>155</v>
      </c>
      <c r="AF5" t="s">
        <v>156</v>
      </c>
      <c r="AG5" t="s">
        <v>157</v>
      </c>
      <c r="AH5" t="s">
        <v>158</v>
      </c>
      <c r="AI5" t="s">
        <v>159</v>
      </c>
      <c r="AJ5" t="s">
        <v>160</v>
      </c>
      <c r="AK5" t="s">
        <v>161</v>
      </c>
      <c r="AL5" t="s">
        <v>162</v>
      </c>
      <c r="AM5">
        <v>4.1450358366897797</v>
      </c>
      <c r="AN5">
        <v>1.0253311839517429</v>
      </c>
      <c r="AO5">
        <v>0.1094890510948906</v>
      </c>
      <c r="AP5">
        <v>1.5716738967520201</v>
      </c>
      <c r="AQ5">
        <v>0</v>
      </c>
      <c r="AR5">
        <v>0.42789518586997999</v>
      </c>
      <c r="AS5">
        <v>3.4923866687843241</v>
      </c>
      <c r="AT5">
        <v>1.1403075893066861</v>
      </c>
      <c r="AU5">
        <v>6.707057213745439</v>
      </c>
      <c r="AV5">
        <v>5.8938620100084522</v>
      </c>
      <c r="AW5">
        <v>0</v>
      </c>
      <c r="AX5">
        <v>0.81631837443449839</v>
      </c>
      <c r="AY5">
        <v>0.78233640849876929</v>
      </c>
      <c r="AZ5">
        <v>1.931854635244461</v>
      </c>
      <c r="BA5">
        <v>4.8264377228044264</v>
      </c>
      <c r="BB5">
        <v>1.0420665729840339</v>
      </c>
      <c r="BC5"/>
      <c r="BD5"/>
      <c r="BE5"/>
      <c r="BF5"/>
      <c r="BG5"/>
      <c r="BH5"/>
      <c r="BI5"/>
      <c r="BJ5"/>
      <c r="BK5"/>
      <c r="BL5"/>
      <c r="BM5"/>
      <c r="BN5"/>
      <c r="BO5"/>
      <c r="BP5"/>
      <c r="BQ5"/>
      <c r="BR5"/>
      <c r="BS5"/>
      <c r="BT5"/>
      <c r="BU5"/>
      <c r="BV5"/>
      <c r="BW5"/>
      <c r="BX5"/>
      <c r="BY5"/>
      <c r="BZ5"/>
      <c r="CA5"/>
      <c r="CB5"/>
      <c r="CC5"/>
      <c r="CD5"/>
      <c r="CE5"/>
      <c r="CF5"/>
      <c r="CG5"/>
    </row>
    <row r="6">
      <c r="A6" t="s">
        <v>428</v>
      </c>
      <c r="B6">
        <v>2006</v>
      </c>
      <c r="C6" t="s">
        <v>431</v>
      </c>
      <c r="D6">
        <v>20</v>
      </c>
      <c r="E6" t="s">
        <v>61</v>
      </c>
      <c r="F6" t="s">
        <v>22</v>
      </c>
      <c r="G6" t="s">
        <v>441</v>
      </c>
      <c r="H6">
        <v>4.5756376027850223</v>
      </c>
      <c r="I6">
        <v>4.2027922506465396</v>
      </c>
      <c r="J6">
        <v>3.5574079852992848</v>
      </c>
      <c r="K6">
        <v>1.2881105845363221</v>
      </c>
      <c r="L6">
        <v>0.15210900382034809</v>
      </c>
      <c r="M6">
        <v>0.83998315967246906</v>
      </c>
      <c r="N6">
        <v>0.49122713831719478</v>
      </c>
      <c r="O6">
        <v>0.13714436188178561</v>
      </c>
      <c r="P6">
        <v>0.076577325635729901</v>
      </c>
      <c r="Q6">
        <v>0.099344021640268704</v>
      </c>
      <c r="R6">
        <v>6.0528703711320979</v>
      </c>
      <c r="S6">
        <v>4.7264483964294222</v>
      </c>
      <c r="T6">
        <v>5.7359988247682638</v>
      </c>
      <c r="U6">
        <v>5.5310501474784273</v>
      </c>
      <c r="V6">
        <v>7.7535529868655804</v>
      </c>
      <c r="W6" t="s">
        <v>147</v>
      </c>
      <c r="X6" t="s">
        <v>148</v>
      </c>
      <c r="Y6" t="s">
        <v>149</v>
      </c>
      <c r="Z6" t="s">
        <v>150</v>
      </c>
      <c r="AA6" t="s">
        <v>151</v>
      </c>
      <c r="AB6" t="s">
        <v>152</v>
      </c>
      <c r="AC6" t="s">
        <v>153</v>
      </c>
      <c r="AD6" t="s">
        <v>154</v>
      </c>
      <c r="AE6" t="s">
        <v>155</v>
      </c>
      <c r="AF6" t="s">
        <v>156</v>
      </c>
      <c r="AG6" t="s">
        <v>157</v>
      </c>
      <c r="AH6" t="s">
        <v>158</v>
      </c>
      <c r="AI6" t="s">
        <v>159</v>
      </c>
      <c r="AJ6" t="s">
        <v>160</v>
      </c>
      <c r="AK6" t="s">
        <v>161</v>
      </c>
      <c r="AL6" t="s">
        <v>162</v>
      </c>
      <c r="AM6">
        <v>0.95536882064366313</v>
      </c>
      <c r="AN6">
        <v>4.3210385609394892</v>
      </c>
      <c r="AO6">
        <v>0</v>
      </c>
      <c r="AP6">
        <v>1.1430355612741969</v>
      </c>
      <c r="AQ6">
        <v>0</v>
      </c>
      <c r="AR6">
        <v>2.1353758774166369</v>
      </c>
      <c r="AS6">
        <v>4.3617710655814133</v>
      </c>
      <c r="AT6">
        <v>0.1526458204048762</v>
      </c>
      <c r="AU6">
        <v>12.29154980311406</v>
      </c>
      <c r="AV6">
        <v>0.52554701723503661</v>
      </c>
      <c r="AW6">
        <v>0.23253981221000089</v>
      </c>
      <c r="AX6">
        <v>2.4040426140990818</v>
      </c>
      <c r="AY6">
        <v>3.3201724914173831</v>
      </c>
      <c r="AZ6">
        <v>1.8987312637156939</v>
      </c>
      <c r="BA6">
        <v>11.212059014131841</v>
      </c>
      <c r="BB6">
        <v>0.065129160811502093</v>
      </c>
      <c r="BC6"/>
      <c r="BD6"/>
      <c r="BE6"/>
      <c r="BF6"/>
      <c r="BG6"/>
      <c r="BH6"/>
      <c r="BI6"/>
      <c r="BJ6"/>
      <c r="BK6"/>
      <c r="BL6"/>
      <c r="BM6"/>
      <c r="BN6"/>
      <c r="BO6"/>
      <c r="BP6"/>
      <c r="BQ6"/>
      <c r="BR6"/>
      <c r="BS6"/>
      <c r="BT6"/>
      <c r="BU6"/>
      <c r="BV6"/>
      <c r="BW6"/>
      <c r="BX6"/>
      <c r="BY6"/>
      <c r="BZ6"/>
      <c r="CA6"/>
      <c r="CB6"/>
      <c r="CC6"/>
      <c r="CD6"/>
      <c r="CE6"/>
      <c r="CF6"/>
      <c r="CG6"/>
    </row>
    <row r="7">
      <c r="A7" t="s">
        <v>428</v>
      </c>
      <c r="B7">
        <v>2006</v>
      </c>
      <c r="C7" t="s">
        <v>431</v>
      </c>
      <c r="D7">
        <v>21</v>
      </c>
      <c r="E7" t="s">
        <v>61</v>
      </c>
      <c r="F7" t="s">
        <v>17</v>
      </c>
      <c r="G7" t="s">
        <v>442</v>
      </c>
      <c r="H7">
        <v>4.3271495908007704</v>
      </c>
      <c r="I7">
        <v>2.3843656684788321</v>
      </c>
      <c r="J7">
        <v>0.87953576812121426</v>
      </c>
      <c r="K7">
        <v>0.34846973033811779</v>
      </c>
      <c r="L7">
        <v>0</v>
      </c>
      <c r="M7">
        <v>0.6899579353999189</v>
      </c>
      <c r="N7">
        <v>0.42755694731553773</v>
      </c>
      <c r="O7">
        <v>0.115018835976704</v>
      </c>
      <c r="P7">
        <v>0.0176696875819174</v>
      </c>
      <c r="Q7">
        <v>0</v>
      </c>
      <c r="R7">
        <v>5.9240221757566021</v>
      </c>
      <c r="S7">
        <v>3.9025162964011351</v>
      </c>
      <c r="T7">
        <v>3.152448881979609</v>
      </c>
      <c r="U7">
        <v>2.7957774491712302</v>
      </c>
      <c r="V7">
        <v>0.99914157294409345</v>
      </c>
      <c r="W7" t="s">
        <v>147</v>
      </c>
      <c r="X7" t="s">
        <v>148</v>
      </c>
      <c r="Y7" t="s">
        <v>149</v>
      </c>
      <c r="Z7" t="s">
        <v>150</v>
      </c>
      <c r="AA7" t="s">
        <v>151</v>
      </c>
      <c r="AB7" t="s">
        <v>152</v>
      </c>
      <c r="AC7" t="s">
        <v>153</v>
      </c>
      <c r="AD7" t="s">
        <v>154</v>
      </c>
      <c r="AE7" t="s">
        <v>155</v>
      </c>
      <c r="AF7" t="s">
        <v>156</v>
      </c>
      <c r="AG7" t="s">
        <v>157</v>
      </c>
      <c r="AH7" t="s">
        <v>158</v>
      </c>
      <c r="AI7" t="s">
        <v>159</v>
      </c>
      <c r="AJ7" t="s">
        <v>160</v>
      </c>
      <c r="AK7" t="s">
        <v>161</v>
      </c>
      <c r="AL7" t="s">
        <v>162</v>
      </c>
      <c r="AM7">
        <v>0</v>
      </c>
      <c r="AN7">
        <v>0</v>
      </c>
      <c r="AO7">
        <v>0</v>
      </c>
      <c r="AP7">
        <v>0.49256239955428338</v>
      </c>
      <c r="AQ7">
        <v>0</v>
      </c>
      <c r="AR7">
        <v>8.0976562428050869</v>
      </c>
      <c r="AS7">
        <v>0.19324302189284739</v>
      </c>
      <c r="AT7">
        <v>0.043613091544250297</v>
      </c>
      <c r="AU7">
        <v>2.0613506146704612</v>
      </c>
      <c r="AV7">
        <v>0</v>
      </c>
      <c r="AW7">
        <v>0</v>
      </c>
      <c r="AX7">
        <v>6.7564596343961174</v>
      </c>
      <c r="AY7">
        <v>0.27080875678803551</v>
      </c>
      <c r="AZ7">
        <v>1.682766755793875</v>
      </c>
      <c r="BA7">
        <v>1.0096436606511621</v>
      </c>
      <c r="BB7">
        <v>0.2170972027050071</v>
      </c>
      <c r="BC7"/>
      <c r="BD7"/>
      <c r="BE7"/>
      <c r="BF7"/>
      <c r="BG7"/>
      <c r="BH7"/>
      <c r="BI7"/>
      <c r="BJ7"/>
      <c r="BK7"/>
      <c r="BL7"/>
      <c r="BM7"/>
      <c r="BN7"/>
      <c r="BO7"/>
      <c r="BP7"/>
      <c r="BQ7"/>
      <c r="BR7"/>
      <c r="BS7"/>
      <c r="BT7"/>
      <c r="BU7"/>
      <c r="BV7"/>
      <c r="BW7"/>
      <c r="BX7"/>
      <c r="BY7"/>
      <c r="BZ7"/>
      <c r="CA7"/>
      <c r="CB7"/>
      <c r="CC7"/>
      <c r="CD7"/>
      <c r="CE7"/>
      <c r="CF7"/>
      <c r="CG7"/>
    </row>
    <row r="8">
      <c r="A8" t="s">
        <v>428</v>
      </c>
      <c r="B8">
        <v>2006</v>
      </c>
      <c r="C8" t="s">
        <v>431</v>
      </c>
      <c r="D8">
        <v>22</v>
      </c>
      <c r="E8" t="s">
        <v>55</v>
      </c>
      <c r="F8" t="s">
        <v>50</v>
      </c>
      <c r="G8" t="s">
        <v>192</v>
      </c>
      <c r="H8">
        <v>3.766188636323871</v>
      </c>
      <c r="I8">
        <v>2.8352111468998169</v>
      </c>
      <c r="J8">
        <v>3.081970001661797</v>
      </c>
      <c r="K8">
        <v>1.2149203798404611</v>
      </c>
      <c r="L8">
        <v>0.1124076913969209</v>
      </c>
      <c r="M8">
        <v>2.7791752385019182</v>
      </c>
      <c r="N8">
        <v>1.5325180535413041</v>
      </c>
      <c r="O8">
        <v>0.577215275746226</v>
      </c>
      <c r="P8">
        <v>0.12419651893775729</v>
      </c>
      <c r="Q8">
        <v>0</v>
      </c>
      <c r="R8">
        <v>4.2472825036939401</v>
      </c>
      <c r="S8">
        <v>3.171086481672746</v>
      </c>
      <c r="T8">
        <v>2.8483109642479758</v>
      </c>
      <c r="U8">
        <v>4.1194520795724419</v>
      </c>
      <c r="V8">
        <v>4.8476569512698067</v>
      </c>
      <c r="W8" t="s">
        <v>147</v>
      </c>
      <c r="X8" t="s">
        <v>148</v>
      </c>
      <c r="Y8" t="s">
        <v>149</v>
      </c>
      <c r="Z8" t="s">
        <v>150</v>
      </c>
      <c r="AA8" t="s">
        <v>151</v>
      </c>
      <c r="AB8" t="s">
        <v>152</v>
      </c>
      <c r="AC8" t="s">
        <v>153</v>
      </c>
      <c r="AD8" t="s">
        <v>154</v>
      </c>
      <c r="AE8" t="s">
        <v>155</v>
      </c>
      <c r="AF8" t="s">
        <v>156</v>
      </c>
      <c r="AG8" t="s">
        <v>157</v>
      </c>
      <c r="AH8" t="s">
        <v>158</v>
      </c>
      <c r="AI8" t="s">
        <v>159</v>
      </c>
      <c r="AJ8" t="s">
        <v>160</v>
      </c>
      <c r="AK8" t="s">
        <v>161</v>
      </c>
      <c r="AL8" t="s">
        <v>162</v>
      </c>
      <c r="AM8">
        <v>4.1850181956694694</v>
      </c>
      <c r="AN8">
        <v>1.0716370333981879</v>
      </c>
      <c r="AO8">
        <v>0.1094890510948906</v>
      </c>
      <c r="AP8">
        <v>1.5978076053633059</v>
      </c>
      <c r="AQ8">
        <v>0</v>
      </c>
      <c r="AR8">
        <v>0.47667331979291783</v>
      </c>
      <c r="AS8">
        <v>3.65905724160833</v>
      </c>
      <c r="AT8">
        <v>1.142549945397999</v>
      </c>
      <c r="AU8">
        <v>7.8310383497658478</v>
      </c>
      <c r="AV8">
        <v>5.9250006743235151</v>
      </c>
      <c r="AW8">
        <v>0</v>
      </c>
      <c r="AX8">
        <v>0.89863814160176314</v>
      </c>
      <c r="AY8">
        <v>0.81147637288259988</v>
      </c>
      <c r="AZ8">
        <v>2.0036140321235809</v>
      </c>
      <c r="BA8">
        <v>5.498440810400508</v>
      </c>
      <c r="BB8">
        <v>1.045015883309669</v>
      </c>
      <c r="BC8"/>
      <c r="BD8"/>
      <c r="BE8"/>
      <c r="BF8"/>
      <c r="BG8"/>
      <c r="BH8"/>
      <c r="BI8"/>
      <c r="BJ8"/>
      <c r="BK8"/>
      <c r="BL8"/>
      <c r="BM8"/>
      <c r="BN8"/>
      <c r="BO8"/>
      <c r="BP8"/>
      <c r="BQ8"/>
      <c r="BR8"/>
      <c r="BS8"/>
      <c r="BT8"/>
      <c r="BU8"/>
      <c r="BV8"/>
      <c r="BW8"/>
      <c r="BX8"/>
      <c r="BY8"/>
      <c r="BZ8"/>
      <c r="CA8"/>
      <c r="CB8"/>
      <c r="CC8"/>
      <c r="CD8"/>
      <c r="CE8"/>
      <c r="CF8"/>
      <c r="CG8"/>
    </row>
    <row r="9">
      <c r="A9" t="s">
        <v>428</v>
      </c>
      <c r="B9">
        <v>2006</v>
      </c>
      <c r="C9" t="s">
        <v>431</v>
      </c>
      <c r="D9">
        <v>23</v>
      </c>
      <c r="E9" t="s">
        <v>55</v>
      </c>
      <c r="F9" t="s">
        <v>49</v>
      </c>
      <c r="G9" t="s">
        <v>192</v>
      </c>
      <c r="H9">
        <v>96.23381136367594</v>
      </c>
      <c r="I9">
        <v>97.164788853100163</v>
      </c>
      <c r="J9">
        <v>96.91802999833844</v>
      </c>
      <c r="K9">
        <v>98.785079620159593</v>
      </c>
      <c r="L9">
        <v>99.887592308603089</v>
      </c>
      <c r="M9">
        <v>97.220824761498022</v>
      </c>
      <c r="N9">
        <v>98.467481946458676</v>
      </c>
      <c r="O9">
        <v>99.422784724253788</v>
      </c>
      <c r="P9">
        <v>99.875803481062235</v>
      </c>
      <c r="Q9">
        <v>100</v>
      </c>
      <c r="R9">
        <v>95.752717496306218</v>
      </c>
      <c r="S9">
        <v>96.828913518327226</v>
      </c>
      <c r="T9">
        <v>97.151689035752028</v>
      </c>
      <c r="U9">
        <v>95.880547920427531</v>
      </c>
      <c r="V9">
        <v>95.152343048730202</v>
      </c>
      <c r="W9" t="s">
        <v>147</v>
      </c>
      <c r="X9" t="s">
        <v>148</v>
      </c>
      <c r="Y9" t="s">
        <v>149</v>
      </c>
      <c r="Z9" t="s">
        <v>150</v>
      </c>
      <c r="AA9" t="s">
        <v>151</v>
      </c>
      <c r="AB9" t="s">
        <v>152</v>
      </c>
      <c r="AC9" t="s">
        <v>153</v>
      </c>
      <c r="AD9" t="s">
        <v>154</v>
      </c>
      <c r="AE9" t="s">
        <v>155</v>
      </c>
      <c r="AF9" t="s">
        <v>156</v>
      </c>
      <c r="AG9" t="s">
        <v>157</v>
      </c>
      <c r="AH9" t="s">
        <v>158</v>
      </c>
      <c r="AI9" t="s">
        <v>159</v>
      </c>
      <c r="AJ9" t="s">
        <v>160</v>
      </c>
      <c r="AK9" t="s">
        <v>161</v>
      </c>
      <c r="AL9" t="s">
        <v>162</v>
      </c>
      <c r="AM9">
        <v>95.814981804330543</v>
      </c>
      <c r="AN9">
        <v>98.928362966601767</v>
      </c>
      <c r="AO9">
        <v>99.890510948905103</v>
      </c>
      <c r="AP9">
        <v>98.402192394636671</v>
      </c>
      <c r="AQ9">
        <v>100</v>
      </c>
      <c r="AR9">
        <v>99.523326680207077</v>
      </c>
      <c r="AS9">
        <v>96.340942758391705</v>
      </c>
      <c r="AT9">
        <v>98.857450054602026</v>
      </c>
      <c r="AU9">
        <v>92.168961650234166</v>
      </c>
      <c r="AV9">
        <v>94.074999325676501</v>
      </c>
      <c r="AW9">
        <v>100</v>
      </c>
      <c r="AX9">
        <v>99.101361858398235</v>
      </c>
      <c r="AY9">
        <v>99.188523627117419</v>
      </c>
      <c r="AZ9">
        <v>97.996385967876463</v>
      </c>
      <c r="BA9">
        <v>94.501559189599462</v>
      </c>
      <c r="BB9">
        <v>98.954984116690355</v>
      </c>
      <c r="BC9"/>
      <c r="BD9"/>
      <c r="BE9"/>
      <c r="BF9"/>
      <c r="BG9"/>
      <c r="BH9"/>
      <c r="BI9"/>
      <c r="BJ9"/>
      <c r="BK9"/>
      <c r="BL9"/>
      <c r="BM9"/>
      <c r="BN9"/>
      <c r="BO9"/>
      <c r="BP9"/>
      <c r="BQ9"/>
      <c r="BR9"/>
      <c r="BS9"/>
      <c r="BT9"/>
      <c r="BU9"/>
      <c r="BV9"/>
      <c r="BW9"/>
      <c r="BX9"/>
      <c r="BY9"/>
      <c r="BZ9"/>
      <c r="CA9"/>
      <c r="CB9"/>
      <c r="CC9"/>
      <c r="CD9"/>
      <c r="CE9"/>
      <c r="CF9"/>
      <c r="CG9"/>
    </row>
    <row r="10">
      <c r="A10" t="s">
        <v>428</v>
      </c>
      <c r="B10">
        <v>2006</v>
      </c>
      <c r="C10" t="s">
        <v>431</v>
      </c>
      <c r="D10">
        <v>29</v>
      </c>
      <c r="E10" t="s">
        <v>58</v>
      </c>
      <c r="F10" t="s">
        <v>50</v>
      </c>
      <c r="G10" t="s">
        <v>443</v>
      </c>
      <c r="H10">
        <v>47.397294005325477</v>
      </c>
      <c r="I10">
        <v>61.159010090374537</v>
      </c>
      <c r="J10">
        <v>69.60584750139391</v>
      </c>
      <c r="K10">
        <v>84.614287346019907</v>
      </c>
      <c r="L10">
        <v>98.719505801225026</v>
      </c>
      <c r="M10">
        <v>75.669243541794827</v>
      </c>
      <c r="N10">
        <v>87.361896760183981</v>
      </c>
      <c r="O10">
        <v>91.147416932749692</v>
      </c>
      <c r="P10">
        <v>97.376590987337295</v>
      </c>
      <c r="Q10">
        <v>99.71189534919732</v>
      </c>
      <c r="R10">
        <v>39.320941512705467</v>
      </c>
      <c r="S10">
        <v>49.093566906026183</v>
      </c>
      <c r="T10">
        <v>52.970285515908181</v>
      </c>
      <c r="U10">
        <v>51.075101936466723</v>
      </c>
      <c r="V10">
        <v>50.475786796761653</v>
      </c>
      <c r="W10" t="s">
        <v>147</v>
      </c>
      <c r="X10" t="s">
        <v>148</v>
      </c>
      <c r="Y10" t="s">
        <v>149</v>
      </c>
      <c r="Z10" t="s">
        <v>150</v>
      </c>
      <c r="AA10" t="s">
        <v>151</v>
      </c>
      <c r="AB10" t="s">
        <v>152</v>
      </c>
      <c r="AC10" t="s">
        <v>153</v>
      </c>
      <c r="AD10" t="s">
        <v>154</v>
      </c>
      <c r="AE10" t="s">
        <v>155</v>
      </c>
      <c r="AF10" t="s">
        <v>156</v>
      </c>
      <c r="AG10" t="s">
        <v>157</v>
      </c>
      <c r="AH10" t="s">
        <v>158</v>
      </c>
      <c r="AI10" t="s">
        <v>159</v>
      </c>
      <c r="AJ10" t="s">
        <v>160</v>
      </c>
      <c r="AK10" t="s">
        <v>161</v>
      </c>
      <c r="AL10" t="s">
        <v>162</v>
      </c>
      <c r="AM10">
        <v>70.63006872568684</v>
      </c>
      <c r="AN10">
        <v>65.301723595068367</v>
      </c>
      <c r="AO10">
        <v>100</v>
      </c>
      <c r="AP10">
        <v>92.739993835988244</v>
      </c>
      <c r="AQ10">
        <v>100</v>
      </c>
      <c r="AR10">
        <v>50.464751740686907</v>
      </c>
      <c r="AS10">
        <v>55.612530199257783</v>
      </c>
      <c r="AT10">
        <v>81.19070947034426</v>
      </c>
      <c r="AU10">
        <v>55.40986883202752</v>
      </c>
      <c r="AV10">
        <v>69.803185060365109</v>
      </c>
      <c r="AW10">
        <v>64.787616920051846</v>
      </c>
      <c r="AX10">
        <v>63.83802195673767</v>
      </c>
      <c r="AY10">
        <v>71.299184706649342</v>
      </c>
      <c r="AZ10">
        <v>84.45637810648698</v>
      </c>
      <c r="BA10">
        <v>51.591594587532143</v>
      </c>
      <c r="BB10">
        <v>48.152685034779289</v>
      </c>
      <c r="BC10"/>
      <c r="BD10"/>
      <c r="BE10"/>
      <c r="BF10"/>
      <c r="BG10"/>
      <c r="BH10"/>
      <c r="BI10"/>
      <c r="BJ10"/>
      <c r="BK10"/>
      <c r="BL10"/>
      <c r="BM10"/>
      <c r="BN10"/>
      <c r="BO10"/>
      <c r="BP10"/>
      <c r="BQ10"/>
      <c r="BR10"/>
      <c r="BS10"/>
      <c r="BT10"/>
      <c r="BU10"/>
      <c r="BV10"/>
      <c r="BW10"/>
      <c r="BX10"/>
      <c r="BY10"/>
      <c r="BZ10"/>
      <c r="CA10"/>
      <c r="CB10"/>
      <c r="CC10"/>
      <c r="CD10"/>
      <c r="CE10"/>
      <c r="CF10"/>
      <c r="CG10"/>
    </row>
    <row r="11">
      <c r="A11" t="s">
        <v>428</v>
      </c>
      <c r="B11">
        <v>2006</v>
      </c>
      <c r="C11" t="s">
        <v>431</v>
      </c>
      <c r="D11">
        <v>30</v>
      </c>
      <c r="E11" t="s">
        <v>58</v>
      </c>
      <c r="F11" t="s">
        <v>49</v>
      </c>
      <c r="G11" t="s">
        <v>192</v>
      </c>
      <c r="H11">
        <v>52.602705994674871</v>
      </c>
      <c r="I11">
        <v>38.840989909624987</v>
      </c>
      <c r="J11">
        <v>30.39415249860668</v>
      </c>
      <c r="K11">
        <v>15.38571265398051</v>
      </c>
      <c r="L11">
        <v>1.280494198775006</v>
      </c>
      <c r="M11">
        <v>24.330756458205339</v>
      </c>
      <c r="N11">
        <v>12.63810323981618</v>
      </c>
      <c r="O11">
        <v>8.8525830672503183</v>
      </c>
      <c r="P11">
        <v>2.62340901266279</v>
      </c>
      <c r="Q11">
        <v>0.28810465080266578</v>
      </c>
      <c r="R11">
        <v>60.679058487294633</v>
      </c>
      <c r="S11">
        <v>50.90643309397381</v>
      </c>
      <c r="T11">
        <v>47.029714484092082</v>
      </c>
      <c r="U11">
        <v>48.924898063533789</v>
      </c>
      <c r="V11">
        <v>49.524213203238943</v>
      </c>
      <c r="W11" t="s">
        <v>147</v>
      </c>
      <c r="X11" t="s">
        <v>148</v>
      </c>
      <c r="Y11" t="s">
        <v>149</v>
      </c>
      <c r="Z11" t="s">
        <v>150</v>
      </c>
      <c r="AA11" t="s">
        <v>151</v>
      </c>
      <c r="AB11" t="s">
        <v>152</v>
      </c>
      <c r="AC11" t="s">
        <v>153</v>
      </c>
      <c r="AD11" t="s">
        <v>154</v>
      </c>
      <c r="AE11" t="s">
        <v>155</v>
      </c>
      <c r="AF11" t="s">
        <v>156</v>
      </c>
      <c r="AG11" t="s">
        <v>157</v>
      </c>
      <c r="AH11" t="s">
        <v>158</v>
      </c>
      <c r="AI11" t="s">
        <v>159</v>
      </c>
      <c r="AJ11" t="s">
        <v>160</v>
      </c>
      <c r="AK11" t="s">
        <v>161</v>
      </c>
      <c r="AL11" t="s">
        <v>162</v>
      </c>
      <c r="AM11">
        <v>29.369931274313661</v>
      </c>
      <c r="AN11">
        <v>34.69827640493115</v>
      </c>
      <c r="AO11">
        <v>0</v>
      </c>
      <c r="AP11">
        <v>7.2600061640117088</v>
      </c>
      <c r="AQ11">
        <v>0</v>
      </c>
      <c r="AR11">
        <v>49.535248259312233</v>
      </c>
      <c r="AS11">
        <v>44.387469800742217</v>
      </c>
      <c r="AT11">
        <v>18.80929052965568</v>
      </c>
      <c r="AU11">
        <v>44.590131167972473</v>
      </c>
      <c r="AV11">
        <v>30.196814939634841</v>
      </c>
      <c r="AW11">
        <v>35.212383079948133</v>
      </c>
      <c r="AX11">
        <v>36.161978043262408</v>
      </c>
      <c r="AY11">
        <v>28.700815293351479</v>
      </c>
      <c r="AZ11">
        <v>15.54362189351337</v>
      </c>
      <c r="BA11">
        <v>48.408405412467893</v>
      </c>
      <c r="BB11">
        <v>51.847314965220917</v>
      </c>
      <c r="BC11"/>
      <c r="BD11"/>
      <c r="BE11"/>
      <c r="BF11"/>
      <c r="BG11"/>
      <c r="BH11"/>
      <c r="BI11"/>
      <c r="BJ11"/>
      <c r="BK11"/>
      <c r="BL11"/>
      <c r="BM11"/>
      <c r="BN11"/>
      <c r="BO11"/>
      <c r="BP11"/>
      <c r="BQ11"/>
      <c r="BR11"/>
      <c r="BS11"/>
      <c r="BT11"/>
      <c r="BU11"/>
      <c r="BV11"/>
      <c r="BW11"/>
      <c r="BX11"/>
      <c r="BY11"/>
      <c r="BZ11"/>
      <c r="CA11"/>
      <c r="CB11"/>
      <c r="CC11"/>
      <c r="CD11"/>
      <c r="CE11"/>
      <c r="CF11"/>
      <c r="CG11"/>
    </row>
    <row r="12">
      <c r="A12" t="s">
        <v>428</v>
      </c>
      <c r="B12">
        <v>2006</v>
      </c>
      <c r="C12" t="s">
        <v>431</v>
      </c>
      <c r="D12">
        <v>31</v>
      </c>
      <c r="E12" t="s">
        <v>104</v>
      </c>
      <c r="F12" t="s">
        <v>50</v>
      </c>
      <c r="G12" t="s">
        <v>444</v>
      </c>
      <c r="H12">
        <v>24.525506705770152</v>
      </c>
      <c r="I12">
        <v>36.691642355796802</v>
      </c>
      <c r="J12">
        <v>49.009587558885329</v>
      </c>
      <c r="K12">
        <v>74.91108831667448</v>
      </c>
      <c r="L12">
        <v>98.343047627701225</v>
      </c>
      <c r="M12">
        <v>50.648545858998958</v>
      </c>
      <c r="N12">
        <v>70.256821939576483</v>
      </c>
      <c r="O12">
        <v>82.289874254892169</v>
      </c>
      <c r="P12">
        <v>96.225384964059714</v>
      </c>
      <c r="Q12">
        <v>99.71189534919732</v>
      </c>
      <c r="R12">
        <v>18.037111137798501</v>
      </c>
      <c r="S12">
        <v>26.76455394342798</v>
      </c>
      <c r="T12">
        <v>27.208883651306149</v>
      </c>
      <c r="U12">
        <v>27.063687707641989</v>
      </c>
      <c r="V12">
        <v>31.653388577831411</v>
      </c>
      <c r="W12" t="s">
        <v>147</v>
      </c>
      <c r="X12" t="s">
        <v>148</v>
      </c>
      <c r="Y12" t="s">
        <v>149</v>
      </c>
      <c r="Z12" t="s">
        <v>150</v>
      </c>
      <c r="AA12" t="s">
        <v>151</v>
      </c>
      <c r="AB12" t="s">
        <v>152</v>
      </c>
      <c r="AC12" t="s">
        <v>153</v>
      </c>
      <c r="AD12" t="s">
        <v>154</v>
      </c>
      <c r="AE12" t="s">
        <v>155</v>
      </c>
      <c r="AF12" t="s">
        <v>156</v>
      </c>
      <c r="AG12" t="s">
        <v>157</v>
      </c>
      <c r="AH12" t="s">
        <v>158</v>
      </c>
      <c r="AI12" t="s">
        <v>159</v>
      </c>
      <c r="AJ12" t="s">
        <v>160</v>
      </c>
      <c r="AK12" t="s">
        <v>161</v>
      </c>
      <c r="AL12" t="s">
        <v>162</v>
      </c>
      <c r="AM12">
        <v>32.484660224635391</v>
      </c>
      <c r="AN12">
        <v>47.239816563129068</v>
      </c>
      <c r="AO12">
        <v>98.540145985401438</v>
      </c>
      <c r="AP12">
        <v>64.907982962792886</v>
      </c>
      <c r="AQ12">
        <v>84.762697751873432</v>
      </c>
      <c r="AR12">
        <v>48.486524467189227</v>
      </c>
      <c r="AS12">
        <v>33.515329878037093</v>
      </c>
      <c r="AT12">
        <v>75.702435617420676</v>
      </c>
      <c r="AU12">
        <v>39.281746800284793</v>
      </c>
      <c r="AV12">
        <v>36.400997317375307</v>
      </c>
      <c r="AW12">
        <v>64.422197215150405</v>
      </c>
      <c r="AX12">
        <v>57.48687271899999</v>
      </c>
      <c r="AY12">
        <v>61.290283970819203</v>
      </c>
      <c r="AZ12">
        <v>62.666686165505091</v>
      </c>
      <c r="BA12">
        <v>28.160936479767301</v>
      </c>
      <c r="BB12">
        <v>38.517882115247247</v>
      </c>
      <c r="BC12"/>
      <c r="BD12"/>
      <c r="BE12"/>
      <c r="BF12"/>
      <c r="BG12"/>
      <c r="BH12"/>
      <c r="BI12"/>
      <c r="BJ12"/>
      <c r="BK12"/>
      <c r="BL12"/>
      <c r="BM12"/>
      <c r="BN12"/>
      <c r="BO12"/>
      <c r="BP12"/>
      <c r="BQ12"/>
      <c r="BR12"/>
      <c r="BS12"/>
      <c r="BT12"/>
      <c r="BU12"/>
      <c r="BV12"/>
      <c r="BW12"/>
      <c r="BX12"/>
      <c r="BY12"/>
      <c r="BZ12"/>
      <c r="CA12"/>
      <c r="CB12"/>
      <c r="CC12"/>
      <c r="CD12"/>
      <c r="CE12"/>
      <c r="CF12"/>
      <c r="CG12"/>
    </row>
    <row r="13">
      <c r="A13" t="s">
        <v>428</v>
      </c>
      <c r="B13">
        <v>2006</v>
      </c>
      <c r="C13" t="s">
        <v>431</v>
      </c>
      <c r="D13">
        <v>32</v>
      </c>
      <c r="E13" t="s">
        <v>104</v>
      </c>
      <c r="F13" t="s">
        <v>49</v>
      </c>
      <c r="G13" t="s">
        <v>192</v>
      </c>
      <c r="H13">
        <v>75.474493294230143</v>
      </c>
      <c r="I13">
        <v>63.308357644202687</v>
      </c>
      <c r="J13">
        <v>50.99041244111514</v>
      </c>
      <c r="K13">
        <v>25.088911683326241</v>
      </c>
      <c r="L13">
        <v>1.656952372298796</v>
      </c>
      <c r="M13">
        <v>49.351454141001177</v>
      </c>
      <c r="N13">
        <v>29.74317806042345</v>
      </c>
      <c r="O13">
        <v>17.710125745107732</v>
      </c>
      <c r="P13">
        <v>3.7746150359403829</v>
      </c>
      <c r="Q13">
        <v>0.28810465080266578</v>
      </c>
      <c r="R13">
        <v>81.962888862201723</v>
      </c>
      <c r="S13">
        <v>73.235446056572016</v>
      </c>
      <c r="T13">
        <v>72.791116348694004</v>
      </c>
      <c r="U13">
        <v>72.936312292358096</v>
      </c>
      <c r="V13">
        <v>68.346611422168934</v>
      </c>
      <c r="W13" t="s">
        <v>147</v>
      </c>
      <c r="X13" t="s">
        <v>148</v>
      </c>
      <c r="Y13" t="s">
        <v>149</v>
      </c>
      <c r="Z13" t="s">
        <v>150</v>
      </c>
      <c r="AA13" t="s">
        <v>151</v>
      </c>
      <c r="AB13" t="s">
        <v>152</v>
      </c>
      <c r="AC13" t="s">
        <v>153</v>
      </c>
      <c r="AD13" t="s">
        <v>154</v>
      </c>
      <c r="AE13" t="s">
        <v>155</v>
      </c>
      <c r="AF13" t="s">
        <v>156</v>
      </c>
      <c r="AG13" t="s">
        <v>157</v>
      </c>
      <c r="AH13" t="s">
        <v>158</v>
      </c>
      <c r="AI13" t="s">
        <v>159</v>
      </c>
      <c r="AJ13" t="s">
        <v>160</v>
      </c>
      <c r="AK13" t="s">
        <v>161</v>
      </c>
      <c r="AL13" t="s">
        <v>162</v>
      </c>
      <c r="AM13">
        <v>67.515339775365078</v>
      </c>
      <c r="AN13">
        <v>52.760183436870413</v>
      </c>
      <c r="AO13">
        <v>1.4598540145985419</v>
      </c>
      <c r="AP13">
        <v>35.092017037207221</v>
      </c>
      <c r="AQ13">
        <v>15.23730224812663</v>
      </c>
      <c r="AR13">
        <v>51.513475532809892</v>
      </c>
      <c r="AS13">
        <v>66.484670121963035</v>
      </c>
      <c r="AT13">
        <v>24.29756438257926</v>
      </c>
      <c r="AU13">
        <v>60.718253199715242</v>
      </c>
      <c r="AV13">
        <v>63.599002682624658</v>
      </c>
      <c r="AW13">
        <v>35.577802784849553</v>
      </c>
      <c r="AX13">
        <v>42.513127281000159</v>
      </c>
      <c r="AY13">
        <v>38.709716029181521</v>
      </c>
      <c r="AZ13">
        <v>37.333313834495279</v>
      </c>
      <c r="BA13">
        <v>71.839063520232614</v>
      </c>
      <c r="BB13">
        <v>61.482117884753009</v>
      </c>
      <c r="BC13"/>
      <c r="BD13"/>
      <c r="BE13"/>
      <c r="BF13"/>
      <c r="BG13"/>
      <c r="BH13"/>
      <c r="BI13"/>
      <c r="BJ13"/>
      <c r="BK13"/>
      <c r="BL13"/>
      <c r="BM13"/>
      <c r="BN13"/>
      <c r="BO13"/>
      <c r="BP13"/>
      <c r="BQ13"/>
      <c r="BR13"/>
      <c r="BS13"/>
      <c r="BT13"/>
      <c r="BU13"/>
      <c r="BV13"/>
      <c r="BW13"/>
      <c r="BX13"/>
      <c r="BY13"/>
      <c r="BZ13"/>
      <c r="CA13"/>
      <c r="CB13"/>
      <c r="CC13"/>
      <c r="CD13"/>
      <c r="CE13"/>
      <c r="CF13"/>
      <c r="CG13"/>
    </row>
    <row r="14">
      <c r="A14" t="s">
        <v>428</v>
      </c>
      <c r="B14">
        <v>2006</v>
      </c>
      <c r="C14" t="s">
        <v>431</v>
      </c>
      <c r="D14">
        <v>35</v>
      </c>
      <c r="E14" t="s">
        <v>56</v>
      </c>
      <c r="F14" t="s">
        <v>50</v>
      </c>
      <c r="G14" t="s">
        <v>192</v>
      </c>
      <c r="H14">
        <v>43.421456405058663</v>
      </c>
      <c r="I14">
        <v>54.937999527247413</v>
      </c>
      <c r="J14">
        <v>64.72984269623025</v>
      </c>
      <c r="K14">
        <v>83.463334461311163</v>
      </c>
      <c r="L14">
        <v>99.049710558171768</v>
      </c>
      <c r="M14">
        <v>63.307315284199888</v>
      </c>
      <c r="N14">
        <v>76.565628882946896</v>
      </c>
      <c r="O14">
        <v>87.147322616739515</v>
      </c>
      <c r="P14">
        <v>97.982203531044419</v>
      </c>
      <c r="Q14">
        <v>99.788534736567314</v>
      </c>
      <c r="R14">
        <v>35.655408311882042</v>
      </c>
      <c r="S14">
        <v>46.424989017682407</v>
      </c>
      <c r="T14">
        <v>49.622343507831992</v>
      </c>
      <c r="U14">
        <v>49.679717803033022</v>
      </c>
      <c r="V14">
        <v>59.630392746134547</v>
      </c>
      <c r="W14" t="s">
        <v>147</v>
      </c>
      <c r="X14" t="s">
        <v>148</v>
      </c>
      <c r="Y14" t="s">
        <v>149</v>
      </c>
      <c r="Z14" t="s">
        <v>150</v>
      </c>
      <c r="AA14" t="s">
        <v>151</v>
      </c>
      <c r="AB14" t="s">
        <v>152</v>
      </c>
      <c r="AC14" t="s">
        <v>153</v>
      </c>
      <c r="AD14" t="s">
        <v>154</v>
      </c>
      <c r="AE14" t="s">
        <v>155</v>
      </c>
      <c r="AF14" t="s">
        <v>156</v>
      </c>
      <c r="AG14" t="s">
        <v>157</v>
      </c>
      <c r="AH14" t="s">
        <v>158</v>
      </c>
      <c r="AI14" t="s">
        <v>159</v>
      </c>
      <c r="AJ14" t="s">
        <v>160</v>
      </c>
      <c r="AK14" t="s">
        <v>161</v>
      </c>
      <c r="AL14" t="s">
        <v>162</v>
      </c>
      <c r="AM14">
        <v>47.957923037509353</v>
      </c>
      <c r="AN14">
        <v>61.732736680361263</v>
      </c>
      <c r="AO14">
        <v>98.540145985401438</v>
      </c>
      <c r="AP14">
        <v>67.459401626351351</v>
      </c>
      <c r="AQ14">
        <v>84.762697751873432</v>
      </c>
      <c r="AR14">
        <v>60.09568617149084</v>
      </c>
      <c r="AS14">
        <v>49.119551941931917</v>
      </c>
      <c r="AT14">
        <v>88.346918774453883</v>
      </c>
      <c r="AU14">
        <v>60.428965917822438</v>
      </c>
      <c r="AV14">
        <v>55.900377192237862</v>
      </c>
      <c r="AW14">
        <v>99.252550603610672</v>
      </c>
      <c r="AX14">
        <v>63.55630620453654</v>
      </c>
      <c r="AY14">
        <v>72.434593744049891</v>
      </c>
      <c r="AZ14">
        <v>70.472600150324553</v>
      </c>
      <c r="BA14">
        <v>41.109499582032043</v>
      </c>
      <c r="BB14">
        <v>80.037537884135219</v>
      </c>
      <c r="BC14"/>
      <c r="BD14"/>
      <c r="BE14"/>
      <c r="BF14"/>
      <c r="BG14"/>
      <c r="BH14"/>
      <c r="BI14"/>
      <c r="BJ14"/>
      <c r="BK14"/>
      <c r="BL14"/>
      <c r="BM14"/>
      <c r="BN14"/>
      <c r="BO14"/>
      <c r="BP14"/>
      <c r="BQ14"/>
      <c r="BR14"/>
      <c r="BS14"/>
      <c r="BT14"/>
      <c r="BU14"/>
      <c r="BV14"/>
      <c r="BW14"/>
      <c r="BX14"/>
      <c r="BY14"/>
      <c r="BZ14"/>
      <c r="CA14"/>
      <c r="CB14"/>
      <c r="CC14"/>
      <c r="CD14"/>
      <c r="CE14"/>
      <c r="CF14"/>
      <c r="CG14"/>
    </row>
    <row r="15">
      <c r="A15" t="s">
        <v>428</v>
      </c>
      <c r="B15">
        <v>2006</v>
      </c>
      <c r="C15" t="s">
        <v>431</v>
      </c>
      <c r="D15">
        <v>36</v>
      </c>
      <c r="E15" t="s">
        <v>56</v>
      </c>
      <c r="F15" t="s">
        <v>49</v>
      </c>
      <c r="G15" t="s">
        <v>192</v>
      </c>
      <c r="H15">
        <v>56.578543594941777</v>
      </c>
      <c r="I15">
        <v>45.062000472752118</v>
      </c>
      <c r="J15">
        <v>35.270157303770397</v>
      </c>
      <c r="K15">
        <v>16.536665538689309</v>
      </c>
      <c r="L15">
        <v>0.95028944182826058</v>
      </c>
      <c r="M15">
        <v>36.692684715800247</v>
      </c>
      <c r="N15">
        <v>23.43437111705309</v>
      </c>
      <c r="O15">
        <v>12.852677383260581</v>
      </c>
      <c r="P15">
        <v>2.0177964689556229</v>
      </c>
      <c r="Q15">
        <v>0.21146526343267441</v>
      </c>
      <c r="R15">
        <v>64.344591688118086</v>
      </c>
      <c r="S15">
        <v>53.575010982317437</v>
      </c>
      <c r="T15">
        <v>50.377656492168299</v>
      </c>
      <c r="U15">
        <v>50.320282196967433</v>
      </c>
      <c r="V15">
        <v>40.369607253865922</v>
      </c>
      <c r="W15" t="s">
        <v>147</v>
      </c>
      <c r="X15" t="s">
        <v>148</v>
      </c>
      <c r="Y15" t="s">
        <v>149</v>
      </c>
      <c r="Z15" t="s">
        <v>150</v>
      </c>
      <c r="AA15" t="s">
        <v>151</v>
      </c>
      <c r="AB15" t="s">
        <v>152</v>
      </c>
      <c r="AC15" t="s">
        <v>153</v>
      </c>
      <c r="AD15" t="s">
        <v>154</v>
      </c>
      <c r="AE15" t="s">
        <v>155</v>
      </c>
      <c r="AF15" t="s">
        <v>156</v>
      </c>
      <c r="AG15" t="s">
        <v>157</v>
      </c>
      <c r="AH15" t="s">
        <v>158</v>
      </c>
      <c r="AI15" t="s">
        <v>159</v>
      </c>
      <c r="AJ15" t="s">
        <v>160</v>
      </c>
      <c r="AK15" t="s">
        <v>161</v>
      </c>
      <c r="AL15" t="s">
        <v>162</v>
      </c>
      <c r="AM15">
        <v>52.042076962491137</v>
      </c>
      <c r="AN15">
        <v>38.267263319638253</v>
      </c>
      <c r="AO15">
        <v>1.4598540145985419</v>
      </c>
      <c r="AP15">
        <v>32.540598373648749</v>
      </c>
      <c r="AQ15">
        <v>15.23730224812663</v>
      </c>
      <c r="AR15">
        <v>39.904313828508293</v>
      </c>
      <c r="AS15">
        <v>50.880448058068161</v>
      </c>
      <c r="AT15">
        <v>11.65308122554603</v>
      </c>
      <c r="AU15">
        <v>39.57103408217759</v>
      </c>
      <c r="AV15">
        <v>44.099622807762081</v>
      </c>
      <c r="AW15">
        <v>0.74744939638928887</v>
      </c>
      <c r="AX15">
        <v>36.443693795463538</v>
      </c>
      <c r="AY15">
        <v>27.565406255950951</v>
      </c>
      <c r="AZ15">
        <v>29.527399849676051</v>
      </c>
      <c r="BA15">
        <v>58.890500417967957</v>
      </c>
      <c r="BB15">
        <v>19.962462115864831</v>
      </c>
      <c r="BC15"/>
      <c r="BD15"/>
      <c r="BE15"/>
      <c r="BF15"/>
      <c r="BG15"/>
      <c r="BH15"/>
      <c r="BI15"/>
      <c r="BJ15"/>
      <c r="BK15"/>
      <c r="BL15"/>
      <c r="BM15"/>
      <c r="BN15"/>
      <c r="BO15"/>
      <c r="BP15"/>
      <c r="BQ15"/>
      <c r="BR15"/>
      <c r="BS15"/>
      <c r="BT15"/>
      <c r="BU15"/>
      <c r="BV15"/>
      <c r="BW15"/>
      <c r="BX15"/>
      <c r="BY15"/>
      <c r="BZ15"/>
      <c r="CA15"/>
      <c r="CB15"/>
      <c r="CC15"/>
      <c r="CD15"/>
      <c r="CE15"/>
      <c r="CF15"/>
      <c r="CG15"/>
    </row>
    <row r="16">
      <c r="A16" t="s">
        <v>428</v>
      </c>
      <c r="B16">
        <v>2006</v>
      </c>
      <c r="C16" t="s">
        <v>431</v>
      </c>
      <c r="D16">
        <v>37</v>
      </c>
      <c r="E16" t="s">
        <v>163</v>
      </c>
      <c r="F16" t="s">
        <v>50</v>
      </c>
      <c r="G16" t="s">
        <v>445</v>
      </c>
      <c r="H16">
        <v>47.033280762518878</v>
      </c>
      <c r="I16">
        <v>57.355552950711193</v>
      </c>
      <c r="J16">
        <v>66.458154928925481</v>
      </c>
      <c r="K16">
        <v>84.476280262667373</v>
      </c>
      <c r="L16">
        <v>99.17876352464809</v>
      </c>
      <c r="M16">
        <v>64.24633697014032</v>
      </c>
      <c r="N16">
        <v>77.187041186917568</v>
      </c>
      <c r="O16">
        <v>87.367631630552353</v>
      </c>
      <c r="P16">
        <v>98.03631116336679</v>
      </c>
      <c r="Q16">
        <v>99.887767261691764</v>
      </c>
      <c r="R16">
        <v>39.773091959654863</v>
      </c>
      <c r="S16">
        <v>49.940072986232707</v>
      </c>
      <c r="T16">
        <v>51.999019145714598</v>
      </c>
      <c r="U16">
        <v>52.546130544039002</v>
      </c>
      <c r="V16">
        <v>62.263165828741919</v>
      </c>
      <c r="W16" t="s">
        <v>147</v>
      </c>
      <c r="X16" t="s">
        <v>148</v>
      </c>
      <c r="Y16" t="s">
        <v>149</v>
      </c>
      <c r="Z16" t="s">
        <v>150</v>
      </c>
      <c r="AA16" t="s">
        <v>151</v>
      </c>
      <c r="AB16" t="s">
        <v>152</v>
      </c>
      <c r="AC16" t="s">
        <v>153</v>
      </c>
      <c r="AD16" t="s">
        <v>154</v>
      </c>
      <c r="AE16" t="s">
        <v>155</v>
      </c>
      <c r="AF16" t="s">
        <v>156</v>
      </c>
      <c r="AG16" t="s">
        <v>157</v>
      </c>
      <c r="AH16" t="s">
        <v>158</v>
      </c>
      <c r="AI16" t="s">
        <v>159</v>
      </c>
      <c r="AJ16" t="s">
        <v>160</v>
      </c>
      <c r="AK16" t="s">
        <v>161</v>
      </c>
      <c r="AL16" t="s">
        <v>162</v>
      </c>
      <c r="AM16">
        <v>48.343340758331053</v>
      </c>
      <c r="AN16">
        <v>62.045729808833592</v>
      </c>
      <c r="AO16">
        <v>98.540145985401438</v>
      </c>
      <c r="AP16">
        <v>68.394356177536736</v>
      </c>
      <c r="AQ16">
        <v>84.762697751873432</v>
      </c>
      <c r="AR16">
        <v>66.755290401746365</v>
      </c>
      <c r="AS16">
        <v>51.463732193275654</v>
      </c>
      <c r="AT16">
        <v>88.520648435924542</v>
      </c>
      <c r="AU16">
        <v>63.541674539851932</v>
      </c>
      <c r="AV16">
        <v>55.992510693897337</v>
      </c>
      <c r="AW16">
        <v>99.250808434952248</v>
      </c>
      <c r="AX16">
        <v>69.965497143541484</v>
      </c>
      <c r="AY16">
        <v>75.132590998081795</v>
      </c>
      <c r="AZ16">
        <v>71.880301427806586</v>
      </c>
      <c r="BA16">
        <v>46.400098077049698</v>
      </c>
      <c r="BB16">
        <v>80.198750741126062</v>
      </c>
      <c r="BC16"/>
      <c r="BD16"/>
      <c r="BE16"/>
      <c r="BF16"/>
      <c r="BG16"/>
      <c r="BH16"/>
      <c r="BI16"/>
      <c r="BJ16"/>
      <c r="BK16"/>
      <c r="BL16"/>
      <c r="BM16"/>
      <c r="BN16"/>
      <c r="BO16"/>
      <c r="BP16"/>
      <c r="BQ16"/>
      <c r="BR16"/>
      <c r="BS16"/>
      <c r="BT16"/>
      <c r="BU16"/>
      <c r="BV16"/>
      <c r="BW16"/>
      <c r="BX16"/>
      <c r="BY16"/>
      <c r="BZ16"/>
      <c r="CA16"/>
      <c r="CB16"/>
      <c r="CC16"/>
      <c r="CD16"/>
      <c r="CE16"/>
      <c r="CF16"/>
      <c r="CG16"/>
    </row>
    <row r="17">
      <c r="A17" t="s">
        <v>428</v>
      </c>
      <c r="B17">
        <v>2006</v>
      </c>
      <c r="C17" t="s">
        <v>431</v>
      </c>
      <c r="D17">
        <v>38</v>
      </c>
      <c r="E17" t="s">
        <v>163</v>
      </c>
      <c r="F17" t="s">
        <v>49</v>
      </c>
      <c r="G17" t="s">
        <v>192</v>
      </c>
      <c r="H17">
        <v>52.966719237481207</v>
      </c>
      <c r="I17">
        <v>42.644447049289163</v>
      </c>
      <c r="J17">
        <v>33.541845071075272</v>
      </c>
      <c r="K17">
        <v>15.523719737333129</v>
      </c>
      <c r="L17">
        <v>0.82123647535191024</v>
      </c>
      <c r="M17">
        <v>35.753663029859858</v>
      </c>
      <c r="N17">
        <v>22.812958813082432</v>
      </c>
      <c r="O17">
        <v>12.632368369447761</v>
      </c>
      <c r="P17">
        <v>1.9636888366332561</v>
      </c>
      <c r="Q17">
        <v>0.1122327383082381</v>
      </c>
      <c r="R17">
        <v>60.226908040344931</v>
      </c>
      <c r="S17">
        <v>50.059927013766867</v>
      </c>
      <c r="T17">
        <v>48.000980854285238</v>
      </c>
      <c r="U17">
        <v>47.453869455960941</v>
      </c>
      <c r="V17">
        <v>37.736834171258401</v>
      </c>
      <c r="W17" t="s">
        <v>147</v>
      </c>
      <c r="X17" t="s">
        <v>148</v>
      </c>
      <c r="Y17" t="s">
        <v>149</v>
      </c>
      <c r="Z17" t="s">
        <v>150</v>
      </c>
      <c r="AA17" t="s">
        <v>151</v>
      </c>
      <c r="AB17" t="s">
        <v>152</v>
      </c>
      <c r="AC17" t="s">
        <v>153</v>
      </c>
      <c r="AD17" t="s">
        <v>154</v>
      </c>
      <c r="AE17" t="s">
        <v>155</v>
      </c>
      <c r="AF17" t="s">
        <v>156</v>
      </c>
      <c r="AG17" t="s">
        <v>157</v>
      </c>
      <c r="AH17" t="s">
        <v>158</v>
      </c>
      <c r="AI17" t="s">
        <v>159</v>
      </c>
      <c r="AJ17" t="s">
        <v>160</v>
      </c>
      <c r="AK17" t="s">
        <v>161</v>
      </c>
      <c r="AL17" t="s">
        <v>162</v>
      </c>
      <c r="AM17">
        <v>51.656659241669431</v>
      </c>
      <c r="AN17">
        <v>37.954270191166053</v>
      </c>
      <c r="AO17">
        <v>1.4598540145985419</v>
      </c>
      <c r="AP17">
        <v>31.605643822463421</v>
      </c>
      <c r="AQ17">
        <v>15.23730224812663</v>
      </c>
      <c r="AR17">
        <v>33.244709598252989</v>
      </c>
      <c r="AS17">
        <v>48.536267806724389</v>
      </c>
      <c r="AT17">
        <v>11.479351564075371</v>
      </c>
      <c r="AU17">
        <v>36.458325460148103</v>
      </c>
      <c r="AV17">
        <v>44.00748930610262</v>
      </c>
      <c r="AW17">
        <v>0.7491915650477442</v>
      </c>
      <c r="AX17">
        <v>30.034502856458541</v>
      </c>
      <c r="AY17">
        <v>24.867409001918961</v>
      </c>
      <c r="AZ17">
        <v>28.119698572193961</v>
      </c>
      <c r="BA17">
        <v>53.599901922950409</v>
      </c>
      <c r="BB17">
        <v>19.80124925887398</v>
      </c>
      <c r="BC17"/>
      <c r="BD17"/>
      <c r="BE17"/>
      <c r="BF17"/>
      <c r="BG17"/>
      <c r="BH17"/>
      <c r="BI17"/>
      <c r="BJ17"/>
      <c r="BK17"/>
      <c r="BL17"/>
      <c r="BM17"/>
      <c r="BN17"/>
      <c r="BO17"/>
      <c r="BP17"/>
      <c r="BQ17"/>
      <c r="BR17"/>
      <c r="BS17"/>
      <c r="BT17"/>
      <c r="BU17"/>
      <c r="BV17"/>
      <c r="BW17"/>
      <c r="BX17"/>
      <c r="BY17"/>
      <c r="BZ17"/>
      <c r="CA17"/>
      <c r="CB17"/>
      <c r="CC17"/>
      <c r="CD17"/>
      <c r="CE17"/>
      <c r="CF17"/>
      <c r="CG17"/>
    </row>
    <row r="18">
      <c r="A18" t="s">
        <v>428</v>
      </c>
      <c r="B18">
        <v>2006</v>
      </c>
      <c r="C18" t="s">
        <v>431</v>
      </c>
      <c r="D18">
        <v>41</v>
      </c>
      <c r="E18" t="s">
        <v>57</v>
      </c>
      <c r="F18" t="s">
        <v>50</v>
      </c>
      <c r="G18" t="s">
        <v>192</v>
      </c>
      <c r="H18">
        <v>4.8396737640446732</v>
      </c>
      <c r="I18">
        <v>3.7967565570739139</v>
      </c>
      <c r="J18">
        <v>3.7183926409206611</v>
      </c>
      <c r="K18">
        <v>1.479742051805798</v>
      </c>
      <c r="L18">
        <v>0.16877112357014309</v>
      </c>
      <c r="M18">
        <v>2.9956930578093952</v>
      </c>
      <c r="N18">
        <v>1.544376806467274</v>
      </c>
      <c r="O18">
        <v>0.57575975124837653</v>
      </c>
      <c r="P18">
        <v>0.12407946742813809</v>
      </c>
      <c r="Q18">
        <v>0.099344021640268704</v>
      </c>
      <c r="R18">
        <v>5.0486965499303436</v>
      </c>
      <c r="S18">
        <v>4.9751988991792642</v>
      </c>
      <c r="T18">
        <v>4.1669917245416297</v>
      </c>
      <c r="U18">
        <v>5.4057858572819519</v>
      </c>
      <c r="V18">
        <v>5.8471553442377671</v>
      </c>
      <c r="W18" t="s">
        <v>147</v>
      </c>
      <c r="X18" t="s">
        <v>148</v>
      </c>
      <c r="Y18" t="s">
        <v>149</v>
      </c>
      <c r="Z18" t="s">
        <v>150</v>
      </c>
      <c r="AA18" t="s">
        <v>151</v>
      </c>
      <c r="AB18" t="s">
        <v>152</v>
      </c>
      <c r="AC18" t="s">
        <v>153</v>
      </c>
      <c r="AD18" t="s">
        <v>154</v>
      </c>
      <c r="AE18" t="s">
        <v>155</v>
      </c>
      <c r="AF18" t="s">
        <v>156</v>
      </c>
      <c r="AG18" t="s">
        <v>157</v>
      </c>
      <c r="AH18" t="s">
        <v>158</v>
      </c>
      <c r="AI18" t="s">
        <v>159</v>
      </c>
      <c r="AJ18" t="s">
        <v>160</v>
      </c>
      <c r="AK18" t="s">
        <v>161</v>
      </c>
      <c r="AL18" t="s">
        <v>162</v>
      </c>
      <c r="AM18">
        <v>4.4430749879687053</v>
      </c>
      <c r="AN18">
        <v>1.7088853065862371</v>
      </c>
      <c r="AO18">
        <v>0.1094890510948906</v>
      </c>
      <c r="AP18">
        <v>1.6809827624223579</v>
      </c>
      <c r="AQ18">
        <v>0</v>
      </c>
      <c r="AR18">
        <v>0.6851243036239596</v>
      </c>
      <c r="AS18">
        <v>6.2253951212688783</v>
      </c>
      <c r="AT18">
        <v>1.1403075893066861</v>
      </c>
      <c r="AU18">
        <v>10.33857649267099</v>
      </c>
      <c r="AV18">
        <v>5.8938620100084522</v>
      </c>
      <c r="AW18">
        <v>0</v>
      </c>
      <c r="AX18">
        <v>0.92630725220373744</v>
      </c>
      <c r="AY18">
        <v>1.0908541422216651</v>
      </c>
      <c r="AZ18">
        <v>2.3436276803876228</v>
      </c>
      <c r="BA18">
        <v>9.418687921250033</v>
      </c>
      <c r="BB18">
        <v>1.0420665729840339</v>
      </c>
      <c r="BC18"/>
      <c r="BD18"/>
      <c r="BE18"/>
      <c r="BF18"/>
      <c r="BG18"/>
      <c r="BH18"/>
      <c r="BI18"/>
      <c r="BJ18"/>
      <c r="BK18"/>
      <c r="BL18"/>
      <c r="BM18"/>
      <c r="BN18"/>
      <c r="BO18"/>
      <c r="BP18"/>
      <c r="BQ18"/>
      <c r="BR18"/>
      <c r="BS18"/>
      <c r="BT18"/>
      <c r="BU18"/>
      <c r="BV18"/>
      <c r="BW18"/>
      <c r="BX18"/>
      <c r="BY18"/>
      <c r="BZ18"/>
      <c r="CA18"/>
      <c r="CB18"/>
      <c r="CC18"/>
      <c r="CD18"/>
      <c r="CE18"/>
      <c r="CF18"/>
      <c r="CG18"/>
    </row>
    <row r="19">
      <c r="A19" t="s">
        <v>428</v>
      </c>
      <c r="B19">
        <v>2006</v>
      </c>
      <c r="C19" t="s">
        <v>431</v>
      </c>
      <c r="D19">
        <v>42</v>
      </c>
      <c r="E19" t="s">
        <v>57</v>
      </c>
      <c r="F19" t="s">
        <v>49</v>
      </c>
      <c r="G19" t="s">
        <v>446</v>
      </c>
      <c r="H19">
        <v>95.160326235955665</v>
      </c>
      <c r="I19">
        <v>96.203243442925626</v>
      </c>
      <c r="J19">
        <v>96.281607359079203</v>
      </c>
      <c r="K19">
        <v>98.520257948194214</v>
      </c>
      <c r="L19">
        <v>99.831228876429876</v>
      </c>
      <c r="M19">
        <v>97.004306942190539</v>
      </c>
      <c r="N19">
        <v>98.455623193532716</v>
      </c>
      <c r="O19">
        <v>99.424240248751644</v>
      </c>
      <c r="P19">
        <v>99.875920532571882</v>
      </c>
      <c r="Q19">
        <v>99.900655978359723</v>
      </c>
      <c r="R19">
        <v>94.951303450069872</v>
      </c>
      <c r="S19">
        <v>95.024801100820881</v>
      </c>
      <c r="T19">
        <v>95.83300827545861</v>
      </c>
      <c r="U19">
        <v>94.594214142718243</v>
      </c>
      <c r="V19">
        <v>94.152844655762493</v>
      </c>
      <c r="W19" t="s">
        <v>147</v>
      </c>
      <c r="X19" t="s">
        <v>148</v>
      </c>
      <c r="Y19" t="s">
        <v>149</v>
      </c>
      <c r="Z19" t="s">
        <v>150</v>
      </c>
      <c r="AA19" t="s">
        <v>151</v>
      </c>
      <c r="AB19" t="s">
        <v>152</v>
      </c>
      <c r="AC19" t="s">
        <v>153</v>
      </c>
      <c r="AD19" t="s">
        <v>154</v>
      </c>
      <c r="AE19" t="s">
        <v>155</v>
      </c>
      <c r="AF19" t="s">
        <v>156</v>
      </c>
      <c r="AG19" t="s">
        <v>157</v>
      </c>
      <c r="AH19" t="s">
        <v>158</v>
      </c>
      <c r="AI19" t="s">
        <v>159</v>
      </c>
      <c r="AJ19" t="s">
        <v>160</v>
      </c>
      <c r="AK19" t="s">
        <v>161</v>
      </c>
      <c r="AL19" t="s">
        <v>162</v>
      </c>
      <c r="AM19">
        <v>95.556925012031314</v>
      </c>
      <c r="AN19">
        <v>98.291114693413704</v>
      </c>
      <c r="AO19">
        <v>99.890510948905103</v>
      </c>
      <c r="AP19">
        <v>98.319017237577569</v>
      </c>
      <c r="AQ19">
        <v>100</v>
      </c>
      <c r="AR19">
        <v>99.314875696376006</v>
      </c>
      <c r="AS19">
        <v>93.774604878731154</v>
      </c>
      <c r="AT19">
        <v>98.859692410693327</v>
      </c>
      <c r="AU19">
        <v>89.661423507329019</v>
      </c>
      <c r="AV19">
        <v>94.106137989991566</v>
      </c>
      <c r="AW19">
        <v>100</v>
      </c>
      <c r="AX19">
        <v>99.073692747796258</v>
      </c>
      <c r="AY19">
        <v>98.90914585777837</v>
      </c>
      <c r="AZ19">
        <v>97.65637231961243</v>
      </c>
      <c r="BA19">
        <v>90.58131207874996</v>
      </c>
      <c r="BB19">
        <v>98.957933427016002</v>
      </c>
      <c r="BC19"/>
      <c r="BD19"/>
      <c r="BE19"/>
      <c r="BF19"/>
      <c r="BG19"/>
      <c r="BH19"/>
      <c r="BI19"/>
      <c r="BJ19"/>
      <c r="BK19"/>
      <c r="BL19"/>
      <c r="BM19"/>
      <c r="BN19"/>
      <c r="BO19"/>
      <c r="BP19"/>
      <c r="BQ19"/>
      <c r="BR19"/>
      <c r="BS19"/>
      <c r="BT19"/>
      <c r="BU19"/>
      <c r="BV19"/>
      <c r="BW19"/>
      <c r="BX19"/>
      <c r="BY19"/>
      <c r="BZ19"/>
      <c r="CA19"/>
      <c r="CB19"/>
      <c r="CC19"/>
      <c r="CD19"/>
      <c r="CE19"/>
      <c r="CF19"/>
      <c r="CG19"/>
    </row>
    <row r="20">
      <c r="A20" t="s">
        <v>428</v>
      </c>
      <c r="B20">
        <v>2006</v>
      </c>
      <c r="C20" t="s">
        <v>431</v>
      </c>
      <c r="D20">
        <v>58</v>
      </c>
      <c r="E20" t="s">
        <v>164</v>
      </c>
      <c r="F20" t="s">
        <v>165</v>
      </c>
      <c r="G20" t="s">
        <v>192</v>
      </c>
      <c r="H20">
        <v>4.7872952892638354</v>
      </c>
      <c r="I20">
        <v>16.709271409278891</v>
      </c>
      <c r="J20">
        <v>34.931390670732512</v>
      </c>
      <c r="K20">
        <v>68.2389413754115</v>
      </c>
      <c r="L20">
        <v>97.659183041749671</v>
      </c>
      <c r="M20">
        <v>30.467747591925701</v>
      </c>
      <c r="N20">
        <v>58.128725590997732</v>
      </c>
      <c r="O20">
        <v>76.541159839341546</v>
      </c>
      <c r="P20">
        <v>95.336217528329442</v>
      </c>
      <c r="Q20">
        <v>98.839396828060515</v>
      </c>
      <c r="R20">
        <v>1.8981102667807239</v>
      </c>
      <c r="S20">
        <v>4.8130595284631674</v>
      </c>
      <c r="T20">
        <v>6.1727408046321646</v>
      </c>
      <c r="U20">
        <v>9.5831535107346646</v>
      </c>
      <c r="V20">
        <v>18.91676346519203</v>
      </c>
      <c r="W20" t="s">
        <v>147</v>
      </c>
      <c r="X20" t="s">
        <v>148</v>
      </c>
      <c r="Y20" t="s">
        <v>149</v>
      </c>
      <c r="Z20" t="s">
        <v>150</v>
      </c>
      <c r="AA20" t="s">
        <v>151</v>
      </c>
      <c r="AB20" t="s">
        <v>152</v>
      </c>
      <c r="AC20" t="s">
        <v>153</v>
      </c>
      <c r="AD20" t="s">
        <v>154</v>
      </c>
      <c r="AE20" t="s">
        <v>155</v>
      </c>
      <c r="AF20" t="s">
        <v>156</v>
      </c>
      <c r="AG20" t="s">
        <v>157</v>
      </c>
      <c r="AH20" t="s">
        <v>158</v>
      </c>
      <c r="AI20" t="s">
        <v>159</v>
      </c>
      <c r="AJ20" t="s">
        <v>160</v>
      </c>
      <c r="AK20" t="s">
        <v>161</v>
      </c>
      <c r="AL20" t="s">
        <v>162</v>
      </c>
      <c r="AM20">
        <v>30.280987712636382</v>
      </c>
      <c r="AN20">
        <v>42.659376393599693</v>
      </c>
      <c r="AO20">
        <v>92.810218978102199</v>
      </c>
      <c r="AP20">
        <v>28.10206664580182</v>
      </c>
      <c r="AQ20">
        <v>84.304746044962513</v>
      </c>
      <c r="AR20">
        <v>39.365294528064169</v>
      </c>
      <c r="AS20">
        <v>31.796999244442549</v>
      </c>
      <c r="AT20">
        <v>74.878057641428285</v>
      </c>
      <c r="AU20">
        <v>38.592656171173033</v>
      </c>
      <c r="AV20">
        <v>29.242274556309049</v>
      </c>
      <c r="AW20">
        <v>64.073387496835394</v>
      </c>
      <c r="AX20">
        <v>22.747440149098971</v>
      </c>
      <c r="AY20">
        <v>60.605449664573207</v>
      </c>
      <c r="AZ20">
        <v>46.698450655439672</v>
      </c>
      <c r="BA20">
        <v>26.899218063738822</v>
      </c>
      <c r="BB20">
        <v>30.533922941562981</v>
      </c>
      <c r="BC20"/>
      <c r="BD20"/>
      <c r="BE20"/>
      <c r="BF20"/>
      <c r="BG20"/>
      <c r="BH20"/>
      <c r="BI20"/>
      <c r="BJ20"/>
      <c r="BK20"/>
      <c r="BL20"/>
      <c r="BM20"/>
      <c r="BN20"/>
      <c r="BO20"/>
      <c r="BP20"/>
      <c r="BQ20"/>
      <c r="BR20"/>
      <c r="BS20"/>
      <c r="BT20"/>
      <c r="BU20"/>
      <c r="BV20"/>
      <c r="BW20"/>
      <c r="BX20"/>
      <c r="BY20"/>
      <c r="BZ20"/>
      <c r="CA20"/>
      <c r="CB20"/>
      <c r="CC20"/>
      <c r="CD20"/>
      <c r="CE20"/>
      <c r="CF20"/>
      <c r="CG20"/>
    </row>
    <row r="21">
      <c r="A21" t="s">
        <v>428</v>
      </c>
      <c r="B21">
        <v>2006</v>
      </c>
      <c r="C21" t="s">
        <v>431</v>
      </c>
      <c r="D21">
        <v>59</v>
      </c>
      <c r="E21" t="s">
        <v>164</v>
      </c>
      <c r="F21" t="s">
        <v>166</v>
      </c>
      <c r="G21" t="s">
        <v>192</v>
      </c>
      <c r="H21">
        <v>19.73821141650626</v>
      </c>
      <c r="I21">
        <v>19.960586562271111</v>
      </c>
      <c r="J21">
        <v>14.078196888152659</v>
      </c>
      <c r="K21">
        <v>6.4954837983521019</v>
      </c>
      <c r="L21">
        <v>0.17534369672382599</v>
      </c>
      <c r="M21">
        <v>20.142489927853681</v>
      </c>
      <c r="N21">
        <v>12.12809634857885</v>
      </c>
      <c r="O21">
        <v>5.5729134073521251</v>
      </c>
      <c r="P21">
        <v>0.75187501708637949</v>
      </c>
      <c r="Q21">
        <v>0.058834031610104497</v>
      </c>
      <c r="R21">
        <v>16.139000871017789</v>
      </c>
      <c r="S21">
        <v>21.95149441496482</v>
      </c>
      <c r="T21">
        <v>21.036142846673989</v>
      </c>
      <c r="U21">
        <v>17.48053419690735</v>
      </c>
      <c r="V21">
        <v>12.634473068655531</v>
      </c>
      <c r="W21" t="s">
        <v>147</v>
      </c>
      <c r="X21" t="s">
        <v>148</v>
      </c>
      <c r="Y21" t="s">
        <v>149</v>
      </c>
      <c r="Z21" t="s">
        <v>150</v>
      </c>
      <c r="AA21" t="s">
        <v>151</v>
      </c>
      <c r="AB21" t="s">
        <v>152</v>
      </c>
      <c r="AC21" t="s">
        <v>153</v>
      </c>
      <c r="AD21" t="s">
        <v>154</v>
      </c>
      <c r="AE21" t="s">
        <v>155</v>
      </c>
      <c r="AF21" t="s">
        <v>156</v>
      </c>
      <c r="AG21" t="s">
        <v>157</v>
      </c>
      <c r="AH21" t="s">
        <v>158</v>
      </c>
      <c r="AI21" t="s">
        <v>159</v>
      </c>
      <c r="AJ21" t="s">
        <v>160</v>
      </c>
      <c r="AK21" t="s">
        <v>161</v>
      </c>
      <c r="AL21" t="s">
        <v>162</v>
      </c>
      <c r="AM21">
        <v>2.0125738028967399</v>
      </c>
      <c r="AN21">
        <v>3.2788706563716872</v>
      </c>
      <c r="AO21">
        <v>5.7299270072992741</v>
      </c>
      <c r="AP21">
        <v>36.805916316991102</v>
      </c>
      <c r="AQ21">
        <v>0.45795170691090942</v>
      </c>
      <c r="AR21">
        <v>9.1212299391250138</v>
      </c>
      <c r="AS21">
        <v>1.095633230709526</v>
      </c>
      <c r="AT21">
        <v>0.82437797599237839</v>
      </c>
      <c r="AU21">
        <v>0.51004549099599905</v>
      </c>
      <c r="AV21">
        <v>7.1587227610662536</v>
      </c>
      <c r="AW21">
        <v>0.3488097183150014</v>
      </c>
      <c r="AX21">
        <v>34.739432569900863</v>
      </c>
      <c r="AY21">
        <v>0.68483430624598951</v>
      </c>
      <c r="AZ21">
        <v>15.968235510065229</v>
      </c>
      <c r="BA21">
        <v>0.58624470618454538</v>
      </c>
      <c r="BB21">
        <v>7.9839591736842364</v>
      </c>
      <c r="BC21"/>
      <c r="BD21"/>
      <c r="BE21"/>
      <c r="BF21"/>
      <c r="BG21"/>
      <c r="BH21"/>
      <c r="BI21"/>
      <c r="BJ21"/>
      <c r="BK21"/>
      <c r="BL21"/>
      <c r="BM21"/>
      <c r="BN21"/>
      <c r="BO21"/>
      <c r="BP21"/>
      <c r="BQ21"/>
      <c r="BR21"/>
      <c r="BS21"/>
      <c r="BT21"/>
      <c r="BU21"/>
      <c r="BV21"/>
      <c r="BW21"/>
      <c r="BX21"/>
      <c r="BY21"/>
      <c r="BZ21"/>
      <c r="CA21"/>
      <c r="CB21"/>
      <c r="CC21"/>
      <c r="CD21"/>
      <c r="CE21"/>
      <c r="CF21"/>
      <c r="CG21"/>
    </row>
    <row r="22">
      <c r="A22" t="s">
        <v>428</v>
      </c>
      <c r="B22">
        <v>2006</v>
      </c>
      <c r="C22" t="s">
        <v>431</v>
      </c>
      <c r="D22">
        <v>60</v>
      </c>
      <c r="E22" t="s">
        <v>164</v>
      </c>
      <c r="F22" t="s">
        <v>167</v>
      </c>
      <c r="G22" t="s">
        <v>192</v>
      </c>
      <c r="H22">
        <v>22.825061797792319</v>
      </c>
      <c r="I22">
        <v>24.46736773457803</v>
      </c>
      <c r="J22">
        <v>20.596259942508691</v>
      </c>
      <c r="K22">
        <v>9.7031990293456722</v>
      </c>
      <c r="L22">
        <v>0.37645817352378941</v>
      </c>
      <c r="M22">
        <v>24.93862154009841</v>
      </c>
      <c r="N22">
        <v>17.105074820607271</v>
      </c>
      <c r="O22">
        <v>8.8575426778573974</v>
      </c>
      <c r="P22">
        <v>1.151206023277592</v>
      </c>
      <c r="Q22">
        <v>0</v>
      </c>
      <c r="R22">
        <v>21.283830374906991</v>
      </c>
      <c r="S22">
        <v>22.329012962598132</v>
      </c>
      <c r="T22">
        <v>25.76140186460189</v>
      </c>
      <c r="U22">
        <v>24.01141422882457</v>
      </c>
      <c r="V22">
        <v>18.822398218930111</v>
      </c>
      <c r="W22" t="s">
        <v>147</v>
      </c>
      <c r="X22" t="s">
        <v>148</v>
      </c>
      <c r="Y22" t="s">
        <v>149</v>
      </c>
      <c r="Z22" t="s">
        <v>150</v>
      </c>
      <c r="AA22" t="s">
        <v>151</v>
      </c>
      <c r="AB22" t="s">
        <v>152</v>
      </c>
      <c r="AC22" t="s">
        <v>153</v>
      </c>
      <c r="AD22" t="s">
        <v>154</v>
      </c>
      <c r="AE22" t="s">
        <v>155</v>
      </c>
      <c r="AF22" t="s">
        <v>156</v>
      </c>
      <c r="AG22" t="s">
        <v>157</v>
      </c>
      <c r="AH22" t="s">
        <v>158</v>
      </c>
      <c r="AI22" t="s">
        <v>159</v>
      </c>
      <c r="AJ22" t="s">
        <v>160</v>
      </c>
      <c r="AK22" t="s">
        <v>161</v>
      </c>
      <c r="AL22" t="s">
        <v>162</v>
      </c>
      <c r="AM22">
        <v>38.145408501051833</v>
      </c>
      <c r="AN22">
        <v>18.06190703193927</v>
      </c>
      <c r="AO22">
        <v>1.4598540145985419</v>
      </c>
      <c r="AP22">
        <v>27.832010873195511</v>
      </c>
      <c r="AQ22">
        <v>15.23730224812663</v>
      </c>
      <c r="AR22">
        <v>1.978227273497658</v>
      </c>
      <c r="AS22">
        <v>22.0972003212208</v>
      </c>
      <c r="AT22">
        <v>5.4882738529235704</v>
      </c>
      <c r="AU22">
        <v>16.128122031742741</v>
      </c>
      <c r="AV22">
        <v>33.402187742989767</v>
      </c>
      <c r="AW22">
        <v>0.36541970490143022</v>
      </c>
      <c r="AX22">
        <v>6.280627567134565</v>
      </c>
      <c r="AY22">
        <v>10.00890073583005</v>
      </c>
      <c r="AZ22">
        <v>21.789691940981989</v>
      </c>
      <c r="BA22">
        <v>23.430658107764849</v>
      </c>
      <c r="BB22">
        <v>9.6348029195320244</v>
      </c>
      <c r="BC22"/>
      <c r="BD22"/>
      <c r="BE22"/>
      <c r="BF22"/>
      <c r="BG22"/>
      <c r="BH22"/>
      <c r="BI22"/>
      <c r="BJ22"/>
      <c r="BK22"/>
      <c r="BL22"/>
      <c r="BM22"/>
      <c r="BN22"/>
      <c r="BO22"/>
      <c r="BP22"/>
      <c r="BQ22"/>
      <c r="BR22"/>
      <c r="BS22"/>
      <c r="BT22"/>
      <c r="BU22"/>
      <c r="BV22"/>
      <c r="BW22"/>
      <c r="BX22"/>
      <c r="BY22"/>
      <c r="BZ22"/>
      <c r="CA22"/>
      <c r="CB22"/>
      <c r="CC22"/>
      <c r="CD22"/>
      <c r="CE22"/>
      <c r="CF22"/>
      <c r="CG22"/>
    </row>
    <row r="23">
      <c r="A23" t="s">
        <v>428</v>
      </c>
      <c r="B23">
        <v>2006</v>
      </c>
      <c r="C23" t="s">
        <v>431</v>
      </c>
      <c r="D23">
        <v>61</v>
      </c>
      <c r="E23" t="s">
        <v>164</v>
      </c>
      <c r="F23" t="s">
        <v>168</v>
      </c>
      <c r="G23" t="s">
        <v>192</v>
      </c>
      <c r="H23">
        <v>16.022548260387978</v>
      </c>
      <c r="I23">
        <v>12.50337085193215</v>
      </c>
      <c r="J23">
        <v>10.76594291003464</v>
      </c>
      <c r="K23">
        <v>5.9706223148268158</v>
      </c>
      <c r="L23">
        <v>0.79060891935765465</v>
      </c>
      <c r="M23">
        <v>10.20540892213238</v>
      </c>
      <c r="N23">
        <v>4.8525770750039934</v>
      </c>
      <c r="O23">
        <v>3.554833986478025</v>
      </c>
      <c r="P23">
        <v>1.0022700117150161</v>
      </c>
      <c r="Q23">
        <v>0.18876062916239719</v>
      </c>
      <c r="R23">
        <v>17.509169500970721</v>
      </c>
      <c r="S23">
        <v>14.11004946472794</v>
      </c>
      <c r="T23">
        <v>14.601953952247319</v>
      </c>
      <c r="U23">
        <v>15.78536774225241</v>
      </c>
      <c r="V23">
        <v>18.71420154391754</v>
      </c>
      <c r="W23" t="s">
        <v>147</v>
      </c>
      <c r="X23" t="s">
        <v>148</v>
      </c>
      <c r="Y23" t="s">
        <v>149</v>
      </c>
      <c r="Z23" t="s">
        <v>150</v>
      </c>
      <c r="AA23" t="s">
        <v>151</v>
      </c>
      <c r="AB23" t="s">
        <v>152</v>
      </c>
      <c r="AC23" t="s">
        <v>153</v>
      </c>
      <c r="AD23" t="s">
        <v>154</v>
      </c>
      <c r="AE23" t="s">
        <v>155</v>
      </c>
      <c r="AF23" t="s">
        <v>156</v>
      </c>
      <c r="AG23" t="s">
        <v>157</v>
      </c>
      <c r="AH23" t="s">
        <v>158</v>
      </c>
      <c r="AI23" t="s">
        <v>159</v>
      </c>
      <c r="AJ23" t="s">
        <v>160</v>
      </c>
      <c r="AK23" t="s">
        <v>161</v>
      </c>
      <c r="AL23" t="s">
        <v>162</v>
      </c>
      <c r="AM23">
        <v>18.400121742141199</v>
      </c>
      <c r="AN23">
        <v>6.9575222738772746</v>
      </c>
      <c r="AO23">
        <v>0</v>
      </c>
      <c r="AP23">
        <v>2.6357540769434018</v>
      </c>
      <c r="AQ23">
        <v>0</v>
      </c>
      <c r="AR23">
        <v>0.66450855419778077</v>
      </c>
      <c r="AS23">
        <v>0.27243011376220011</v>
      </c>
      <c r="AT23">
        <v>9.4043799644463348</v>
      </c>
      <c r="AU23">
        <v>12.256268718636621</v>
      </c>
      <c r="AV23">
        <v>0.22234681498405401</v>
      </c>
      <c r="AW23">
        <v>0</v>
      </c>
      <c r="AX23">
        <v>10.257176297689201</v>
      </c>
      <c r="AY23">
        <v>11.372459009175</v>
      </c>
      <c r="AZ23">
        <v>3.2893778890727798</v>
      </c>
      <c r="BA23">
        <v>9.4258217294795017</v>
      </c>
      <c r="BB23">
        <v>48.350094673671769</v>
      </c>
      <c r="BC23"/>
      <c r="BD23"/>
      <c r="BE23"/>
      <c r="BF23"/>
      <c r="BG23"/>
      <c r="BH23"/>
      <c r="BI23"/>
      <c r="BJ23"/>
      <c r="BK23"/>
      <c r="BL23"/>
      <c r="BM23"/>
      <c r="BN23"/>
      <c r="BO23"/>
      <c r="BP23"/>
      <c r="BQ23"/>
      <c r="BR23"/>
      <c r="BS23"/>
      <c r="BT23"/>
      <c r="BU23"/>
      <c r="BV23"/>
      <c r="BW23"/>
      <c r="BX23"/>
      <c r="BY23"/>
      <c r="BZ23"/>
      <c r="CA23"/>
      <c r="CB23"/>
      <c r="CC23"/>
      <c r="CD23"/>
      <c r="CE23"/>
      <c r="CF23"/>
      <c r="CG23"/>
    </row>
    <row r="24">
      <c r="A24" t="s">
        <v>428</v>
      </c>
      <c r="B24">
        <v>2006</v>
      </c>
      <c r="C24" t="s">
        <v>431</v>
      </c>
      <c r="D24">
        <v>62</v>
      </c>
      <c r="E24" t="s">
        <v>164</v>
      </c>
      <c r="F24" t="s">
        <v>169</v>
      </c>
      <c r="G24" t="s">
        <v>192</v>
      </c>
      <c r="H24">
        <v>23.711005137497249</v>
      </c>
      <c r="I24">
        <v>17.036480703018821</v>
      </c>
      <c r="J24">
        <v>12.606109292878889</v>
      </c>
      <c r="K24">
        <v>5.8874634065359448</v>
      </c>
      <c r="L24">
        <v>0.29537546480238569</v>
      </c>
      <c r="M24">
        <v>9.2250781706466274</v>
      </c>
      <c r="N24">
        <v>4.9153937763536453</v>
      </c>
      <c r="O24">
        <v>3.693141695808452</v>
      </c>
      <c r="P24">
        <v>1.348682678226679</v>
      </c>
      <c r="Q24">
        <v>0</v>
      </c>
      <c r="R24">
        <v>26.243245171774092</v>
      </c>
      <c r="S24">
        <v>25.59256210588212</v>
      </c>
      <c r="T24">
        <v>20.772370307928409</v>
      </c>
      <c r="U24">
        <v>22.51893140951217</v>
      </c>
      <c r="V24">
        <v>17.702633416064621</v>
      </c>
      <c r="W24" t="s">
        <v>147</v>
      </c>
      <c r="X24" t="s">
        <v>148</v>
      </c>
      <c r="Y24" t="s">
        <v>149</v>
      </c>
      <c r="Z24" t="s">
        <v>150</v>
      </c>
      <c r="AA24" t="s">
        <v>151</v>
      </c>
      <c r="AB24" t="s">
        <v>152</v>
      </c>
      <c r="AC24" t="s">
        <v>153</v>
      </c>
      <c r="AD24" t="s">
        <v>154</v>
      </c>
      <c r="AE24" t="s">
        <v>155</v>
      </c>
      <c r="AF24" t="s">
        <v>156</v>
      </c>
      <c r="AG24" t="s">
        <v>157</v>
      </c>
      <c r="AH24" t="s">
        <v>158</v>
      </c>
      <c r="AI24" t="s">
        <v>159</v>
      </c>
      <c r="AJ24" t="s">
        <v>160</v>
      </c>
      <c r="AK24" t="s">
        <v>161</v>
      </c>
      <c r="AL24" t="s">
        <v>162</v>
      </c>
      <c r="AM24">
        <v>9.1099899716898047</v>
      </c>
      <c r="AN24">
        <v>22.72809238894456</v>
      </c>
      <c r="AO24">
        <v>0</v>
      </c>
      <c r="AP24">
        <v>2.0615462801552469</v>
      </c>
      <c r="AQ24">
        <v>0</v>
      </c>
      <c r="AR24">
        <v>37.837486186588762</v>
      </c>
      <c r="AS24">
        <v>34.535707030291732</v>
      </c>
      <c r="AT24">
        <v>5.5100803986956963</v>
      </c>
      <c r="AU24">
        <v>15.109201215625911</v>
      </c>
      <c r="AV24">
        <v>26.379814711873959</v>
      </c>
      <c r="AW24">
        <v>34.830353388460267</v>
      </c>
      <c r="AX24">
        <v>11.28505968393306</v>
      </c>
      <c r="AY24">
        <v>13.61701558850976</v>
      </c>
      <c r="AZ24">
        <v>8.3244993732601156</v>
      </c>
      <c r="BA24">
        <v>19.583260988709139</v>
      </c>
      <c r="BB24">
        <v>2.759089802352126</v>
      </c>
      <c r="BC24"/>
      <c r="BD24"/>
      <c r="BE24"/>
      <c r="BF24"/>
      <c r="BG24"/>
      <c r="BH24"/>
      <c r="BI24"/>
      <c r="BJ24"/>
      <c r="BK24"/>
      <c r="BL24"/>
      <c r="BM24"/>
      <c r="BN24"/>
      <c r="BO24"/>
      <c r="BP24"/>
      <c r="BQ24"/>
      <c r="BR24"/>
      <c r="BS24"/>
      <c r="BT24"/>
      <c r="BU24"/>
      <c r="BV24"/>
      <c r="BW24"/>
      <c r="BX24"/>
      <c r="BY24"/>
      <c r="BZ24"/>
      <c r="CA24"/>
      <c r="CB24"/>
      <c r="CC24"/>
      <c r="CD24"/>
      <c r="CE24"/>
      <c r="CF24"/>
      <c r="CG24"/>
    </row>
    <row r="25">
      <c r="A25" t="s">
        <v>428</v>
      </c>
      <c r="B25">
        <v>2006</v>
      </c>
      <c r="C25" t="s">
        <v>431</v>
      </c>
      <c r="D25">
        <v>63</v>
      </c>
      <c r="E25" t="s">
        <v>164</v>
      </c>
      <c r="F25" t="s">
        <v>170</v>
      </c>
      <c r="G25" t="s">
        <v>192</v>
      </c>
      <c r="H25">
        <v>1.3488601422106621</v>
      </c>
      <c r="I25">
        <v>1.067125545149811</v>
      </c>
      <c r="J25">
        <v>0.52156892879575056</v>
      </c>
      <c r="K25">
        <v>0.32168923311637548</v>
      </c>
      <c r="L25">
        <v>0.051960863982863002</v>
      </c>
      <c r="M25">
        <v>0.24724970706259841</v>
      </c>
      <c r="N25">
        <v>0</v>
      </c>
      <c r="O25">
        <v>0</v>
      </c>
      <c r="P25">
        <v>0</v>
      </c>
      <c r="Q25">
        <v>0</v>
      </c>
      <c r="R25">
        <v>1.5744205744286781</v>
      </c>
      <c r="S25">
        <v>1.560668594486357</v>
      </c>
      <c r="T25">
        <v>1.0664945010693281</v>
      </c>
      <c r="U25">
        <v>1.5645429426912141</v>
      </c>
      <c r="V25">
        <v>1.591206209785113</v>
      </c>
      <c r="W25" t="s">
        <v>147</v>
      </c>
      <c r="X25" t="s">
        <v>148</v>
      </c>
      <c r="Y25" t="s">
        <v>149</v>
      </c>
      <c r="Z25" t="s">
        <v>150</v>
      </c>
      <c r="AA25" t="s">
        <v>151</v>
      </c>
      <c r="AB25" t="s">
        <v>152</v>
      </c>
      <c r="AC25" t="s">
        <v>153</v>
      </c>
      <c r="AD25" t="s">
        <v>154</v>
      </c>
      <c r="AE25" t="s">
        <v>155</v>
      </c>
      <c r="AF25" t="s">
        <v>156</v>
      </c>
      <c r="AG25" t="s">
        <v>157</v>
      </c>
      <c r="AH25" t="s">
        <v>158</v>
      </c>
      <c r="AI25" t="s">
        <v>159</v>
      </c>
      <c r="AJ25" t="s">
        <v>160</v>
      </c>
      <c r="AK25" t="s">
        <v>161</v>
      </c>
      <c r="AL25" t="s">
        <v>162</v>
      </c>
      <c r="AM25">
        <v>0</v>
      </c>
      <c r="AN25">
        <v>0.65914147539754886</v>
      </c>
      <c r="AO25">
        <v>0</v>
      </c>
      <c r="AP25">
        <v>0.40822698616935621</v>
      </c>
      <c r="AQ25">
        <v>0</v>
      </c>
      <c r="AR25">
        <v>0.32153639719247451</v>
      </c>
      <c r="AS25">
        <v>4.2513464816426429</v>
      </c>
      <c r="AT25">
        <v>0</v>
      </c>
      <c r="AU25">
        <v>4.1144572357480191</v>
      </c>
      <c r="AV25">
        <v>0.52554701723503661</v>
      </c>
      <c r="AW25">
        <v>0.23253981221000089</v>
      </c>
      <c r="AX25">
        <v>0</v>
      </c>
      <c r="AY25">
        <v>0.090269585596011906</v>
      </c>
      <c r="AZ25">
        <v>0.1143814014286563</v>
      </c>
      <c r="BA25">
        <v>1.189239155678758</v>
      </c>
      <c r="BB25">
        <v>0.065129160811502093</v>
      </c>
      <c r="BC25"/>
      <c r="BD25"/>
      <c r="BE25"/>
      <c r="BF25"/>
      <c r="BG25"/>
      <c r="BH25"/>
      <c r="BI25"/>
      <c r="BJ25"/>
      <c r="BK25"/>
      <c r="BL25"/>
      <c r="BM25"/>
      <c r="BN25"/>
      <c r="BO25"/>
      <c r="BP25"/>
      <c r="BQ25"/>
      <c r="BR25"/>
      <c r="BS25"/>
      <c r="BT25"/>
      <c r="BU25"/>
      <c r="BV25"/>
      <c r="BW25"/>
      <c r="BX25"/>
      <c r="BY25"/>
      <c r="BZ25"/>
      <c r="CA25"/>
      <c r="CB25"/>
      <c r="CC25"/>
      <c r="CD25"/>
      <c r="CE25"/>
      <c r="CF25"/>
      <c r="CG25"/>
    </row>
    <row r="26">
      <c r="A26" t="s">
        <v>428</v>
      </c>
      <c r="B26">
        <v>2006</v>
      </c>
      <c r="C26" t="s">
        <v>431</v>
      </c>
      <c r="D26">
        <v>64</v>
      </c>
      <c r="E26" t="s">
        <v>164</v>
      </c>
      <c r="F26" t="s">
        <v>171</v>
      </c>
      <c r="G26" t="s">
        <v>192</v>
      </c>
      <c r="H26">
        <v>0.45284049162803158</v>
      </c>
      <c r="I26">
        <v>0.28533125508894852</v>
      </c>
      <c r="J26">
        <v>0.19340712212163619</v>
      </c>
      <c r="K26">
        <v>0.20941854442830821</v>
      </c>
      <c r="L26">
        <v>0.042400810794617501</v>
      </c>
      <c r="M26">
        <v>0.093280508976192597</v>
      </c>
      <c r="N26">
        <v>0.1949767946612771</v>
      </c>
      <c r="O26">
        <v>0.019171978991612201</v>
      </c>
      <c r="P26">
        <v>0.17820930950344771</v>
      </c>
      <c r="Q26">
        <v>0</v>
      </c>
      <c r="R26">
        <v>0.39215713303338379</v>
      </c>
      <c r="S26">
        <v>0.82700322181387587</v>
      </c>
      <c r="T26">
        <v>0.13805058438437939</v>
      </c>
      <c r="U26">
        <v>0.25030614252470251</v>
      </c>
      <c r="V26">
        <v>0.49667547070193668</v>
      </c>
      <c r="W26" t="s">
        <v>147</v>
      </c>
      <c r="X26" t="s">
        <v>148</v>
      </c>
      <c r="Y26" t="s">
        <v>149</v>
      </c>
      <c r="Z26" t="s">
        <v>150</v>
      </c>
      <c r="AA26" t="s">
        <v>151</v>
      </c>
      <c r="AB26" t="s">
        <v>152</v>
      </c>
      <c r="AC26" t="s">
        <v>153</v>
      </c>
      <c r="AD26" t="s">
        <v>154</v>
      </c>
      <c r="AE26" t="s">
        <v>155</v>
      </c>
      <c r="AF26" t="s">
        <v>156</v>
      </c>
      <c r="AG26" t="s">
        <v>157</v>
      </c>
      <c r="AH26" t="s">
        <v>158</v>
      </c>
      <c r="AI26" t="s">
        <v>159</v>
      </c>
      <c r="AJ26" t="s">
        <v>160</v>
      </c>
      <c r="AK26" t="s">
        <v>161</v>
      </c>
      <c r="AL26" t="s">
        <v>162</v>
      </c>
      <c r="AM26">
        <v>0.2293184509227266</v>
      </c>
      <c r="AN26">
        <v>0</v>
      </c>
      <c r="AO26">
        <v>0</v>
      </c>
      <c r="AP26">
        <v>0.1922992709797369</v>
      </c>
      <c r="AQ26">
        <v>0</v>
      </c>
      <c r="AR26">
        <v>0.30010063737964288</v>
      </c>
      <c r="AS26">
        <v>0.055212291969385</v>
      </c>
      <c r="AT26">
        <v>0</v>
      </c>
      <c r="AU26">
        <v>0.39814007832086717</v>
      </c>
      <c r="AV26">
        <v>0.32341354906771491</v>
      </c>
      <c r="AW26">
        <v>0.14948987927785781</v>
      </c>
      <c r="AX26">
        <v>0.34567933013189422</v>
      </c>
      <c r="AY26">
        <v>0</v>
      </c>
      <c r="AZ26">
        <v>0.31265658939606039</v>
      </c>
      <c r="BA26">
        <v>1.0747819613383329</v>
      </c>
      <c r="BB26">
        <v>0.32564580405751059</v>
      </c>
      <c r="BC26"/>
      <c r="BD26"/>
      <c r="BE26"/>
      <c r="BF26"/>
      <c r="BG26"/>
      <c r="BH26"/>
      <c r="BI26"/>
      <c r="BJ26"/>
      <c r="BK26"/>
      <c r="BL26"/>
      <c r="BM26"/>
      <c r="BN26"/>
      <c r="BO26"/>
      <c r="BP26"/>
      <c r="BQ26"/>
      <c r="BR26"/>
      <c r="BS26"/>
      <c r="BT26"/>
      <c r="BU26"/>
      <c r="BV26"/>
      <c r="BW26"/>
      <c r="BX26"/>
      <c r="BY26"/>
      <c r="BZ26"/>
      <c r="CA26"/>
      <c r="CB26"/>
      <c r="CC26"/>
      <c r="CD26"/>
      <c r="CE26"/>
      <c r="CF26"/>
      <c r="CG26"/>
    </row>
    <row r="27">
      <c r="A27" t="s">
        <v>428</v>
      </c>
      <c r="B27">
        <v>2006</v>
      </c>
      <c r="C27" t="s">
        <v>431</v>
      </c>
      <c r="D27">
        <v>65</v>
      </c>
      <c r="E27" t="s">
        <v>164</v>
      </c>
      <c r="F27" t="s">
        <v>172</v>
      </c>
      <c r="G27" t="s">
        <v>192</v>
      </c>
      <c r="H27">
        <v>1.77289540917033</v>
      </c>
      <c r="I27">
        <v>0.51572754248698938</v>
      </c>
      <c r="J27">
        <v>0.22641711627682121</v>
      </c>
      <c r="K27">
        <v>0.032698989594787502</v>
      </c>
      <c r="L27">
        <v>0.056534414392823397</v>
      </c>
      <c r="M27">
        <v>0</v>
      </c>
      <c r="N27">
        <v>0.095717515504864598</v>
      </c>
      <c r="O27">
        <v>0.057515936974836701</v>
      </c>
      <c r="P27">
        <v>0</v>
      </c>
      <c r="Q27">
        <v>0.099344021640268704</v>
      </c>
      <c r="R27">
        <v>3.1788871376695589</v>
      </c>
      <c r="S27">
        <v>0.93342758592405484</v>
      </c>
      <c r="T27">
        <v>0.68659203838526595</v>
      </c>
      <c r="U27">
        <v>0.51173214334822048</v>
      </c>
      <c r="V27">
        <v>0.39878005707004688</v>
      </c>
      <c r="W27" t="s">
        <v>147</v>
      </c>
      <c r="X27" t="s">
        <v>148</v>
      </c>
      <c r="Y27" t="s">
        <v>149</v>
      </c>
      <c r="Z27" t="s">
        <v>150</v>
      </c>
      <c r="AA27" t="s">
        <v>151</v>
      </c>
      <c r="AB27" t="s">
        <v>152</v>
      </c>
      <c r="AC27" t="s">
        <v>153</v>
      </c>
      <c r="AD27" t="s">
        <v>154</v>
      </c>
      <c r="AE27" t="s">
        <v>155</v>
      </c>
      <c r="AF27" t="s">
        <v>156</v>
      </c>
      <c r="AG27" t="s">
        <v>157</v>
      </c>
      <c r="AH27" t="s">
        <v>158</v>
      </c>
      <c r="AI27" t="s">
        <v>159</v>
      </c>
      <c r="AJ27" t="s">
        <v>160</v>
      </c>
      <c r="AK27" t="s">
        <v>161</v>
      </c>
      <c r="AL27" t="s">
        <v>162</v>
      </c>
      <c r="AM27">
        <v>0.30575793456363543</v>
      </c>
      <c r="AN27">
        <v>1.6356473648753991</v>
      </c>
      <c r="AO27">
        <v>0</v>
      </c>
      <c r="AP27">
        <v>0.34699293824395272</v>
      </c>
      <c r="AQ27">
        <v>0</v>
      </c>
      <c r="AR27">
        <v>0</v>
      </c>
      <c r="AS27">
        <v>0.11042458393877</v>
      </c>
      <c r="AT27">
        <v>0</v>
      </c>
      <c r="AU27">
        <v>0.21909494020510589</v>
      </c>
      <c r="AV27">
        <v>0</v>
      </c>
      <c r="AW27">
        <v>0</v>
      </c>
      <c r="AX27">
        <v>2.4040426140990818</v>
      </c>
      <c r="AY27">
        <v>0</v>
      </c>
      <c r="AZ27">
        <v>0.29739164371450633</v>
      </c>
      <c r="BA27">
        <v>0.52110640549737375</v>
      </c>
      <c r="BB27">
        <v>0</v>
      </c>
      <c r="BC27"/>
      <c r="BD27"/>
      <c r="BE27"/>
      <c r="BF27"/>
      <c r="BG27"/>
      <c r="BH27"/>
      <c r="BI27"/>
      <c r="BJ27"/>
      <c r="BK27"/>
      <c r="BL27"/>
      <c r="BM27"/>
      <c r="BN27"/>
      <c r="BO27"/>
      <c r="BP27"/>
      <c r="BQ27"/>
      <c r="BR27"/>
      <c r="BS27"/>
      <c r="BT27"/>
      <c r="BU27"/>
      <c r="BV27"/>
      <c r="BW27"/>
      <c r="BX27"/>
      <c r="BY27"/>
      <c r="BZ27"/>
      <c r="CA27"/>
      <c r="CB27"/>
      <c r="CC27"/>
      <c r="CD27"/>
      <c r="CE27"/>
      <c r="CF27"/>
      <c r="CG27"/>
    </row>
    <row r="28">
      <c r="A28" t="s">
        <v>428</v>
      </c>
      <c r="B28">
        <v>2006</v>
      </c>
      <c r="C28" t="s">
        <v>431</v>
      </c>
      <c r="D28">
        <v>66</v>
      </c>
      <c r="E28" t="s">
        <v>164</v>
      </c>
      <c r="F28" t="s">
        <v>173</v>
      </c>
      <c r="G28" t="s">
        <v>192</v>
      </c>
      <c r="H28">
        <v>2.7554303753621312</v>
      </c>
      <c r="I28">
        <v>1.984153057368816</v>
      </c>
      <c r="J28">
        <v>1.9008750598822</v>
      </c>
      <c r="K28">
        <v>1.4274152827399</v>
      </c>
      <c r="L28">
        <v>0</v>
      </c>
      <c r="M28">
        <v>2.6226142986159799</v>
      </c>
      <c r="N28">
        <v>1.542090944487901</v>
      </c>
      <c r="O28">
        <v>1.0293909054628281</v>
      </c>
      <c r="P28">
        <v>0</v>
      </c>
      <c r="Q28">
        <v>0</v>
      </c>
      <c r="R28">
        <v>3.5778878888803911</v>
      </c>
      <c r="S28">
        <v>1.1859887502504689</v>
      </c>
      <c r="T28">
        <v>2.0575957908363489</v>
      </c>
      <c r="U28">
        <v>1.903987222463347</v>
      </c>
      <c r="V28">
        <v>3.1385336344664032</v>
      </c>
      <c r="W28" t="s">
        <v>147</v>
      </c>
      <c r="X28" t="s">
        <v>148</v>
      </c>
      <c r="Y28" t="s">
        <v>149</v>
      </c>
      <c r="Z28" t="s">
        <v>150</v>
      </c>
      <c r="AA28" t="s">
        <v>151</v>
      </c>
      <c r="AB28" t="s">
        <v>152</v>
      </c>
      <c r="AC28" t="s">
        <v>153</v>
      </c>
      <c r="AD28" t="s">
        <v>154</v>
      </c>
      <c r="AE28" t="s">
        <v>155</v>
      </c>
      <c r="AF28" t="s">
        <v>156</v>
      </c>
      <c r="AG28" t="s">
        <v>157</v>
      </c>
      <c r="AH28" t="s">
        <v>158</v>
      </c>
      <c r="AI28" t="s">
        <v>159</v>
      </c>
      <c r="AJ28" t="s">
        <v>160</v>
      </c>
      <c r="AK28" t="s">
        <v>161</v>
      </c>
      <c r="AL28" t="s">
        <v>162</v>
      </c>
      <c r="AM28">
        <v>0.40510431832327742</v>
      </c>
      <c r="AN28">
        <v>0</v>
      </c>
      <c r="AO28">
        <v>0</v>
      </c>
      <c r="AP28">
        <v>0.48987238340322731</v>
      </c>
      <c r="AQ28">
        <v>0</v>
      </c>
      <c r="AR28">
        <v>0.50012076092428559</v>
      </c>
      <c r="AS28">
        <v>4.8034694013364936</v>
      </c>
      <c r="AT28">
        <v>3.348605320684491</v>
      </c>
      <c r="AU28">
        <v>2.414725005756825</v>
      </c>
      <c r="AV28">
        <v>2.74569284647407</v>
      </c>
      <c r="AW28">
        <v>0</v>
      </c>
      <c r="AX28">
        <v>3.2458514988002851</v>
      </c>
      <c r="AY28">
        <v>0</v>
      </c>
      <c r="AZ28">
        <v>0</v>
      </c>
      <c r="BA28">
        <v>5.9725614567836534</v>
      </c>
      <c r="BB28">
        <v>0</v>
      </c>
      <c r="BC28"/>
      <c r="BD28"/>
      <c r="BE28"/>
      <c r="BF28"/>
      <c r="BG28"/>
      <c r="BH28"/>
      <c r="BI28"/>
      <c r="BJ28"/>
      <c r="BK28"/>
      <c r="BL28"/>
      <c r="BM28"/>
      <c r="BN28"/>
      <c r="BO28"/>
      <c r="BP28"/>
      <c r="BQ28"/>
      <c r="BR28"/>
      <c r="BS28"/>
      <c r="BT28"/>
      <c r="BU28"/>
      <c r="BV28"/>
      <c r="BW28"/>
      <c r="BX28"/>
      <c r="BY28"/>
      <c r="BZ28"/>
      <c r="CA28"/>
      <c r="CB28"/>
      <c r="CC28"/>
      <c r="CD28"/>
      <c r="CE28"/>
      <c r="CF28"/>
      <c r="CG28"/>
    </row>
    <row r="29">
      <c r="A29" t="s">
        <v>428</v>
      </c>
      <c r="B29">
        <v>2006</v>
      </c>
      <c r="C29" t="s">
        <v>431</v>
      </c>
      <c r="D29">
        <v>67</v>
      </c>
      <c r="E29" t="s">
        <v>164</v>
      </c>
      <c r="F29" t="s">
        <v>174</v>
      </c>
      <c r="G29" t="s">
        <v>192</v>
      </c>
      <c r="H29">
        <v>0.75809453621378364</v>
      </c>
      <c r="I29">
        <v>0.37073123071650149</v>
      </c>
      <c r="J29">
        <v>0.46227047228515677</v>
      </c>
      <c r="K29">
        <v>0.25421279057510687</v>
      </c>
      <c r="L29">
        <v>0</v>
      </c>
      <c r="M29">
        <v>0.65443346276174796</v>
      </c>
      <c r="N29">
        <v>0.16406087282792081</v>
      </c>
      <c r="O29">
        <v>0.30388130265091601</v>
      </c>
      <c r="P29">
        <v>0</v>
      </c>
      <c r="Q29">
        <v>0</v>
      </c>
      <c r="R29">
        <v>0.97970624574721965</v>
      </c>
      <c r="S29">
        <v>0.56186485846870937</v>
      </c>
      <c r="T29">
        <v>0.47324496059672622</v>
      </c>
      <c r="U29">
        <v>0.066132336219782498</v>
      </c>
      <c r="V29">
        <v>0.71947457827865013</v>
      </c>
      <c r="W29" t="s">
        <v>147</v>
      </c>
      <c r="X29" t="s">
        <v>148</v>
      </c>
      <c r="Y29" t="s">
        <v>149</v>
      </c>
      <c r="Z29" t="s">
        <v>150</v>
      </c>
      <c r="AA29" t="s">
        <v>151</v>
      </c>
      <c r="AB29" t="s">
        <v>152</v>
      </c>
      <c r="AC29" t="s">
        <v>153</v>
      </c>
      <c r="AD29" t="s">
        <v>154</v>
      </c>
      <c r="AE29" t="s">
        <v>155</v>
      </c>
      <c r="AF29" t="s">
        <v>156</v>
      </c>
      <c r="AG29" t="s">
        <v>157</v>
      </c>
      <c r="AH29" t="s">
        <v>158</v>
      </c>
      <c r="AI29" t="s">
        <v>159</v>
      </c>
      <c r="AJ29" t="s">
        <v>160</v>
      </c>
      <c r="AK29" t="s">
        <v>161</v>
      </c>
      <c r="AL29" t="s">
        <v>162</v>
      </c>
      <c r="AM29">
        <v>0.23180822877249799</v>
      </c>
      <c r="AN29">
        <v>0.69162318116980726</v>
      </c>
      <c r="AO29">
        <v>0</v>
      </c>
      <c r="AP29">
        <v>0.2449361917016136</v>
      </c>
      <c r="AQ29">
        <v>0</v>
      </c>
      <c r="AR29">
        <v>0</v>
      </c>
      <c r="AS29">
        <v>0.1656368759081549</v>
      </c>
      <c r="AT29">
        <v>0.19732011347515599</v>
      </c>
      <c r="AU29">
        <v>0.058895731847727499</v>
      </c>
      <c r="AV29">
        <v>0</v>
      </c>
      <c r="AW29">
        <v>0</v>
      </c>
      <c r="AX29">
        <v>1.8677089842127299</v>
      </c>
      <c r="AY29">
        <v>0.12035944746134911</v>
      </c>
      <c r="AZ29">
        <v>0</v>
      </c>
      <c r="BA29">
        <v>0.13027660137434341</v>
      </c>
      <c r="BB29">
        <v>0.13025832162300419</v>
      </c>
      <c r="BC29"/>
      <c r="BD29"/>
      <c r="BE29"/>
      <c r="BF29"/>
      <c r="BG29"/>
      <c r="BH29"/>
      <c r="BI29"/>
      <c r="BJ29"/>
      <c r="BK29"/>
      <c r="BL29"/>
      <c r="BM29"/>
      <c r="BN29"/>
      <c r="BO29"/>
      <c r="BP29"/>
      <c r="BQ29"/>
      <c r="BR29"/>
      <c r="BS29"/>
      <c r="BT29"/>
      <c r="BU29"/>
      <c r="BV29"/>
      <c r="BW29"/>
      <c r="BX29"/>
      <c r="BY29"/>
      <c r="BZ29"/>
      <c r="CA29"/>
      <c r="CB29"/>
      <c r="CC29"/>
      <c r="CD29"/>
      <c r="CE29"/>
      <c r="CF29"/>
      <c r="CG29"/>
    </row>
    <row r="30">
      <c r="A30" t="s">
        <v>428</v>
      </c>
      <c r="B30">
        <v>2006</v>
      </c>
      <c r="C30" t="s">
        <v>431</v>
      </c>
      <c r="D30">
        <v>68</v>
      </c>
      <c r="E30" t="s">
        <v>164</v>
      </c>
      <c r="F30" t="s">
        <v>17</v>
      </c>
      <c r="G30" t="s">
        <v>192</v>
      </c>
      <c r="H30">
        <v>4.3271495908007704</v>
      </c>
      <c r="I30">
        <v>2.3843656684788321</v>
      </c>
      <c r="J30">
        <v>0.87953576812121426</v>
      </c>
      <c r="K30">
        <v>0.34846973033811779</v>
      </c>
      <c r="L30">
        <v>0</v>
      </c>
      <c r="M30">
        <v>0.6899579353999189</v>
      </c>
      <c r="N30">
        <v>0.42755694731553773</v>
      </c>
      <c r="O30">
        <v>0.115018835976704</v>
      </c>
      <c r="P30">
        <v>0.0176696875819174</v>
      </c>
      <c r="Q30">
        <v>0</v>
      </c>
      <c r="R30">
        <v>5.9240221757566021</v>
      </c>
      <c r="S30">
        <v>3.9025162964011351</v>
      </c>
      <c r="T30">
        <v>3.152448881979609</v>
      </c>
      <c r="U30">
        <v>2.7957774491712302</v>
      </c>
      <c r="V30">
        <v>0.99914157294409345</v>
      </c>
      <c r="W30" t="s">
        <v>147</v>
      </c>
      <c r="X30" t="s">
        <v>148</v>
      </c>
      <c r="Y30" t="s">
        <v>149</v>
      </c>
      <c r="Z30" t="s">
        <v>150</v>
      </c>
      <c r="AA30" t="s">
        <v>151</v>
      </c>
      <c r="AB30" t="s">
        <v>152</v>
      </c>
      <c r="AC30" t="s">
        <v>153</v>
      </c>
      <c r="AD30" t="s">
        <v>154</v>
      </c>
      <c r="AE30" t="s">
        <v>155</v>
      </c>
      <c r="AF30" t="s">
        <v>156</v>
      </c>
      <c r="AG30" t="s">
        <v>157</v>
      </c>
      <c r="AH30" t="s">
        <v>158</v>
      </c>
      <c r="AI30" t="s">
        <v>159</v>
      </c>
      <c r="AJ30" t="s">
        <v>160</v>
      </c>
      <c r="AK30" t="s">
        <v>161</v>
      </c>
      <c r="AL30" t="s">
        <v>162</v>
      </c>
      <c r="AM30">
        <v>0</v>
      </c>
      <c r="AN30">
        <v>0</v>
      </c>
      <c r="AO30">
        <v>0</v>
      </c>
      <c r="AP30">
        <v>0.49256239955428338</v>
      </c>
      <c r="AQ30">
        <v>0</v>
      </c>
      <c r="AR30">
        <v>8.0976562428050869</v>
      </c>
      <c r="AS30">
        <v>0.19324302189284739</v>
      </c>
      <c r="AT30">
        <v>0.043613091544250297</v>
      </c>
      <c r="AU30">
        <v>2.0613506146704612</v>
      </c>
      <c r="AV30">
        <v>0</v>
      </c>
      <c r="AW30">
        <v>0</v>
      </c>
      <c r="AX30">
        <v>6.7564596343961174</v>
      </c>
      <c r="AY30">
        <v>0.27080875678803551</v>
      </c>
      <c r="AZ30">
        <v>1.682766755793875</v>
      </c>
      <c r="BA30">
        <v>1.0096436606511621</v>
      </c>
      <c r="BB30">
        <v>0.2170972027050071</v>
      </c>
      <c r="BC30"/>
      <c r="BD30"/>
      <c r="BE30"/>
      <c r="BF30"/>
      <c r="BG30"/>
      <c r="BH30"/>
      <c r="BI30"/>
      <c r="BJ30"/>
      <c r="BK30"/>
      <c r="BL30"/>
      <c r="BM30"/>
      <c r="BN30"/>
      <c r="BO30"/>
      <c r="BP30"/>
      <c r="BQ30"/>
      <c r="BR30"/>
      <c r="BS30"/>
      <c r="BT30"/>
      <c r="BU30"/>
      <c r="BV30"/>
      <c r="BW30"/>
      <c r="BX30"/>
      <c r="BY30"/>
      <c r="BZ30"/>
      <c r="CA30"/>
      <c r="CB30"/>
      <c r="CC30"/>
      <c r="CD30"/>
      <c r="CE30"/>
      <c r="CF30"/>
      <c r="CG30"/>
    </row>
    <row r="31">
      <c r="A31" t="s">
        <v>428</v>
      </c>
      <c r="B31">
        <v>2006</v>
      </c>
      <c r="C31" t="s">
        <v>431</v>
      </c>
      <c r="D31">
        <v>69</v>
      </c>
      <c r="E31" t="s">
        <v>164</v>
      </c>
      <c r="F31" t="s">
        <v>175</v>
      </c>
      <c r="G31" t="s">
        <v>192</v>
      </c>
      <c r="H31">
        <v>0.046725501763226603</v>
      </c>
      <c r="I31">
        <v>0.095549276621204507</v>
      </c>
      <c r="J31">
        <v>0.0286038879836822</v>
      </c>
      <c r="K31">
        <v>0.17666314291080451</v>
      </c>
      <c r="L31">
        <v>0.50852088922769767</v>
      </c>
      <c r="M31">
        <v>0.12038448191726039</v>
      </c>
      <c r="N31">
        <v>0.050219690848712903</v>
      </c>
      <c r="O31">
        <v>0.17580100819831521</v>
      </c>
      <c r="P31">
        <v>0.13729241864385611</v>
      </c>
      <c r="Q31">
        <v>0.81366448952669124</v>
      </c>
      <c r="R31">
        <v>0</v>
      </c>
      <c r="S31">
        <v>0</v>
      </c>
      <c r="T31">
        <v>0.098051181351006794</v>
      </c>
      <c r="U31">
        <v>0.073345613911638699</v>
      </c>
      <c r="V31">
        <v>0.1021520439838265</v>
      </c>
      <c r="W31" t="s">
        <v>147</v>
      </c>
      <c r="X31" t="s">
        <v>148</v>
      </c>
      <c r="Y31" t="s">
        <v>149</v>
      </c>
      <c r="Z31" t="s">
        <v>150</v>
      </c>
      <c r="AA31" t="s">
        <v>151</v>
      </c>
      <c r="AB31" t="s">
        <v>152</v>
      </c>
      <c r="AC31" t="s">
        <v>153</v>
      </c>
      <c r="AD31" t="s">
        <v>154</v>
      </c>
      <c r="AE31" t="s">
        <v>155</v>
      </c>
      <c r="AF31" t="s">
        <v>156</v>
      </c>
      <c r="AG31" t="s">
        <v>157</v>
      </c>
      <c r="AH31" t="s">
        <v>158</v>
      </c>
      <c r="AI31" t="s">
        <v>159</v>
      </c>
      <c r="AJ31" t="s">
        <v>160</v>
      </c>
      <c r="AK31" t="s">
        <v>161</v>
      </c>
      <c r="AL31" t="s">
        <v>162</v>
      </c>
      <c r="AM31">
        <v>0.2293184509227266</v>
      </c>
      <c r="AN31">
        <v>1.3015695131576459</v>
      </c>
      <c r="AO31">
        <v>0</v>
      </c>
      <c r="AP31">
        <v>0</v>
      </c>
      <c r="AQ31">
        <v>0</v>
      </c>
      <c r="AR31">
        <v>0</v>
      </c>
      <c r="AS31">
        <v>0.62269740288502873</v>
      </c>
      <c r="AT31">
        <v>0.1526458204048762</v>
      </c>
      <c r="AU31">
        <v>0.17904513811576131</v>
      </c>
      <c r="AV31">
        <v>0</v>
      </c>
      <c r="AW31">
        <v>0</v>
      </c>
      <c r="AX31">
        <v>0.070521670603120007</v>
      </c>
      <c r="AY31">
        <v>0</v>
      </c>
      <c r="AZ31">
        <v>0.035590022274826397</v>
      </c>
      <c r="BA31">
        <v>0.67547370984393096</v>
      </c>
      <c r="BB31">
        <v>0</v>
      </c>
      <c r="BC31"/>
      <c r="BD31"/>
      <c r="BE31"/>
      <c r="BF31"/>
      <c r="BG31"/>
      <c r="BH31"/>
      <c r="BI31"/>
      <c r="BJ31"/>
      <c r="BK31"/>
      <c r="BL31"/>
      <c r="BM31"/>
      <c r="BN31"/>
      <c r="BO31"/>
      <c r="BP31"/>
      <c r="BQ31"/>
      <c r="BR31"/>
      <c r="BS31"/>
      <c r="BT31"/>
      <c r="BU31"/>
      <c r="BV31"/>
      <c r="BW31"/>
      <c r="BX31"/>
      <c r="BY31"/>
      <c r="BZ31"/>
      <c r="CA31"/>
      <c r="CB31"/>
      <c r="CC31"/>
      <c r="CD31"/>
      <c r="CE31"/>
      <c r="CF31"/>
      <c r="CG31"/>
    </row>
    <row r="32">
      <c r="A32" t="s">
        <v>428</v>
      </c>
      <c r="B32">
        <v>2006</v>
      </c>
      <c r="C32" t="s">
        <v>431</v>
      </c>
      <c r="D32">
        <v>70</v>
      </c>
      <c r="E32" t="s">
        <v>164</v>
      </c>
      <c r="F32" t="s">
        <v>47</v>
      </c>
      <c r="G32" t="s">
        <v>192</v>
      </c>
      <c r="H32">
        <v>1.4538820514040309</v>
      </c>
      <c r="I32">
        <v>2.6199391630097391</v>
      </c>
      <c r="J32">
        <v>2.8094219402267142</v>
      </c>
      <c r="K32">
        <v>0.93372236182515878</v>
      </c>
      <c r="L32">
        <v>0.043613725444661702</v>
      </c>
      <c r="M32">
        <v>0.59273345260987076</v>
      </c>
      <c r="N32">
        <v>0.39550962281233032</v>
      </c>
      <c r="O32">
        <v>0.079628424906948894</v>
      </c>
      <c r="P32">
        <v>0.076577325635729901</v>
      </c>
      <c r="Q32">
        <v>0</v>
      </c>
      <c r="R32">
        <v>1.2995626590338609</v>
      </c>
      <c r="S32">
        <v>2.2323522160190108</v>
      </c>
      <c r="T32">
        <v>3.9829122853136689</v>
      </c>
      <c r="U32">
        <v>3.4547750614389909</v>
      </c>
      <c r="V32">
        <v>5.7635667200104166</v>
      </c>
      <c r="W32" t="s">
        <v>147</v>
      </c>
      <c r="X32" t="s">
        <v>148</v>
      </c>
      <c r="Y32" t="s">
        <v>149</v>
      </c>
      <c r="Z32" t="s">
        <v>150</v>
      </c>
      <c r="AA32" t="s">
        <v>151</v>
      </c>
      <c r="AB32" t="s">
        <v>152</v>
      </c>
      <c r="AC32" t="s">
        <v>153</v>
      </c>
      <c r="AD32" t="s">
        <v>154</v>
      </c>
      <c r="AE32" t="s">
        <v>155</v>
      </c>
      <c r="AF32" t="s">
        <v>156</v>
      </c>
      <c r="AG32" t="s">
        <v>157</v>
      </c>
      <c r="AH32" t="s">
        <v>158</v>
      </c>
      <c r="AI32" t="s">
        <v>159</v>
      </c>
      <c r="AJ32" t="s">
        <v>160</v>
      </c>
      <c r="AK32" t="s">
        <v>161</v>
      </c>
      <c r="AL32" t="s">
        <v>162</v>
      </c>
      <c r="AM32">
        <v>0.64961088608002771</v>
      </c>
      <c r="AN32">
        <v>2.0262497206665389</v>
      </c>
      <c r="AO32">
        <v>0</v>
      </c>
      <c r="AP32">
        <v>0.38781563686088832</v>
      </c>
      <c r="AQ32">
        <v>0</v>
      </c>
      <c r="AR32">
        <v>1.8138394802241631</v>
      </c>
      <c r="AS32">
        <v>0</v>
      </c>
      <c r="AT32">
        <v>0.1526458204048762</v>
      </c>
      <c r="AU32">
        <v>7.9579976271609416</v>
      </c>
      <c r="AV32">
        <v>0</v>
      </c>
      <c r="AW32">
        <v>0</v>
      </c>
      <c r="AX32">
        <v>0</v>
      </c>
      <c r="AY32">
        <v>3.2299029058213709</v>
      </c>
      <c r="AZ32">
        <v>1.486958218572531</v>
      </c>
      <c r="BA32">
        <v>9.5017134529557019</v>
      </c>
      <c r="BB32">
        <v>0</v>
      </c>
      <c r="BC32"/>
      <c r="BD32"/>
      <c r="BE32"/>
      <c r="BF32"/>
      <c r="BG32"/>
      <c r="BH32"/>
      <c r="BI32"/>
      <c r="BJ32"/>
      <c r="BK32"/>
      <c r="BL32"/>
      <c r="BM32"/>
      <c r="BN32"/>
      <c r="BO32"/>
      <c r="BP32"/>
      <c r="BQ32"/>
      <c r="BR32"/>
      <c r="BS32"/>
      <c r="BT32"/>
      <c r="BU32"/>
      <c r="BV32"/>
      <c r="BW32"/>
      <c r="BX32"/>
      <c r="BY32"/>
      <c r="BZ32"/>
      <c r="CA32"/>
      <c r="CB32"/>
      <c r="CC32"/>
      <c r="CD32"/>
      <c r="CE32"/>
      <c r="CF32"/>
      <c r="CG32"/>
    </row>
    <row r="33">
      <c r="A33" t="s">
        <v>428</v>
      </c>
      <c r="B33">
        <v>2006</v>
      </c>
      <c r="C33" t="s">
        <v>431</v>
      </c>
      <c r="D33">
        <v>122</v>
      </c>
      <c r="E33" t="s">
        <v>18</v>
      </c>
      <c r="F33" t="s">
        <v>14</v>
      </c>
      <c r="G33" t="s">
        <v>447</v>
      </c>
      <c r="H33">
        <v>98.858259782486286</v>
      </c>
      <c r="I33">
        <v>98.894220247138421</v>
      </c>
      <c r="J33">
        <v>99.521511186724553</v>
      </c>
      <c r="K33">
        <v>99.381115377993098</v>
      </c>
      <c r="L33">
        <v>99.594380965612359</v>
      </c>
      <c r="M33">
        <v>99.516391834434771</v>
      </c>
      <c r="N33">
        <v>99.456564355800154</v>
      </c>
      <c r="O33">
        <v>99.151558575243115</v>
      </c>
      <c r="P33">
        <v>99.364370866463275</v>
      </c>
      <c r="Q33">
        <v>100</v>
      </c>
      <c r="R33">
        <v>98.801875255094146</v>
      </c>
      <c r="S33">
        <v>98.473592427940787</v>
      </c>
      <c r="T33">
        <v>98.721271810560907</v>
      </c>
      <c r="U33">
        <v>99.048587583167915</v>
      </c>
      <c r="V33">
        <v>99.566312486757468</v>
      </c>
      <c r="W33" t="s">
        <v>147</v>
      </c>
      <c r="X33" t="s">
        <v>148</v>
      </c>
      <c r="Y33" t="s">
        <v>149</v>
      </c>
      <c r="Z33" t="s">
        <v>150</v>
      </c>
      <c r="AA33" t="s">
        <v>151</v>
      </c>
      <c r="AB33" t="s">
        <v>152</v>
      </c>
      <c r="AC33" t="s">
        <v>153</v>
      </c>
      <c r="AD33" t="s">
        <v>154</v>
      </c>
      <c r="AE33" t="s">
        <v>155</v>
      </c>
      <c r="AF33" t="s">
        <v>156</v>
      </c>
      <c r="AG33" t="s">
        <v>157</v>
      </c>
      <c r="AH33" t="s">
        <v>158</v>
      </c>
      <c r="AI33" t="s">
        <v>159</v>
      </c>
      <c r="AJ33" t="s">
        <v>160</v>
      </c>
      <c r="AK33" t="s">
        <v>161</v>
      </c>
      <c r="AL33" t="s">
        <v>162</v>
      </c>
      <c r="AM33">
        <v>98.886772656374987</v>
      </c>
      <c r="AN33">
        <v>93.555554261360356</v>
      </c>
      <c r="AO33">
        <v>98.284671532846716</v>
      </c>
      <c r="AP33">
        <v>99.388186599496336</v>
      </c>
      <c r="AQ33">
        <v>100</v>
      </c>
      <c r="AR33">
        <v>100</v>
      </c>
      <c r="AS33">
        <v>99.751544686137777</v>
      </c>
      <c r="AT33">
        <v>99.289960760498388</v>
      </c>
      <c r="AU33">
        <v>100</v>
      </c>
      <c r="AV33">
        <v>100</v>
      </c>
      <c r="AW33">
        <v>99.91695006706783</v>
      </c>
      <c r="AX33">
        <v>99.937149212703289</v>
      </c>
      <c r="AY33">
        <v>100</v>
      </c>
      <c r="AZ33">
        <v>100</v>
      </c>
      <c r="BA33">
        <v>99.208931608106809</v>
      </c>
      <c r="BB33">
        <v>98.758635288584401</v>
      </c>
      <c r="BC33">
        <v>10131.71714999996</v>
      </c>
      <c r="BD33">
        <v>10146.729385000001</v>
      </c>
      <c r="BE33">
        <v>10200.34769499992</v>
      </c>
      <c r="BF33">
        <v>10189.69649799997</v>
      </c>
      <c r="BG33">
        <v>10208.033885000041</v>
      </c>
      <c r="BH33">
        <v>5806.3305069999769</v>
      </c>
      <c r="BI33">
        <v>5806.0731109999833</v>
      </c>
      <c r="BJ33">
        <v>5779.6702519999999</v>
      </c>
      <c r="BK33">
        <v>5800.4400659999837</v>
      </c>
      <c r="BL33">
        <v>5832.8180239999456</v>
      </c>
      <c r="BM33">
        <v>4365.0083630000036</v>
      </c>
      <c r="BN33">
        <v>4352.5782230000104</v>
      </c>
      <c r="BO33">
        <v>4354.3641210000014</v>
      </c>
      <c r="BP33">
        <v>4380.2836439999883</v>
      </c>
      <c r="BQ33">
        <v>4398.9583019999855</v>
      </c>
      <c r="BR33">
        <v>2891.484805999974</v>
      </c>
      <c r="BS33">
        <v>2144.56204200001</v>
      </c>
      <c r="BT33">
        <v>3772.8175959999958</v>
      </c>
      <c r="BU33">
        <v>5440.4545009999974</v>
      </c>
      <c r="BV33">
        <v>1063.0675519999961</v>
      </c>
      <c r="BW33">
        <v>1510.9564710000141</v>
      </c>
      <c r="BX33">
        <v>2258.2190719999949</v>
      </c>
      <c r="BY33">
        <v>4922.9486080000224</v>
      </c>
      <c r="BZ33">
        <v>3617.0940289999971</v>
      </c>
      <c r="CA33">
        <v>1921.4581510000021</v>
      </c>
      <c r="CB33">
        <v>1125.657688999996</v>
      </c>
      <c r="CC33">
        <v>6786.2278060000071</v>
      </c>
      <c r="CD33">
        <v>2754.0206189999781</v>
      </c>
      <c r="CE33">
        <v>5097.3977649999979</v>
      </c>
      <c r="CF33">
        <v>2419.5030419999962</v>
      </c>
      <c r="CG33">
        <v>3150.6548639999969</v>
      </c>
    </row>
    <row r="34">
      <c r="A34" t="s">
        <v>428</v>
      </c>
      <c r="B34">
        <v>2006</v>
      </c>
      <c r="C34" t="s">
        <v>431</v>
      </c>
      <c r="D34">
        <v>123</v>
      </c>
      <c r="E34" t="s">
        <v>18</v>
      </c>
      <c r="F34" t="s">
        <v>52</v>
      </c>
      <c r="G34" t="s">
        <v>192</v>
      </c>
      <c r="H34">
        <v>1.141740217513846</v>
      </c>
      <c r="I34">
        <v>1.1057797528613551</v>
      </c>
      <c r="J34">
        <v>0.47848881327544213</v>
      </c>
      <c r="K34">
        <v>0.61888462200694494</v>
      </c>
      <c r="L34">
        <v>0.40561903438766478</v>
      </c>
      <c r="M34">
        <v>0.48360816556521352</v>
      </c>
      <c r="N34">
        <v>0.54343564419986312</v>
      </c>
      <c r="O34">
        <v>0.84844142475688533</v>
      </c>
      <c r="P34">
        <v>0.63562913353672945</v>
      </c>
      <c r="Q34">
        <v>0</v>
      </c>
      <c r="R34">
        <v>1.1981247449059009</v>
      </c>
      <c r="S34">
        <v>1.5264075720592301</v>
      </c>
      <c r="T34">
        <v>1.2787281894392</v>
      </c>
      <c r="U34">
        <v>0.95141241683211852</v>
      </c>
      <c r="V34">
        <v>0.43368751324252858</v>
      </c>
      <c r="W34" t="s">
        <v>147</v>
      </c>
      <c r="X34" t="s">
        <v>148</v>
      </c>
      <c r="Y34" t="s">
        <v>149</v>
      </c>
      <c r="Z34" t="s">
        <v>150</v>
      </c>
      <c r="AA34" t="s">
        <v>151</v>
      </c>
      <c r="AB34" t="s">
        <v>152</v>
      </c>
      <c r="AC34" t="s">
        <v>153</v>
      </c>
      <c r="AD34" t="s">
        <v>154</v>
      </c>
      <c r="AE34" t="s">
        <v>155</v>
      </c>
      <c r="AF34" t="s">
        <v>156</v>
      </c>
      <c r="AG34" t="s">
        <v>157</v>
      </c>
      <c r="AH34" t="s">
        <v>158</v>
      </c>
      <c r="AI34" t="s">
        <v>159</v>
      </c>
      <c r="AJ34" t="s">
        <v>160</v>
      </c>
      <c r="AK34" t="s">
        <v>161</v>
      </c>
      <c r="AL34" t="s">
        <v>162</v>
      </c>
      <c r="AM34">
        <v>1.113227343625024</v>
      </c>
      <c r="AN34">
        <v>6.4444457386393914</v>
      </c>
      <c r="AO34">
        <v>1.715328467153286</v>
      </c>
      <c r="AP34">
        <v>0.61181340050367572</v>
      </c>
      <c r="AQ34">
        <v>0</v>
      </c>
      <c r="AR34">
        <v>0</v>
      </c>
      <c r="AS34">
        <v>0.24845531386223241</v>
      </c>
      <c r="AT34">
        <v>0.71003923950160508</v>
      </c>
      <c r="AU34">
        <v>0</v>
      </c>
      <c r="AV34">
        <v>0</v>
      </c>
      <c r="AW34">
        <v>0.083049932932143203</v>
      </c>
      <c r="AX34">
        <v>0.062850787296707997</v>
      </c>
      <c r="AY34">
        <v>0</v>
      </c>
      <c r="AZ34">
        <v>0</v>
      </c>
      <c r="BA34">
        <v>0.7910683918931809</v>
      </c>
      <c r="BB34">
        <v>1.2413647114156121</v>
      </c>
      <c r="BC34">
        <v>117.013884</v>
      </c>
      <c r="BD34">
        <v>113.45504200000001</v>
      </c>
      <c r="BE34">
        <v>49.042183999999999</v>
      </c>
      <c r="BF34">
        <v>63.455178999999987</v>
      </c>
      <c r="BG34">
        <v>41.574361999999986</v>
      </c>
      <c r="BH34">
        <v>28.216345</v>
      </c>
      <c r="BI34">
        <v>31.724674</v>
      </c>
      <c r="BJ34">
        <v>49.456728000000012</v>
      </c>
      <c r="BK34">
        <v>37.105137999999997</v>
      </c>
      <c r="BL34">
        <v>0</v>
      </c>
      <c r="BM34">
        <v>52.932441999999988</v>
      </c>
      <c r="BN34">
        <v>67.467918999999995</v>
      </c>
      <c r="BO34">
        <v>56.401705999999983</v>
      </c>
      <c r="BP34">
        <v>42.074868000000002</v>
      </c>
      <c r="BQ34">
        <v>19.160831000000002</v>
      </c>
      <c r="BR34">
        <v>32.551167999999997</v>
      </c>
      <c r="BS34">
        <v>147.72520800000009</v>
      </c>
      <c r="BT34">
        <v>65.845684000000006</v>
      </c>
      <c r="BU34">
        <v>33.490327999999998</v>
      </c>
      <c r="BV34">
        <v>0</v>
      </c>
      <c r="BW34">
        <v>0</v>
      </c>
      <c r="BX34">
        <v>5.6246399999999994</v>
      </c>
      <c r="BY34">
        <v>35.204835000000003</v>
      </c>
      <c r="BZ34">
        <v>0</v>
      </c>
      <c r="CA34">
        <v>0</v>
      </c>
      <c r="CB34">
        <v>0.93563499999999999</v>
      </c>
      <c r="CC34">
        <v>4.2678799999999999</v>
      </c>
      <c r="CD34">
        <v>0</v>
      </c>
      <c r="CE34">
        <v>0</v>
      </c>
      <c r="CF34">
        <v>19.292541</v>
      </c>
      <c r="CG34">
        <v>39.602732000000003</v>
      </c>
    </row>
    <row r="35">
      <c r="A35" t="s">
        <v>428</v>
      </c>
      <c r="B35">
        <v>2006</v>
      </c>
      <c r="C35" t="s">
        <v>431</v>
      </c>
      <c r="D35">
        <v>124</v>
      </c>
      <c r="E35" t="s">
        <v>51</v>
      </c>
      <c r="F35" t="s">
        <v>15</v>
      </c>
      <c r="G35" t="s">
        <v>448</v>
      </c>
      <c r="H35">
        <v>97.00691885676062</v>
      </c>
      <c r="I35">
        <v>95.876335137927327</v>
      </c>
      <c r="J35">
        <v>96.595026044281468</v>
      </c>
      <c r="K35">
        <v>97.698258072887029</v>
      </c>
      <c r="L35">
        <v>98.981261122535528</v>
      </c>
      <c r="M35">
        <v>93.478764492745839</v>
      </c>
      <c r="N35">
        <v>95.063562106579553</v>
      </c>
      <c r="O35">
        <v>97.296216851326832</v>
      </c>
      <c r="P35">
        <v>98.406529564237758</v>
      </c>
      <c r="Q35">
        <v>99.71698172423558</v>
      </c>
      <c r="R35">
        <v>97.464980927919115</v>
      </c>
      <c r="S35">
        <v>97.064332705330429</v>
      </c>
      <c r="T35">
        <v>97.150302466057667</v>
      </c>
      <c r="U35">
        <v>98.233437094979749</v>
      </c>
      <c r="V35">
        <v>99.142477356098951</v>
      </c>
      <c r="W35" t="s">
        <v>147</v>
      </c>
      <c r="X35" t="s">
        <v>148</v>
      </c>
      <c r="Y35" t="s">
        <v>149</v>
      </c>
      <c r="Z35" t="s">
        <v>150</v>
      </c>
      <c r="AA35" t="s">
        <v>151</v>
      </c>
      <c r="AB35" t="s">
        <v>152</v>
      </c>
      <c r="AC35" t="s">
        <v>153</v>
      </c>
      <c r="AD35" t="s">
        <v>154</v>
      </c>
      <c r="AE35" t="s">
        <v>155</v>
      </c>
      <c r="AF35" t="s">
        <v>156</v>
      </c>
      <c r="AG35" t="s">
        <v>157</v>
      </c>
      <c r="AH35" t="s">
        <v>158</v>
      </c>
      <c r="AI35" t="s">
        <v>159</v>
      </c>
      <c r="AJ35" t="s">
        <v>160</v>
      </c>
      <c r="AK35" t="s">
        <v>161</v>
      </c>
      <c r="AL35" t="s">
        <v>162</v>
      </c>
      <c r="AM35">
        <v>97.047370218161362</v>
      </c>
      <c r="AN35">
        <v>93.254533435981685</v>
      </c>
      <c r="AO35">
        <v>96.861313868613138</v>
      </c>
      <c r="AP35">
        <v>98.755434770933775</v>
      </c>
      <c r="AQ35">
        <v>92.964196502914263</v>
      </c>
      <c r="AR35">
        <v>98.178921330421247</v>
      </c>
      <c r="AS35">
        <v>95.479949456864276</v>
      </c>
      <c r="AT35">
        <v>99.026690408943821</v>
      </c>
      <c r="AU35">
        <v>99.484068457983682</v>
      </c>
      <c r="AV35">
        <v>96.547109185517755</v>
      </c>
      <c r="AW35">
        <v>96.922012117302387</v>
      </c>
      <c r="AX35">
        <v>97.788713623519712</v>
      </c>
      <c r="AY35">
        <v>97.480806297478225</v>
      </c>
      <c r="AZ35">
        <v>96.812162940947317</v>
      </c>
      <c r="BA35">
        <v>94.517320437512069</v>
      </c>
      <c r="BB35">
        <v>96.82286119694264</v>
      </c>
      <c r="BC35">
        <v>9941.9781979999716</v>
      </c>
      <c r="BD35">
        <v>9837.0888069999673</v>
      </c>
      <c r="BE35">
        <v>9900.4008229999254</v>
      </c>
      <c r="BF35">
        <v>10017.150585999971</v>
      </c>
      <c r="BG35">
        <v>10145.19150300004</v>
      </c>
      <c r="BH35">
        <v>5454.0623109999751</v>
      </c>
      <c r="BI35">
        <v>5549.6185229999837</v>
      </c>
      <c r="BJ35">
        <v>5671.5200269999987</v>
      </c>
      <c r="BK35">
        <v>5744.5256469999867</v>
      </c>
      <c r="BL35">
        <v>5816.3100829999457</v>
      </c>
      <c r="BM35">
        <v>4305.9451630000076</v>
      </c>
      <c r="BN35">
        <v>4290.2882930000114</v>
      </c>
      <c r="BO35">
        <v>4285.0723420000058</v>
      </c>
      <c r="BP35">
        <v>4344.2347669999899</v>
      </c>
      <c r="BQ35">
        <v>4380.2327609999847</v>
      </c>
      <c r="BR35">
        <v>2837.7000169999751</v>
      </c>
      <c r="BS35">
        <v>2137.661780000009</v>
      </c>
      <c r="BT35">
        <v>3718.179687999997</v>
      </c>
      <c r="BU35">
        <v>5405.8180149999944</v>
      </c>
      <c r="BV35">
        <v>988.27220799999645</v>
      </c>
      <c r="BW35">
        <v>1483.440765000013</v>
      </c>
      <c r="BX35">
        <v>2161.5168319999948</v>
      </c>
      <c r="BY35">
        <v>4909.8952600000202</v>
      </c>
      <c r="BZ35">
        <v>3598.4322999999972</v>
      </c>
      <c r="CA35">
        <v>1855.1122990000031</v>
      </c>
      <c r="CB35">
        <v>1091.916917999996</v>
      </c>
      <c r="CC35">
        <v>6640.3383800000074</v>
      </c>
      <c r="CD35">
        <v>2684.6415049999791</v>
      </c>
      <c r="CE35">
        <v>4934.9010300000054</v>
      </c>
      <c r="CF35">
        <v>2305.084235999997</v>
      </c>
      <c r="CG35">
        <v>3088.898683999997</v>
      </c>
    </row>
    <row r="36">
      <c r="A36" t="s">
        <v>428</v>
      </c>
      <c r="B36">
        <v>2006</v>
      </c>
      <c r="C36" t="s">
        <v>431</v>
      </c>
      <c r="D36">
        <v>125</v>
      </c>
      <c r="E36" t="s">
        <v>51</v>
      </c>
      <c r="F36" t="s">
        <v>16</v>
      </c>
      <c r="G36" t="s">
        <v>449</v>
      </c>
      <c r="H36">
        <v>1.8513409257257809</v>
      </c>
      <c r="I36">
        <v>3.0178851092108081</v>
      </c>
      <c r="J36">
        <v>2.9264851424431049</v>
      </c>
      <c r="K36">
        <v>1.6828573051060749</v>
      </c>
      <c r="L36">
        <v>0.61311984307686507</v>
      </c>
      <c r="M36">
        <v>6.0376273416889044</v>
      </c>
      <c r="N36">
        <v>4.3930022492206087</v>
      </c>
      <c r="O36">
        <v>1.8553417239162631</v>
      </c>
      <c r="P36">
        <v>0.95784130222557451</v>
      </c>
      <c r="Q36">
        <v>0.28301827576440353</v>
      </c>
      <c r="R36">
        <v>1.336894327175123</v>
      </c>
      <c r="S36">
        <v>1.4092597226103769</v>
      </c>
      <c r="T36">
        <v>1.570969344503359</v>
      </c>
      <c r="U36">
        <v>0.81515048818819291</v>
      </c>
      <c r="V36">
        <v>0.42383513065853001</v>
      </c>
      <c r="W36" t="s">
        <v>147</v>
      </c>
      <c r="X36" t="s">
        <v>148</v>
      </c>
      <c r="Y36" t="s">
        <v>149</v>
      </c>
      <c r="Z36" t="s">
        <v>150</v>
      </c>
      <c r="AA36" t="s">
        <v>151</v>
      </c>
      <c r="AB36" t="s">
        <v>152</v>
      </c>
      <c r="AC36" t="s">
        <v>153</v>
      </c>
      <c r="AD36" t="s">
        <v>154</v>
      </c>
      <c r="AE36" t="s">
        <v>155</v>
      </c>
      <c r="AF36" t="s">
        <v>156</v>
      </c>
      <c r="AG36" t="s">
        <v>157</v>
      </c>
      <c r="AH36" t="s">
        <v>158</v>
      </c>
      <c r="AI36" t="s">
        <v>159</v>
      </c>
      <c r="AJ36" t="s">
        <v>160</v>
      </c>
      <c r="AK36" t="s">
        <v>161</v>
      </c>
      <c r="AL36" t="s">
        <v>162</v>
      </c>
      <c r="AM36">
        <v>1.839402438213658</v>
      </c>
      <c r="AN36">
        <v>0.30102082537866731</v>
      </c>
      <c r="AO36">
        <v>1.4233576642335779</v>
      </c>
      <c r="AP36">
        <v>0.63275182856250189</v>
      </c>
      <c r="AQ36">
        <v>7.0358034970857926</v>
      </c>
      <c r="AR36">
        <v>1.821078669578678</v>
      </c>
      <c r="AS36">
        <v>4.2715952292735064</v>
      </c>
      <c r="AT36">
        <v>0.26327035155454631</v>
      </c>
      <c r="AU36">
        <v>0.51593154201632219</v>
      </c>
      <c r="AV36">
        <v>3.4528908144822732</v>
      </c>
      <c r="AW36">
        <v>2.9949379497654571</v>
      </c>
      <c r="AX36">
        <v>2.148435589183582</v>
      </c>
      <c r="AY36">
        <v>2.5191937025218252</v>
      </c>
      <c r="AZ36">
        <v>3.1878370590528191</v>
      </c>
      <c r="BA36">
        <v>4.6916111705947818</v>
      </c>
      <c r="BB36">
        <v>1.935774091641723</v>
      </c>
      <c r="BC36">
        <v>189.73895200000001</v>
      </c>
      <c r="BD36">
        <v>309.64057799999989</v>
      </c>
      <c r="BE36">
        <v>299.9468720000001</v>
      </c>
      <c r="BF36">
        <v>172.54591199999999</v>
      </c>
      <c r="BG36">
        <v>62.842382000000022</v>
      </c>
      <c r="BH36">
        <v>352.26819599999988</v>
      </c>
      <c r="BI36">
        <v>256.45458800000011</v>
      </c>
      <c r="BJ36">
        <v>108.15022500000001</v>
      </c>
      <c r="BK36">
        <v>55.914419000000009</v>
      </c>
      <c r="BL36">
        <v>16.507940999999999</v>
      </c>
      <c r="BM36">
        <v>59.063199999999988</v>
      </c>
      <c r="BN36">
        <v>62.289929999999991</v>
      </c>
      <c r="BO36">
        <v>69.291778999999991</v>
      </c>
      <c r="BP36">
        <v>36.048876999999997</v>
      </c>
      <c r="BQ36">
        <v>18.725541</v>
      </c>
      <c r="BR36">
        <v>53.784789000000011</v>
      </c>
      <c r="BS36">
        <v>6.9002619999999997</v>
      </c>
      <c r="BT36">
        <v>54.63790800000001</v>
      </c>
      <c r="BU36">
        <v>34.636485999999998</v>
      </c>
      <c r="BV36">
        <v>74.795344000000028</v>
      </c>
      <c r="BW36">
        <v>27.515705999999991</v>
      </c>
      <c r="BX36">
        <v>96.702240000000018</v>
      </c>
      <c r="BY36">
        <v>13.053348</v>
      </c>
      <c r="BZ36">
        <v>18.661729000000001</v>
      </c>
      <c r="CA36">
        <v>66.345851999999994</v>
      </c>
      <c r="CB36">
        <v>33.740771000000009</v>
      </c>
      <c r="CC36">
        <v>145.88942599999999</v>
      </c>
      <c r="CD36">
        <v>69.379114000000015</v>
      </c>
      <c r="CE36">
        <v>162.496735</v>
      </c>
      <c r="CF36">
        <v>114.418806</v>
      </c>
      <c r="CG36">
        <v>61.756180000000001</v>
      </c>
    </row>
    <row r="37">
      <c r="A37" t="s">
        <v>428</v>
      </c>
      <c r="B37">
        <v>2006</v>
      </c>
      <c r="C37" t="s">
        <v>431</v>
      </c>
      <c r="D37">
        <v>126</v>
      </c>
      <c r="E37" t="s">
        <v>51</v>
      </c>
      <c r="F37" t="s">
        <v>22</v>
      </c>
      <c r="G37" t="s">
        <v>450</v>
      </c>
      <c r="H37">
        <v>1.052392531740634</v>
      </c>
      <c r="I37">
        <v>1.1057797528613551</v>
      </c>
      <c r="J37">
        <v>0.45014640427066871</v>
      </c>
      <c r="K37">
        <v>0.61888462200694494</v>
      </c>
      <c r="L37">
        <v>0.40561903438766478</v>
      </c>
      <c r="M37">
        <v>0.48360816556521352</v>
      </c>
      <c r="N37">
        <v>0.54343564419986312</v>
      </c>
      <c r="O37">
        <v>0.84844142475688533</v>
      </c>
      <c r="P37">
        <v>0.63562913353672945</v>
      </c>
      <c r="Q37">
        <v>0</v>
      </c>
      <c r="R37">
        <v>0.99085614615879825</v>
      </c>
      <c r="S37">
        <v>1.5264075720592301</v>
      </c>
      <c r="T37">
        <v>1.2787281894392</v>
      </c>
      <c r="U37">
        <v>0.95141241683211852</v>
      </c>
      <c r="V37">
        <v>0.36793727173585611</v>
      </c>
      <c r="W37" t="s">
        <v>147</v>
      </c>
      <c r="X37" t="s">
        <v>148</v>
      </c>
      <c r="Y37" t="s">
        <v>149</v>
      </c>
      <c r="Z37" t="s">
        <v>150</v>
      </c>
      <c r="AA37" t="s">
        <v>151</v>
      </c>
      <c r="AB37" t="s">
        <v>152</v>
      </c>
      <c r="AC37" t="s">
        <v>153</v>
      </c>
      <c r="AD37" t="s">
        <v>154</v>
      </c>
      <c r="AE37" t="s">
        <v>155</v>
      </c>
      <c r="AF37" t="s">
        <v>156</v>
      </c>
      <c r="AG37" t="s">
        <v>157</v>
      </c>
      <c r="AH37" t="s">
        <v>158</v>
      </c>
      <c r="AI37" t="s">
        <v>159</v>
      </c>
      <c r="AJ37" t="s">
        <v>160</v>
      </c>
      <c r="AK37" t="s">
        <v>161</v>
      </c>
      <c r="AL37" t="s">
        <v>162</v>
      </c>
      <c r="AM37">
        <v>1.013880959865382</v>
      </c>
      <c r="AN37">
        <v>6.4444457386393914</v>
      </c>
      <c r="AO37">
        <v>1.715328467153286</v>
      </c>
      <c r="AP37">
        <v>0.61181340050367572</v>
      </c>
      <c r="AQ37">
        <v>0</v>
      </c>
      <c r="AR37">
        <v>0</v>
      </c>
      <c r="AS37">
        <v>0.24845531386223241</v>
      </c>
      <c r="AT37">
        <v>0.55739341909672868</v>
      </c>
      <c r="AU37">
        <v>0</v>
      </c>
      <c r="AV37">
        <v>0</v>
      </c>
      <c r="AW37">
        <v>0.083049932932143203</v>
      </c>
      <c r="AX37">
        <v>0.062850787296707997</v>
      </c>
      <c r="AY37">
        <v>0</v>
      </c>
      <c r="AZ37">
        <v>0</v>
      </c>
      <c r="BA37">
        <v>0.72593009120600915</v>
      </c>
      <c r="BB37">
        <v>1.2413647114156121</v>
      </c>
      <c r="BC37">
        <v>107.85688</v>
      </c>
      <c r="BD37">
        <v>113.45504200000001</v>
      </c>
      <c r="BE37">
        <v>46.137259999999998</v>
      </c>
      <c r="BF37">
        <v>63.455178999999987</v>
      </c>
      <c r="BG37">
        <v>41.574361999999986</v>
      </c>
      <c r="BH37">
        <v>28.216345</v>
      </c>
      <c r="BI37">
        <v>31.724674</v>
      </c>
      <c r="BJ37">
        <v>49.456728000000012</v>
      </c>
      <c r="BK37">
        <v>37.105137999999997</v>
      </c>
      <c r="BL37">
        <v>0</v>
      </c>
      <c r="BM37">
        <v>43.775438000000001</v>
      </c>
      <c r="BN37">
        <v>67.467918999999995</v>
      </c>
      <c r="BO37">
        <v>56.401705999999983</v>
      </c>
      <c r="BP37">
        <v>42.074868000000002</v>
      </c>
      <c r="BQ37">
        <v>16.255907000000001</v>
      </c>
      <c r="BR37">
        <v>29.646243999999999</v>
      </c>
      <c r="BS37">
        <v>147.72520800000009</v>
      </c>
      <c r="BT37">
        <v>65.845684000000006</v>
      </c>
      <c r="BU37">
        <v>33.490327999999998</v>
      </c>
      <c r="BV37">
        <v>0</v>
      </c>
      <c r="BW37">
        <v>0</v>
      </c>
      <c r="BX37">
        <v>5.6246399999999994</v>
      </c>
      <c r="BY37">
        <v>27.636420999999999</v>
      </c>
      <c r="BZ37">
        <v>0</v>
      </c>
      <c r="CA37">
        <v>0</v>
      </c>
      <c r="CB37">
        <v>0.93563499999999999</v>
      </c>
      <c r="CC37">
        <v>4.2678799999999999</v>
      </c>
      <c r="CD37">
        <v>0</v>
      </c>
      <c r="CE37">
        <v>0</v>
      </c>
      <c r="CF37">
        <v>17.703951</v>
      </c>
      <c r="CG37">
        <v>39.602732000000003</v>
      </c>
    </row>
    <row r="38">
      <c r="A38" t="s">
        <v>428</v>
      </c>
      <c r="B38">
        <v>2006</v>
      </c>
      <c r="C38" t="s">
        <v>431</v>
      </c>
      <c r="D38">
        <v>127</v>
      </c>
      <c r="E38" t="s">
        <v>51</v>
      </c>
      <c r="F38" t="s">
        <v>19</v>
      </c>
      <c r="G38" t="s">
        <v>451</v>
      </c>
      <c r="H38">
        <v>0.089347685773212698</v>
      </c>
      <c r="I38">
        <v>0</v>
      </c>
      <c r="J38">
        <v>0.028342409004773299</v>
      </c>
      <c r="K38">
        <v>0</v>
      </c>
      <c r="L38">
        <v>0</v>
      </c>
      <c r="M38">
        <v>0</v>
      </c>
      <c r="N38">
        <v>0</v>
      </c>
      <c r="O38">
        <v>0</v>
      </c>
      <c r="P38">
        <v>0</v>
      </c>
      <c r="Q38">
        <v>0</v>
      </c>
      <c r="R38">
        <v>0.20726859874710341</v>
      </c>
      <c r="S38">
        <v>0</v>
      </c>
      <c r="T38">
        <v>0</v>
      </c>
      <c r="U38">
        <v>0</v>
      </c>
      <c r="V38">
        <v>0.065750241506672594</v>
      </c>
      <c r="W38" t="s">
        <v>147</v>
      </c>
      <c r="X38" t="s">
        <v>148</v>
      </c>
      <c r="Y38" t="s">
        <v>149</v>
      </c>
      <c r="Z38" t="s">
        <v>150</v>
      </c>
      <c r="AA38" t="s">
        <v>151</v>
      </c>
      <c r="AB38" t="s">
        <v>152</v>
      </c>
      <c r="AC38" t="s">
        <v>153</v>
      </c>
      <c r="AD38" t="s">
        <v>154</v>
      </c>
      <c r="AE38" t="s">
        <v>155</v>
      </c>
      <c r="AF38" t="s">
        <v>156</v>
      </c>
      <c r="AG38" t="s">
        <v>157</v>
      </c>
      <c r="AH38" t="s">
        <v>158</v>
      </c>
      <c r="AI38" t="s">
        <v>159</v>
      </c>
      <c r="AJ38" t="s">
        <v>160</v>
      </c>
      <c r="AK38" t="s">
        <v>161</v>
      </c>
      <c r="AL38" t="s">
        <v>162</v>
      </c>
      <c r="AM38">
        <v>0.099346383759641999</v>
      </c>
      <c r="AN38">
        <v>0</v>
      </c>
      <c r="AO38">
        <v>0</v>
      </c>
      <c r="AP38">
        <v>0</v>
      </c>
      <c r="AQ38">
        <v>0</v>
      </c>
      <c r="AR38">
        <v>0</v>
      </c>
      <c r="AS38">
        <v>0</v>
      </c>
      <c r="AT38">
        <v>0.1526458204048762</v>
      </c>
      <c r="AU38">
        <v>0</v>
      </c>
      <c r="AV38">
        <v>0</v>
      </c>
      <c r="AW38">
        <v>0</v>
      </c>
      <c r="AX38">
        <v>0</v>
      </c>
      <c r="AY38">
        <v>0</v>
      </c>
      <c r="AZ38">
        <v>0</v>
      </c>
      <c r="BA38">
        <v>0.065138300687171705</v>
      </c>
      <c r="BB38">
        <v>0</v>
      </c>
      <c r="BC38">
        <v>9.1570040000000006</v>
      </c>
      <c r="BD38">
        <v>0</v>
      </c>
      <c r="BE38">
        <v>2.9049239999999998</v>
      </c>
      <c r="BF38">
        <v>0</v>
      </c>
      <c r="BG38">
        <v>0</v>
      </c>
      <c r="BH38">
        <v>0</v>
      </c>
      <c r="BI38">
        <v>0</v>
      </c>
      <c r="BJ38">
        <v>0</v>
      </c>
      <c r="BK38">
        <v>0</v>
      </c>
      <c r="BL38">
        <v>0</v>
      </c>
      <c r="BM38">
        <v>9.1570040000000006</v>
      </c>
      <c r="BN38">
        <v>0</v>
      </c>
      <c r="BO38">
        <v>0</v>
      </c>
      <c r="BP38">
        <v>0</v>
      </c>
      <c r="BQ38">
        <v>2.9049239999999998</v>
      </c>
      <c r="BR38">
        <v>2.9049239999999998</v>
      </c>
      <c r="BS38">
        <v>0</v>
      </c>
      <c r="BT38">
        <v>0</v>
      </c>
      <c r="BU38">
        <v>0</v>
      </c>
      <c r="BV38">
        <v>0</v>
      </c>
      <c r="BW38">
        <v>0</v>
      </c>
      <c r="BX38">
        <v>0</v>
      </c>
      <c r="BY38">
        <v>7.5684139999999998</v>
      </c>
      <c r="BZ38">
        <v>0</v>
      </c>
      <c r="CA38">
        <v>0</v>
      </c>
      <c r="CB38">
        <v>0</v>
      </c>
      <c r="CC38">
        <v>0</v>
      </c>
      <c r="CD38">
        <v>0</v>
      </c>
      <c r="CE38">
        <v>0</v>
      </c>
      <c r="CF38">
        <v>1.5885899999999999</v>
      </c>
      <c r="CG38">
        <v>0</v>
      </c>
    </row>
    <row r="39">
      <c r="A39" t="s">
        <v>428</v>
      </c>
      <c r="B39">
        <v>2006</v>
      </c>
      <c r="C39" t="s">
        <v>431</v>
      </c>
      <c r="D39">
        <v>128</v>
      </c>
      <c r="E39" t="s">
        <v>176</v>
      </c>
      <c r="F39" t="s">
        <v>50</v>
      </c>
      <c r="G39" t="s">
        <v>452</v>
      </c>
      <c r="H39">
        <v>1.872722552267468</v>
      </c>
      <c r="I39">
        <v>3.0516294093517899</v>
      </c>
      <c r="J39">
        <v>2.9405553709412291</v>
      </c>
      <c r="K39">
        <v>1.693337108066636</v>
      </c>
      <c r="L39">
        <v>0.61561690241195555</v>
      </c>
      <c r="M39">
        <v>6.0669676928537486</v>
      </c>
      <c r="N39">
        <v>4.4170058333252848</v>
      </c>
      <c r="O39">
        <v>1.871217911827679</v>
      </c>
      <c r="P39">
        <v>0.96396856727732572</v>
      </c>
      <c r="Q39">
        <v>0.28301827576440353</v>
      </c>
      <c r="R39">
        <v>1.3531062277142301</v>
      </c>
      <c r="S39">
        <v>1.4311042055682279</v>
      </c>
      <c r="T39">
        <v>1.5913179760466789</v>
      </c>
      <c r="U39">
        <v>0.82298042615068823</v>
      </c>
      <c r="V39">
        <v>0.42568125711685972</v>
      </c>
      <c r="W39" t="s">
        <v>147</v>
      </c>
      <c r="X39" t="s">
        <v>148</v>
      </c>
      <c r="Y39" t="s">
        <v>149</v>
      </c>
      <c r="Z39" t="s">
        <v>150</v>
      </c>
      <c r="AA39" t="s">
        <v>151</v>
      </c>
      <c r="AB39" t="s">
        <v>152</v>
      </c>
      <c r="AC39" t="s">
        <v>153</v>
      </c>
      <c r="AD39" t="s">
        <v>154</v>
      </c>
      <c r="AE39" t="s">
        <v>155</v>
      </c>
      <c r="AF39" t="s">
        <v>156</v>
      </c>
      <c r="AG39" t="s">
        <v>157</v>
      </c>
      <c r="AH39" t="s">
        <v>158</v>
      </c>
      <c r="AI39" t="s">
        <v>159</v>
      </c>
      <c r="AJ39" t="s">
        <v>160</v>
      </c>
      <c r="AK39" t="s">
        <v>161</v>
      </c>
      <c r="AL39" t="s">
        <v>162</v>
      </c>
      <c r="AM39">
        <v>1.8601096878805621</v>
      </c>
      <c r="AN39">
        <v>0.32175623110277768</v>
      </c>
      <c r="AO39">
        <v>1.448199034533979</v>
      </c>
      <c r="AP39">
        <v>0.63664691973131193</v>
      </c>
      <c r="AQ39">
        <v>7.0358034970857926</v>
      </c>
      <c r="AR39">
        <v>1.821078669578678</v>
      </c>
      <c r="AS39">
        <v>4.2822346688603403</v>
      </c>
      <c r="AT39">
        <v>0.26515304219889069</v>
      </c>
      <c r="AU39">
        <v>0.51593154201632219</v>
      </c>
      <c r="AV39">
        <v>3.4528908144822732</v>
      </c>
      <c r="AW39">
        <v>2.9974273111370469</v>
      </c>
      <c r="AX39">
        <v>2.149786747079323</v>
      </c>
      <c r="AY39">
        <v>2.5191937025218252</v>
      </c>
      <c r="AZ39">
        <v>3.1878370590528191</v>
      </c>
      <c r="BA39">
        <v>4.7290209606605709</v>
      </c>
      <c r="BB39">
        <v>1.9601061577908221</v>
      </c>
      <c r="BC39"/>
      <c r="BD39"/>
      <c r="BE39"/>
      <c r="BF39"/>
      <c r="BG39"/>
      <c r="BH39"/>
      <c r="BI39"/>
      <c r="BJ39"/>
      <c r="BK39"/>
      <c r="BL39"/>
      <c r="BM39"/>
      <c r="BN39"/>
      <c r="BO39"/>
      <c r="BP39"/>
      <c r="BQ39"/>
      <c r="BR39"/>
      <c r="BS39"/>
      <c r="BT39"/>
      <c r="BU39"/>
      <c r="BV39"/>
      <c r="BW39"/>
      <c r="BX39"/>
      <c r="BY39"/>
      <c r="BZ39"/>
      <c r="CA39"/>
      <c r="CB39"/>
      <c r="CC39"/>
      <c r="CD39"/>
      <c r="CE39"/>
      <c r="CF39"/>
      <c r="CG39"/>
    </row>
    <row r="40">
      <c r="A40" t="s">
        <v>428</v>
      </c>
      <c r="B40">
        <v>2006</v>
      </c>
      <c r="C40" t="s">
        <v>431</v>
      </c>
      <c r="D40">
        <v>129</v>
      </c>
      <c r="E40" t="s">
        <v>176</v>
      </c>
      <c r="F40" t="s">
        <v>49</v>
      </c>
      <c r="G40" t="s">
        <v>192</v>
      </c>
      <c r="H40">
        <v>98.127277447732666</v>
      </c>
      <c r="I40">
        <v>96.948370590647912</v>
      </c>
      <c r="J40">
        <v>97.059444629058788</v>
      </c>
      <c r="K40">
        <v>98.306662891933371</v>
      </c>
      <c r="L40">
        <v>99.384383097588071</v>
      </c>
      <c r="M40">
        <v>93.93303230714622</v>
      </c>
      <c r="N40">
        <v>95.582994166674723</v>
      </c>
      <c r="O40">
        <v>98.128782088172301</v>
      </c>
      <c r="P40">
        <v>99.036031432722723</v>
      </c>
      <c r="Q40">
        <v>99.71698172423558</v>
      </c>
      <c r="R40">
        <v>98.646893772285864</v>
      </c>
      <c r="S40">
        <v>98.568895794431796</v>
      </c>
      <c r="T40">
        <v>98.408682023953446</v>
      </c>
      <c r="U40">
        <v>99.17701957384935</v>
      </c>
      <c r="V40">
        <v>99.57431874288315</v>
      </c>
      <c r="W40" t="s">
        <v>147</v>
      </c>
      <c r="X40" t="s">
        <v>148</v>
      </c>
      <c r="Y40" t="s">
        <v>149</v>
      </c>
      <c r="Z40" t="s">
        <v>150</v>
      </c>
      <c r="AA40" t="s">
        <v>151</v>
      </c>
      <c r="AB40" t="s">
        <v>152</v>
      </c>
      <c r="AC40" t="s">
        <v>153</v>
      </c>
      <c r="AD40" t="s">
        <v>154</v>
      </c>
      <c r="AE40" t="s">
        <v>155</v>
      </c>
      <c r="AF40" t="s">
        <v>156</v>
      </c>
      <c r="AG40" t="s">
        <v>157</v>
      </c>
      <c r="AH40" t="s">
        <v>158</v>
      </c>
      <c r="AI40" t="s">
        <v>159</v>
      </c>
      <c r="AJ40" t="s">
        <v>160</v>
      </c>
      <c r="AK40" t="s">
        <v>161</v>
      </c>
      <c r="AL40" t="s">
        <v>162</v>
      </c>
      <c r="AM40">
        <v>98.139890312119462</v>
      </c>
      <c r="AN40">
        <v>99.678243768897218</v>
      </c>
      <c r="AO40">
        <v>98.551800965466029</v>
      </c>
      <c r="AP40">
        <v>99.363353080268652</v>
      </c>
      <c r="AQ40">
        <v>92.964196502914263</v>
      </c>
      <c r="AR40">
        <v>98.178921330421247</v>
      </c>
      <c r="AS40">
        <v>95.717765331139688</v>
      </c>
      <c r="AT40">
        <v>99.734846957801082</v>
      </c>
      <c r="AU40">
        <v>99.484068457983682</v>
      </c>
      <c r="AV40">
        <v>96.547109185517755</v>
      </c>
      <c r="AW40">
        <v>97.002572688862955</v>
      </c>
      <c r="AX40">
        <v>97.850213252920682</v>
      </c>
      <c r="AY40">
        <v>97.480806297478225</v>
      </c>
      <c r="AZ40">
        <v>96.812162940947317</v>
      </c>
      <c r="BA40">
        <v>95.27097903933948</v>
      </c>
      <c r="BB40">
        <v>98.039893842209153</v>
      </c>
      <c r="BC40"/>
      <c r="BD40"/>
      <c r="BE40"/>
      <c r="BF40"/>
      <c r="BG40"/>
      <c r="BH40"/>
      <c r="BI40"/>
      <c r="BJ40"/>
      <c r="BK40"/>
      <c r="BL40"/>
      <c r="BM40"/>
      <c r="BN40"/>
      <c r="BO40"/>
      <c r="BP40"/>
      <c r="BQ40"/>
      <c r="BR40"/>
      <c r="BS40"/>
      <c r="BT40"/>
      <c r="BU40"/>
      <c r="BV40"/>
      <c r="BW40"/>
      <c r="BX40"/>
      <c r="BY40"/>
      <c r="BZ40"/>
      <c r="CA40"/>
      <c r="CB40"/>
      <c r="CC40"/>
      <c r="CD40"/>
      <c r="CE40"/>
      <c r="CF40"/>
      <c r="CG40"/>
    </row>
    <row r="41">
      <c r="A41" t="s">
        <v>428</v>
      </c>
      <c r="B41">
        <v>2006</v>
      </c>
      <c r="C41" t="s">
        <v>431</v>
      </c>
      <c r="D41">
        <v>135</v>
      </c>
      <c r="E41" t="s">
        <v>46</v>
      </c>
      <c r="F41" t="s">
        <v>45</v>
      </c>
      <c r="G41" t="s">
        <v>453</v>
      </c>
      <c r="H41">
        <v>1.0358119326951261</v>
      </c>
      <c r="I41">
        <v>5.8276099738182534</v>
      </c>
      <c r="J41">
        <v>19.175063542336101</v>
      </c>
      <c r="K41">
        <v>55.353986703731742</v>
      </c>
      <c r="L41">
        <v>95.789089225665421</v>
      </c>
      <c r="M41">
        <v>12.192547219946521</v>
      </c>
      <c r="N41">
        <v>38.405667369309278</v>
      </c>
      <c r="O41">
        <v>62.799787542112938</v>
      </c>
      <c r="P41">
        <v>90.699385511773471</v>
      </c>
      <c r="Q41">
        <v>99.275908183210589</v>
      </c>
      <c r="R41">
        <v>0.094061377990780903</v>
      </c>
      <c r="S41">
        <v>1.0426309707967729</v>
      </c>
      <c r="T41">
        <v>1.467532341067991</v>
      </c>
      <c r="U41">
        <v>2.572725700353629</v>
      </c>
      <c r="V41">
        <v>5.3165766229690448</v>
      </c>
      <c r="W41" t="s">
        <v>147</v>
      </c>
      <c r="X41" t="s">
        <v>148</v>
      </c>
      <c r="Y41" t="s">
        <v>149</v>
      </c>
      <c r="Z41" t="s">
        <v>150</v>
      </c>
      <c r="AA41" t="s">
        <v>151</v>
      </c>
      <c r="AB41" t="s">
        <v>152</v>
      </c>
      <c r="AC41" t="s">
        <v>153</v>
      </c>
      <c r="AD41" t="s">
        <v>154</v>
      </c>
      <c r="AE41" t="s">
        <v>155</v>
      </c>
      <c r="AF41" t="s">
        <v>156</v>
      </c>
      <c r="AG41" t="s">
        <v>157</v>
      </c>
      <c r="AH41" t="s">
        <v>158</v>
      </c>
      <c r="AI41" t="s">
        <v>159</v>
      </c>
      <c r="AJ41" t="s">
        <v>160</v>
      </c>
      <c r="AK41" t="s">
        <v>161</v>
      </c>
      <c r="AL41" t="s">
        <v>162</v>
      </c>
      <c r="AM41">
        <v>23.02583774572966</v>
      </c>
      <c r="AN41">
        <v>39.722693741807262</v>
      </c>
      <c r="AO41">
        <v>79.343065693430674</v>
      </c>
      <c r="AP41">
        <v>10.476620717143151</v>
      </c>
      <c r="AQ41">
        <v>82.556203164029952</v>
      </c>
      <c r="AR41">
        <v>32.903738826503528</v>
      </c>
      <c r="AS41">
        <v>29.11110358487505</v>
      </c>
      <c r="AT41">
        <v>63.954725755348051</v>
      </c>
      <c r="AU41">
        <v>35.260296214986809</v>
      </c>
      <c r="AV41">
        <v>21.3244387230997</v>
      </c>
      <c r="AW41">
        <v>64.080198561517335</v>
      </c>
      <c r="AX41">
        <v>12.834944049767831</v>
      </c>
      <c r="AY41">
        <v>60.176959081801741</v>
      </c>
      <c r="AZ41">
        <v>28.03970831575867</v>
      </c>
      <c r="BA41">
        <v>26.289812990857829</v>
      </c>
      <c r="BB41">
        <v>23.470096111950451</v>
      </c>
      <c r="BC41"/>
      <c r="BD41"/>
      <c r="BE41"/>
      <c r="BF41"/>
      <c r="BG41"/>
      <c r="BH41"/>
      <c r="BI41"/>
      <c r="BJ41"/>
      <c r="BK41"/>
      <c r="BL41"/>
      <c r="BM41"/>
      <c r="BN41"/>
      <c r="BO41"/>
      <c r="BP41"/>
      <c r="BQ41"/>
      <c r="BR41"/>
      <c r="BS41"/>
      <c r="BT41"/>
      <c r="BU41"/>
      <c r="BV41"/>
      <c r="BW41"/>
      <c r="BX41"/>
      <c r="BY41"/>
      <c r="BZ41"/>
      <c r="CA41"/>
      <c r="CB41"/>
      <c r="CC41"/>
      <c r="CD41"/>
      <c r="CE41"/>
      <c r="CF41"/>
      <c r="CG41"/>
    </row>
    <row r="42">
      <c r="A42" t="s">
        <v>428</v>
      </c>
      <c r="B42">
        <v>2006</v>
      </c>
      <c r="C42" t="s">
        <v>431</v>
      </c>
      <c r="D42">
        <v>136</v>
      </c>
      <c r="E42" t="s">
        <v>46</v>
      </c>
      <c r="F42" t="s">
        <v>44</v>
      </c>
      <c r="G42" t="s">
        <v>454</v>
      </c>
      <c r="H42">
        <v>0.1719588302350222</v>
      </c>
      <c r="I42">
        <v>0.70565663332008477</v>
      </c>
      <c r="J42">
        <v>2.3489124995944719</v>
      </c>
      <c r="K42">
        <v>3.5044782552669251</v>
      </c>
      <c r="L42">
        <v>1.0219029203448511</v>
      </c>
      <c r="M42">
        <v>0.63937188176340898</v>
      </c>
      <c r="N42">
        <v>2.3694703395760119</v>
      </c>
      <c r="O42">
        <v>2.7427217583103678</v>
      </c>
      <c r="P42">
        <v>1.979036597795232</v>
      </c>
      <c r="Q42">
        <v>0.1395800103226412</v>
      </c>
      <c r="R42">
        <v>0.1943311687264673</v>
      </c>
      <c r="S42">
        <v>0.073383985048905295</v>
      </c>
      <c r="T42">
        <v>0.27391191176017088</v>
      </c>
      <c r="U42">
        <v>1.660529077430893</v>
      </c>
      <c r="V42">
        <v>5.3940398351861454</v>
      </c>
      <c r="W42" t="s">
        <v>147</v>
      </c>
      <c r="X42" t="s">
        <v>148</v>
      </c>
      <c r="Y42" t="s">
        <v>149</v>
      </c>
      <c r="Z42" t="s">
        <v>150</v>
      </c>
      <c r="AA42" t="s">
        <v>151</v>
      </c>
      <c r="AB42" t="s">
        <v>152</v>
      </c>
      <c r="AC42" t="s">
        <v>153</v>
      </c>
      <c r="AD42" t="s">
        <v>154</v>
      </c>
      <c r="AE42" t="s">
        <v>155</v>
      </c>
      <c r="AF42" t="s">
        <v>156</v>
      </c>
      <c r="AG42" t="s">
        <v>157</v>
      </c>
      <c r="AH42" t="s">
        <v>158</v>
      </c>
      <c r="AI42" t="s">
        <v>159</v>
      </c>
      <c r="AJ42" t="s">
        <v>160</v>
      </c>
      <c r="AK42" t="s">
        <v>161</v>
      </c>
      <c r="AL42" t="s">
        <v>162</v>
      </c>
      <c r="AM42">
        <v>3.439402589237806</v>
      </c>
      <c r="AN42">
        <v>0</v>
      </c>
      <c r="AO42">
        <v>0</v>
      </c>
      <c r="AP42">
        <v>0.68029956755707777</v>
      </c>
      <c r="AQ42">
        <v>0</v>
      </c>
      <c r="AR42">
        <v>0</v>
      </c>
      <c r="AS42">
        <v>0.73945316592597155</v>
      </c>
      <c r="AT42">
        <v>5.0792554908833409</v>
      </c>
      <c r="AU42">
        <v>6.5103891442132067</v>
      </c>
      <c r="AV42">
        <v>0</v>
      </c>
      <c r="AW42">
        <v>0</v>
      </c>
      <c r="AX42">
        <v>0.28208668241248008</v>
      </c>
      <c r="AY42">
        <v>0.42659520843624071</v>
      </c>
      <c r="AZ42">
        <v>0.2135401336489581</v>
      </c>
      <c r="BA42">
        <v>4.5585435603931943</v>
      </c>
      <c r="BB42">
        <v>0</v>
      </c>
      <c r="BC42"/>
      <c r="BD42"/>
      <c r="BE42"/>
      <c r="BF42"/>
      <c r="BG42"/>
      <c r="BH42"/>
      <c r="BI42"/>
      <c r="BJ42"/>
      <c r="BK42"/>
      <c r="BL42"/>
      <c r="BM42"/>
      <c r="BN42"/>
      <c r="BO42"/>
      <c r="BP42"/>
      <c r="BQ42"/>
      <c r="BR42"/>
      <c r="BS42"/>
      <c r="BT42"/>
      <c r="BU42"/>
      <c r="BV42"/>
      <c r="BW42"/>
      <c r="BX42"/>
      <c r="BY42"/>
      <c r="BZ42"/>
      <c r="CA42"/>
      <c r="CB42"/>
      <c r="CC42"/>
      <c r="CD42"/>
      <c r="CE42"/>
      <c r="CF42"/>
      <c r="CG42"/>
    </row>
    <row r="43">
      <c r="A43" t="s">
        <v>428</v>
      </c>
      <c r="B43">
        <v>2006</v>
      </c>
      <c r="C43" t="s">
        <v>431</v>
      </c>
      <c r="D43">
        <v>137</v>
      </c>
      <c r="E43" t="s">
        <v>46</v>
      </c>
      <c r="F43" t="s">
        <v>43</v>
      </c>
      <c r="G43" t="s">
        <v>455</v>
      </c>
      <c r="H43">
        <v>97.650489019556204</v>
      </c>
      <c r="I43">
        <v>92.360953639999394</v>
      </c>
      <c r="J43">
        <v>77.997535144794313</v>
      </c>
      <c r="K43">
        <v>40.522650418994793</v>
      </c>
      <c r="L43">
        <v>2.7833888196019672</v>
      </c>
      <c r="M43">
        <v>86.684472732724743</v>
      </c>
      <c r="N43">
        <v>58.681426646915028</v>
      </c>
      <c r="O43">
        <v>33.609049274819498</v>
      </c>
      <c r="P43">
        <v>6.6859487568946427</v>
      </c>
      <c r="Q43">
        <v>0.58451180646674505</v>
      </c>
      <c r="R43">
        <v>98.513482708376927</v>
      </c>
      <c r="S43">
        <v>97.35757747209513</v>
      </c>
      <c r="T43">
        <v>96.979827557732833</v>
      </c>
      <c r="U43">
        <v>94.815332805383576</v>
      </c>
      <c r="V43">
        <v>88.855696028602566</v>
      </c>
      <c r="W43" t="s">
        <v>147</v>
      </c>
      <c r="X43" t="s">
        <v>148</v>
      </c>
      <c r="Y43" t="s">
        <v>149</v>
      </c>
      <c r="Z43" t="s">
        <v>150</v>
      </c>
      <c r="AA43" t="s">
        <v>151</v>
      </c>
      <c r="AB43" t="s">
        <v>152</v>
      </c>
      <c r="AC43" t="s">
        <v>153</v>
      </c>
      <c r="AD43" t="s">
        <v>154</v>
      </c>
      <c r="AE43" t="s">
        <v>155</v>
      </c>
      <c r="AF43" t="s">
        <v>156</v>
      </c>
      <c r="AG43" t="s">
        <v>157</v>
      </c>
      <c r="AH43" t="s">
        <v>158</v>
      </c>
      <c r="AI43" t="s">
        <v>159</v>
      </c>
      <c r="AJ43" t="s">
        <v>160</v>
      </c>
      <c r="AK43" t="s">
        <v>161</v>
      </c>
      <c r="AL43" t="s">
        <v>162</v>
      </c>
      <c r="AM43">
        <v>72.421532321407923</v>
      </c>
      <c r="AN43">
        <v>53.832860519552838</v>
      </c>
      <c r="AO43">
        <v>18.941605839416081</v>
      </c>
      <c r="AP43">
        <v>88.231266314796173</v>
      </c>
      <c r="AQ43">
        <v>17.443796835970101</v>
      </c>
      <c r="AR43">
        <v>67.09626117349552</v>
      </c>
      <c r="AS43">
        <v>69.9009879353369</v>
      </c>
      <c r="AT43">
        <v>30.255979514266759</v>
      </c>
      <c r="AU43">
        <v>58.229314640800027</v>
      </c>
      <c r="AV43">
        <v>78.675561276900254</v>
      </c>
      <c r="AW43">
        <v>35.836751505550488</v>
      </c>
      <c r="AX43">
        <v>86.82011848052295</v>
      </c>
      <c r="AY43">
        <v>39.396445709762773</v>
      </c>
      <c r="AZ43">
        <v>71.746751550593217</v>
      </c>
      <c r="BA43">
        <v>68.360575056855765</v>
      </c>
      <c r="BB43">
        <v>75.28853917663406</v>
      </c>
      <c r="BC43"/>
      <c r="BD43"/>
      <c r="BE43"/>
      <c r="BF43"/>
      <c r="BG43"/>
      <c r="BH43"/>
      <c r="BI43"/>
      <c r="BJ43"/>
      <c r="BK43"/>
      <c r="BL43"/>
      <c r="BM43"/>
      <c r="BN43"/>
      <c r="BO43"/>
      <c r="BP43"/>
      <c r="BQ43"/>
      <c r="BR43"/>
      <c r="BS43"/>
      <c r="BT43"/>
      <c r="BU43"/>
      <c r="BV43"/>
      <c r="BW43"/>
      <c r="BX43"/>
      <c r="BY43"/>
      <c r="BZ43"/>
      <c r="CA43"/>
      <c r="CB43"/>
      <c r="CC43"/>
      <c r="CD43"/>
      <c r="CE43"/>
      <c r="CF43"/>
      <c r="CG43"/>
    </row>
    <row r="44">
      <c r="A44" t="s">
        <v>428</v>
      </c>
      <c r="B44">
        <v>2006</v>
      </c>
      <c r="C44" t="s">
        <v>431</v>
      </c>
      <c r="D44">
        <v>138</v>
      </c>
      <c r="E44" t="s">
        <v>46</v>
      </c>
      <c r="F44" t="s">
        <v>42</v>
      </c>
      <c r="G44" t="s">
        <v>192</v>
      </c>
      <c r="H44">
        <v>1.052392531740634</v>
      </c>
      <c r="I44">
        <v>1.1057797528613551</v>
      </c>
      <c r="J44">
        <v>0.45014640427066871</v>
      </c>
      <c r="K44">
        <v>0.61888462200694494</v>
      </c>
      <c r="L44">
        <v>0.40561903438766478</v>
      </c>
      <c r="M44">
        <v>0.48360816556521352</v>
      </c>
      <c r="N44">
        <v>0.54343564419986312</v>
      </c>
      <c r="O44">
        <v>0.84844142475688533</v>
      </c>
      <c r="P44">
        <v>0.63562913353672945</v>
      </c>
      <c r="Q44">
        <v>0</v>
      </c>
      <c r="R44">
        <v>0.99085614615879825</v>
      </c>
      <c r="S44">
        <v>1.5264075720592301</v>
      </c>
      <c r="T44">
        <v>1.2787281894392</v>
      </c>
      <c r="U44">
        <v>0.95141241683211852</v>
      </c>
      <c r="V44">
        <v>0.36793727173585611</v>
      </c>
      <c r="W44" t="s">
        <v>147</v>
      </c>
      <c r="X44" t="s">
        <v>148</v>
      </c>
      <c r="Y44" t="s">
        <v>149</v>
      </c>
      <c r="Z44" t="s">
        <v>150</v>
      </c>
      <c r="AA44" t="s">
        <v>151</v>
      </c>
      <c r="AB44" t="s">
        <v>152</v>
      </c>
      <c r="AC44" t="s">
        <v>153</v>
      </c>
      <c r="AD44" t="s">
        <v>154</v>
      </c>
      <c r="AE44" t="s">
        <v>155</v>
      </c>
      <c r="AF44" t="s">
        <v>156</v>
      </c>
      <c r="AG44" t="s">
        <v>157</v>
      </c>
      <c r="AH44" t="s">
        <v>158</v>
      </c>
      <c r="AI44" t="s">
        <v>159</v>
      </c>
      <c r="AJ44" t="s">
        <v>160</v>
      </c>
      <c r="AK44" t="s">
        <v>161</v>
      </c>
      <c r="AL44" t="s">
        <v>162</v>
      </c>
      <c r="AM44">
        <v>1.013880959865382</v>
      </c>
      <c r="AN44">
        <v>6.4444457386393914</v>
      </c>
      <c r="AO44">
        <v>1.715328467153286</v>
      </c>
      <c r="AP44">
        <v>0.61181340050367572</v>
      </c>
      <c r="AQ44">
        <v>0</v>
      </c>
      <c r="AR44">
        <v>0</v>
      </c>
      <c r="AS44">
        <v>0.24845531386223241</v>
      </c>
      <c r="AT44">
        <v>0.55739341909672868</v>
      </c>
      <c r="AU44">
        <v>0</v>
      </c>
      <c r="AV44">
        <v>0</v>
      </c>
      <c r="AW44">
        <v>0.083049932932143203</v>
      </c>
      <c r="AX44">
        <v>0.062850787296707997</v>
      </c>
      <c r="AY44">
        <v>0</v>
      </c>
      <c r="AZ44">
        <v>0</v>
      </c>
      <c r="BA44">
        <v>0.72593009120600915</v>
      </c>
      <c r="BB44">
        <v>1.2413647114156121</v>
      </c>
      <c r="BC44"/>
      <c r="BD44"/>
      <c r="BE44"/>
      <c r="BF44"/>
      <c r="BG44"/>
      <c r="BH44"/>
      <c r="BI44"/>
      <c r="BJ44"/>
      <c r="BK44"/>
      <c r="BL44"/>
      <c r="BM44"/>
      <c r="BN44"/>
      <c r="BO44"/>
      <c r="BP44"/>
      <c r="BQ44"/>
      <c r="BR44"/>
      <c r="BS44"/>
      <c r="BT44"/>
      <c r="BU44"/>
      <c r="BV44"/>
      <c r="BW44"/>
      <c r="BX44"/>
      <c r="BY44"/>
      <c r="BZ44"/>
      <c r="CA44"/>
      <c r="CB44"/>
      <c r="CC44"/>
      <c r="CD44"/>
      <c r="CE44"/>
      <c r="CF44"/>
      <c r="CG44"/>
    </row>
    <row r="45">
      <c r="A45" t="s">
        <v>428</v>
      </c>
      <c r="B45">
        <v>2006</v>
      </c>
      <c r="C45" t="s">
        <v>431</v>
      </c>
      <c r="D45">
        <v>139</v>
      </c>
      <c r="E45" t="s">
        <v>46</v>
      </c>
      <c r="F45" t="s">
        <v>19</v>
      </c>
      <c r="G45" t="s">
        <v>192</v>
      </c>
      <c r="H45">
        <v>0.089347685773212698</v>
      </c>
      <c r="I45">
        <v>0</v>
      </c>
      <c r="J45">
        <v>0.028342409004773299</v>
      </c>
      <c r="K45">
        <v>0</v>
      </c>
      <c r="L45">
        <v>0</v>
      </c>
      <c r="M45">
        <v>0</v>
      </c>
      <c r="N45">
        <v>0</v>
      </c>
      <c r="O45">
        <v>0</v>
      </c>
      <c r="P45">
        <v>0</v>
      </c>
      <c r="Q45">
        <v>0</v>
      </c>
      <c r="R45">
        <v>0.20726859874710341</v>
      </c>
      <c r="S45">
        <v>0</v>
      </c>
      <c r="T45">
        <v>0</v>
      </c>
      <c r="U45">
        <v>0</v>
      </c>
      <c r="V45">
        <v>0.065750241506672594</v>
      </c>
      <c r="W45" t="s">
        <v>147</v>
      </c>
      <c r="X45" t="s">
        <v>148</v>
      </c>
      <c r="Y45" t="s">
        <v>149</v>
      </c>
      <c r="Z45" t="s">
        <v>150</v>
      </c>
      <c r="AA45" t="s">
        <v>151</v>
      </c>
      <c r="AB45" t="s">
        <v>152</v>
      </c>
      <c r="AC45" t="s">
        <v>153</v>
      </c>
      <c r="AD45" t="s">
        <v>154</v>
      </c>
      <c r="AE45" t="s">
        <v>155</v>
      </c>
      <c r="AF45" t="s">
        <v>156</v>
      </c>
      <c r="AG45" t="s">
        <v>157</v>
      </c>
      <c r="AH45" t="s">
        <v>158</v>
      </c>
      <c r="AI45" t="s">
        <v>159</v>
      </c>
      <c r="AJ45" t="s">
        <v>160</v>
      </c>
      <c r="AK45" t="s">
        <v>161</v>
      </c>
      <c r="AL45" t="s">
        <v>162</v>
      </c>
      <c r="AM45">
        <v>0.099346383759641999</v>
      </c>
      <c r="AN45">
        <v>0</v>
      </c>
      <c r="AO45">
        <v>0</v>
      </c>
      <c r="AP45">
        <v>0</v>
      </c>
      <c r="AQ45">
        <v>0</v>
      </c>
      <c r="AR45">
        <v>0</v>
      </c>
      <c r="AS45">
        <v>0</v>
      </c>
      <c r="AT45">
        <v>0.1526458204048762</v>
      </c>
      <c r="AU45">
        <v>0</v>
      </c>
      <c r="AV45">
        <v>0</v>
      </c>
      <c r="AW45">
        <v>0</v>
      </c>
      <c r="AX45">
        <v>0</v>
      </c>
      <c r="AY45">
        <v>0</v>
      </c>
      <c r="AZ45">
        <v>0</v>
      </c>
      <c r="BA45">
        <v>0.065138300687171705</v>
      </c>
      <c r="BB45">
        <v>0</v>
      </c>
      <c r="BC45"/>
      <c r="BD45"/>
      <c r="BE45"/>
      <c r="BF45"/>
      <c r="BG45"/>
      <c r="BH45"/>
      <c r="BI45"/>
      <c r="BJ45"/>
      <c r="BK45"/>
      <c r="BL45"/>
      <c r="BM45"/>
      <c r="BN45"/>
      <c r="BO45"/>
      <c r="BP45"/>
      <c r="BQ45"/>
      <c r="BR45"/>
      <c r="BS45"/>
      <c r="BT45"/>
      <c r="BU45"/>
      <c r="BV45"/>
      <c r="BW45"/>
      <c r="BX45"/>
      <c r="BY45"/>
      <c r="BZ45"/>
      <c r="CA45"/>
      <c r="CB45"/>
      <c r="CC45"/>
      <c r="CD45"/>
      <c r="CE45"/>
      <c r="CF45"/>
      <c r="CG45"/>
    </row>
    <row r="46">
      <c r="A46" t="s">
        <v>428</v>
      </c>
      <c r="B46">
        <v>2006</v>
      </c>
      <c r="C46" t="s">
        <v>431</v>
      </c>
      <c r="D46">
        <v>148</v>
      </c>
      <c r="E46" t="s">
        <v>109</v>
      </c>
      <c r="F46" t="s">
        <v>50</v>
      </c>
      <c r="G46" t="s">
        <v>192</v>
      </c>
      <c r="H46">
        <v>1.8513409257257809</v>
      </c>
      <c r="I46">
        <v>3.0178851092108081</v>
      </c>
      <c r="J46">
        <v>2.9264851424431049</v>
      </c>
      <c r="K46">
        <v>1.6828573051060749</v>
      </c>
      <c r="L46">
        <v>0.61311984307686507</v>
      </c>
      <c r="M46">
        <v>6.0376273416889044</v>
      </c>
      <c r="N46">
        <v>4.3930022492206087</v>
      </c>
      <c r="O46">
        <v>1.8553417239162631</v>
      </c>
      <c r="P46">
        <v>0.95784130222557451</v>
      </c>
      <c r="Q46">
        <v>0.28301827576440353</v>
      </c>
      <c r="R46">
        <v>1.336894327175123</v>
      </c>
      <c r="S46">
        <v>1.4092597226103769</v>
      </c>
      <c r="T46">
        <v>1.570969344503359</v>
      </c>
      <c r="U46">
        <v>0.81515048818819291</v>
      </c>
      <c r="V46">
        <v>0.42383513065853001</v>
      </c>
      <c r="W46" t="s">
        <v>147</v>
      </c>
      <c r="X46" t="s">
        <v>148</v>
      </c>
      <c r="Y46" t="s">
        <v>149</v>
      </c>
      <c r="Z46" t="s">
        <v>150</v>
      </c>
      <c r="AA46" t="s">
        <v>151</v>
      </c>
      <c r="AB46" t="s">
        <v>152</v>
      </c>
      <c r="AC46" t="s">
        <v>153</v>
      </c>
      <c r="AD46" t="s">
        <v>154</v>
      </c>
      <c r="AE46" t="s">
        <v>155</v>
      </c>
      <c r="AF46" t="s">
        <v>156</v>
      </c>
      <c r="AG46" t="s">
        <v>157</v>
      </c>
      <c r="AH46" t="s">
        <v>158</v>
      </c>
      <c r="AI46" t="s">
        <v>159</v>
      </c>
      <c r="AJ46" t="s">
        <v>160</v>
      </c>
      <c r="AK46" t="s">
        <v>161</v>
      </c>
      <c r="AL46" t="s">
        <v>162</v>
      </c>
      <c r="AM46">
        <v>1.839402438213658</v>
      </c>
      <c r="AN46">
        <v>0.30102082537866731</v>
      </c>
      <c r="AO46">
        <v>1.4233576642335779</v>
      </c>
      <c r="AP46">
        <v>0.63275182856250189</v>
      </c>
      <c r="AQ46">
        <v>7.0358034970857926</v>
      </c>
      <c r="AR46">
        <v>1.821078669578678</v>
      </c>
      <c r="AS46">
        <v>4.2715952292735064</v>
      </c>
      <c r="AT46">
        <v>0.26327035155454631</v>
      </c>
      <c r="AU46">
        <v>0.51593154201632219</v>
      </c>
      <c r="AV46">
        <v>3.4528908144822732</v>
      </c>
      <c r="AW46">
        <v>2.9949379497654571</v>
      </c>
      <c r="AX46">
        <v>2.148435589183582</v>
      </c>
      <c r="AY46">
        <v>2.5191937025218252</v>
      </c>
      <c r="AZ46">
        <v>3.1878370590528191</v>
      </c>
      <c r="BA46">
        <v>4.6916111705947818</v>
      </c>
      <c r="BB46">
        <v>1.935774091641723</v>
      </c>
      <c r="BC46"/>
      <c r="BD46"/>
      <c r="BE46"/>
      <c r="BF46"/>
      <c r="BG46"/>
      <c r="BH46"/>
      <c r="BI46"/>
      <c r="BJ46"/>
      <c r="BK46"/>
      <c r="BL46"/>
      <c r="BM46"/>
      <c r="BN46"/>
      <c r="BO46"/>
      <c r="BP46"/>
      <c r="BQ46"/>
      <c r="BR46"/>
      <c r="BS46"/>
      <c r="BT46"/>
      <c r="BU46"/>
      <c r="BV46"/>
      <c r="BW46"/>
      <c r="BX46"/>
      <c r="BY46"/>
      <c r="BZ46"/>
      <c r="CA46"/>
      <c r="CB46"/>
      <c r="CC46"/>
      <c r="CD46"/>
      <c r="CE46"/>
      <c r="CF46"/>
      <c r="CG46"/>
    </row>
    <row r="47">
      <c r="A47" t="s">
        <v>428</v>
      </c>
      <c r="B47">
        <v>2006</v>
      </c>
      <c r="C47" t="s">
        <v>431</v>
      </c>
      <c r="D47">
        <v>149</v>
      </c>
      <c r="E47" t="s">
        <v>109</v>
      </c>
      <c r="F47" t="s">
        <v>49</v>
      </c>
      <c r="G47" t="s">
        <v>192</v>
      </c>
      <c r="H47">
        <v>97.00691885676062</v>
      </c>
      <c r="I47">
        <v>95.876335137927327</v>
      </c>
      <c r="J47">
        <v>96.595026044281468</v>
      </c>
      <c r="K47">
        <v>97.698258072887029</v>
      </c>
      <c r="L47">
        <v>98.981261122535528</v>
      </c>
      <c r="M47">
        <v>93.478764492745839</v>
      </c>
      <c r="N47">
        <v>95.063562106579553</v>
      </c>
      <c r="O47">
        <v>97.296216851326832</v>
      </c>
      <c r="P47">
        <v>98.406529564237758</v>
      </c>
      <c r="Q47">
        <v>99.71698172423558</v>
      </c>
      <c r="R47">
        <v>97.464980927919115</v>
      </c>
      <c r="S47">
        <v>97.064332705330429</v>
      </c>
      <c r="T47">
        <v>97.150302466057667</v>
      </c>
      <c r="U47">
        <v>98.233437094979749</v>
      </c>
      <c r="V47">
        <v>99.142477356098951</v>
      </c>
      <c r="W47" t="s">
        <v>147</v>
      </c>
      <c r="X47" t="s">
        <v>148</v>
      </c>
      <c r="Y47" t="s">
        <v>149</v>
      </c>
      <c r="Z47" t="s">
        <v>150</v>
      </c>
      <c r="AA47" t="s">
        <v>151</v>
      </c>
      <c r="AB47" t="s">
        <v>152</v>
      </c>
      <c r="AC47" t="s">
        <v>153</v>
      </c>
      <c r="AD47" t="s">
        <v>154</v>
      </c>
      <c r="AE47" t="s">
        <v>155</v>
      </c>
      <c r="AF47" t="s">
        <v>156</v>
      </c>
      <c r="AG47" t="s">
        <v>157</v>
      </c>
      <c r="AH47" t="s">
        <v>158</v>
      </c>
      <c r="AI47" t="s">
        <v>159</v>
      </c>
      <c r="AJ47" t="s">
        <v>160</v>
      </c>
      <c r="AK47" t="s">
        <v>161</v>
      </c>
      <c r="AL47" t="s">
        <v>162</v>
      </c>
      <c r="AM47">
        <v>97.047370218161362</v>
      </c>
      <c r="AN47">
        <v>93.254533435981685</v>
      </c>
      <c r="AO47">
        <v>96.861313868613138</v>
      </c>
      <c r="AP47">
        <v>98.755434770933775</v>
      </c>
      <c r="AQ47">
        <v>92.964196502914263</v>
      </c>
      <c r="AR47">
        <v>98.178921330421247</v>
      </c>
      <c r="AS47">
        <v>95.479949456864276</v>
      </c>
      <c r="AT47">
        <v>99.026690408943821</v>
      </c>
      <c r="AU47">
        <v>99.484068457983682</v>
      </c>
      <c r="AV47">
        <v>96.547109185517755</v>
      </c>
      <c r="AW47">
        <v>96.922012117302387</v>
      </c>
      <c r="AX47">
        <v>97.788713623519712</v>
      </c>
      <c r="AY47">
        <v>97.480806297478225</v>
      </c>
      <c r="AZ47">
        <v>96.812162940947317</v>
      </c>
      <c r="BA47">
        <v>94.517320437512069</v>
      </c>
      <c r="BB47">
        <v>96.82286119694264</v>
      </c>
      <c r="BC47"/>
      <c r="BD47"/>
      <c r="BE47"/>
      <c r="BF47"/>
      <c r="BG47"/>
      <c r="BH47"/>
      <c r="BI47"/>
      <c r="BJ47"/>
      <c r="BK47"/>
      <c r="BL47"/>
      <c r="BM47"/>
      <c r="BN47"/>
      <c r="BO47"/>
      <c r="BP47"/>
      <c r="BQ47"/>
      <c r="BR47"/>
      <c r="BS47"/>
      <c r="BT47"/>
      <c r="BU47"/>
      <c r="BV47"/>
      <c r="BW47"/>
      <c r="BX47"/>
      <c r="BY47"/>
      <c r="BZ47"/>
      <c r="CA47"/>
      <c r="CB47"/>
      <c r="CC47"/>
      <c r="CD47"/>
      <c r="CE47"/>
      <c r="CF47"/>
      <c r="CG47"/>
    </row>
    <row r="48">
      <c r="A48" t="s">
        <v>428</v>
      </c>
      <c r="B48">
        <v>2006</v>
      </c>
      <c r="C48" t="s">
        <v>431</v>
      </c>
      <c r="D48">
        <v>150</v>
      </c>
      <c r="E48" t="s">
        <v>109</v>
      </c>
      <c r="F48" t="s">
        <v>111</v>
      </c>
      <c r="G48" t="s">
        <v>192</v>
      </c>
      <c r="H48">
        <v>1.141740217513846</v>
      </c>
      <c r="I48">
        <v>1.1057797528613551</v>
      </c>
      <c r="J48">
        <v>0.47848881327544213</v>
      </c>
      <c r="K48">
        <v>0.61888462200694494</v>
      </c>
      <c r="L48">
        <v>0.40561903438766478</v>
      </c>
      <c r="M48">
        <v>0.48360816556521352</v>
      </c>
      <c r="N48">
        <v>0.54343564419986312</v>
      </c>
      <c r="O48">
        <v>0.84844142475688533</v>
      </c>
      <c r="P48">
        <v>0.63562913353672945</v>
      </c>
      <c r="Q48">
        <v>0</v>
      </c>
      <c r="R48">
        <v>1.1981247449059009</v>
      </c>
      <c r="S48">
        <v>1.5264075720592301</v>
      </c>
      <c r="T48">
        <v>1.2787281894392</v>
      </c>
      <c r="U48">
        <v>0.95141241683211852</v>
      </c>
      <c r="V48">
        <v>0.43368751324252858</v>
      </c>
      <c r="W48" t="s">
        <v>147</v>
      </c>
      <c r="X48" t="s">
        <v>148</v>
      </c>
      <c r="Y48" t="s">
        <v>149</v>
      </c>
      <c r="Z48" t="s">
        <v>150</v>
      </c>
      <c r="AA48" t="s">
        <v>151</v>
      </c>
      <c r="AB48" t="s">
        <v>152</v>
      </c>
      <c r="AC48" t="s">
        <v>153</v>
      </c>
      <c r="AD48" t="s">
        <v>154</v>
      </c>
      <c r="AE48" t="s">
        <v>155</v>
      </c>
      <c r="AF48" t="s">
        <v>156</v>
      </c>
      <c r="AG48" t="s">
        <v>157</v>
      </c>
      <c r="AH48" t="s">
        <v>158</v>
      </c>
      <c r="AI48" t="s">
        <v>159</v>
      </c>
      <c r="AJ48" t="s">
        <v>160</v>
      </c>
      <c r="AK48" t="s">
        <v>161</v>
      </c>
      <c r="AL48" t="s">
        <v>162</v>
      </c>
      <c r="AM48">
        <v>1.113227343625024</v>
      </c>
      <c r="AN48">
        <v>6.4444457386393914</v>
      </c>
      <c r="AO48">
        <v>1.715328467153286</v>
      </c>
      <c r="AP48">
        <v>0.61181340050367572</v>
      </c>
      <c r="AQ48">
        <v>0</v>
      </c>
      <c r="AR48">
        <v>0</v>
      </c>
      <c r="AS48">
        <v>0.24845531386223241</v>
      </c>
      <c r="AT48">
        <v>0.71003923950160508</v>
      </c>
      <c r="AU48">
        <v>0</v>
      </c>
      <c r="AV48">
        <v>0</v>
      </c>
      <c r="AW48">
        <v>0.083049932932143203</v>
      </c>
      <c r="AX48">
        <v>0.062850787296707997</v>
      </c>
      <c r="AY48">
        <v>0</v>
      </c>
      <c r="AZ48">
        <v>0</v>
      </c>
      <c r="BA48">
        <v>0.7910683918931809</v>
      </c>
      <c r="BB48">
        <v>1.2413647114156121</v>
      </c>
      <c r="BC48"/>
      <c r="BD48"/>
      <c r="BE48"/>
      <c r="BF48"/>
      <c r="BG48"/>
      <c r="BH48"/>
      <c r="BI48"/>
      <c r="BJ48"/>
      <c r="BK48"/>
      <c r="BL48"/>
      <c r="BM48"/>
      <c r="BN48"/>
      <c r="BO48"/>
      <c r="BP48"/>
      <c r="BQ48"/>
      <c r="BR48"/>
      <c r="BS48"/>
      <c r="BT48"/>
      <c r="BU48"/>
      <c r="BV48"/>
      <c r="BW48"/>
      <c r="BX48"/>
      <c r="BY48"/>
      <c r="BZ48"/>
      <c r="CA48"/>
      <c r="CB48"/>
      <c r="CC48"/>
      <c r="CD48"/>
      <c r="CE48"/>
      <c r="CF48"/>
      <c r="CG48"/>
    </row>
    <row r="49">
      <c r="A49" t="s">
        <v>428</v>
      </c>
      <c r="B49">
        <v>2006</v>
      </c>
      <c r="C49" t="s">
        <v>431</v>
      </c>
      <c r="D49">
        <v>151</v>
      </c>
      <c r="E49" t="s">
        <v>110</v>
      </c>
      <c r="F49" t="s">
        <v>50</v>
      </c>
      <c r="G49" t="s">
        <v>192</v>
      </c>
      <c r="H49">
        <v>1.852996535247482</v>
      </c>
      <c r="I49">
        <v>3.0178851092108081</v>
      </c>
      <c r="J49">
        <v>2.9273148139805412</v>
      </c>
      <c r="K49">
        <v>1.6828573051060749</v>
      </c>
      <c r="L49">
        <v>0.65412546884046585</v>
      </c>
      <c r="M49">
        <v>6.0376273416889044</v>
      </c>
      <c r="N49">
        <v>4.3930022492206087</v>
      </c>
      <c r="O49">
        <v>1.8553417239162631</v>
      </c>
      <c r="P49">
        <v>1.029839305720607</v>
      </c>
      <c r="Q49">
        <v>0.28301827576440353</v>
      </c>
      <c r="R49">
        <v>1.339671044577039</v>
      </c>
      <c r="S49">
        <v>1.4092597226103769</v>
      </c>
      <c r="T49">
        <v>1.570969344503359</v>
      </c>
      <c r="U49">
        <v>0.81515048818819291</v>
      </c>
      <c r="V49">
        <v>0.42411398662900218</v>
      </c>
      <c r="W49" t="s">
        <v>147</v>
      </c>
      <c r="X49" t="s">
        <v>148</v>
      </c>
      <c r="Y49" t="s">
        <v>149</v>
      </c>
      <c r="Z49" t="s">
        <v>150</v>
      </c>
      <c r="AA49" t="s">
        <v>151</v>
      </c>
      <c r="AB49" t="s">
        <v>152</v>
      </c>
      <c r="AC49" t="s">
        <v>153</v>
      </c>
      <c r="AD49" t="s">
        <v>154</v>
      </c>
      <c r="AE49" t="s">
        <v>155</v>
      </c>
      <c r="AF49" t="s">
        <v>156</v>
      </c>
      <c r="AG49" t="s">
        <v>157</v>
      </c>
      <c r="AH49" t="s">
        <v>158</v>
      </c>
      <c r="AI49" t="s">
        <v>159</v>
      </c>
      <c r="AJ49" t="s">
        <v>160</v>
      </c>
      <c r="AK49" t="s">
        <v>161</v>
      </c>
      <c r="AL49" t="s">
        <v>162</v>
      </c>
      <c r="AM49">
        <v>1.8412316352599269</v>
      </c>
      <c r="AN49">
        <v>0.30102082537866731</v>
      </c>
      <c r="AO49">
        <v>1.5328467153284691</v>
      </c>
      <c r="AP49">
        <v>0.63275182856250189</v>
      </c>
      <c r="AQ49">
        <v>7.0358034970857926</v>
      </c>
      <c r="AR49">
        <v>1.821078669578678</v>
      </c>
      <c r="AS49">
        <v>4.2715952292735064</v>
      </c>
      <c r="AT49">
        <v>0.26367283711995287</v>
      </c>
      <c r="AU49">
        <v>0.51593154201632219</v>
      </c>
      <c r="AV49">
        <v>3.4528908144822732</v>
      </c>
      <c r="AW49">
        <v>2.9949379497654571</v>
      </c>
      <c r="AX49">
        <v>2.148435589183582</v>
      </c>
      <c r="AY49">
        <v>2.5191937025218252</v>
      </c>
      <c r="AZ49">
        <v>3.1878370590528191</v>
      </c>
      <c r="BA49">
        <v>4.6946691983334601</v>
      </c>
      <c r="BB49">
        <v>1.935774091641723</v>
      </c>
      <c r="BC49"/>
      <c r="BD49"/>
      <c r="BE49"/>
      <c r="BF49"/>
      <c r="BG49"/>
      <c r="BH49"/>
      <c r="BI49"/>
      <c r="BJ49"/>
      <c r="BK49"/>
      <c r="BL49"/>
      <c r="BM49"/>
      <c r="BN49"/>
      <c r="BO49"/>
      <c r="BP49"/>
      <c r="BQ49"/>
      <c r="BR49"/>
      <c r="BS49"/>
      <c r="BT49"/>
      <c r="BU49"/>
      <c r="BV49"/>
      <c r="BW49"/>
      <c r="BX49"/>
      <c r="BY49"/>
      <c r="BZ49"/>
      <c r="CA49"/>
      <c r="CB49"/>
      <c r="CC49"/>
      <c r="CD49"/>
      <c r="CE49"/>
      <c r="CF49"/>
      <c r="CG49"/>
    </row>
    <row r="50">
      <c r="A50" t="s">
        <v>428</v>
      </c>
      <c r="B50">
        <v>2006</v>
      </c>
      <c r="C50" t="s">
        <v>431</v>
      </c>
      <c r="D50">
        <v>152</v>
      </c>
      <c r="E50" t="s">
        <v>110</v>
      </c>
      <c r="F50" t="s">
        <v>49</v>
      </c>
      <c r="G50" t="s">
        <v>192</v>
      </c>
      <c r="H50">
        <v>98.147003464752643</v>
      </c>
      <c r="I50">
        <v>96.982114890788765</v>
      </c>
      <c r="J50">
        <v>97.072685186019527</v>
      </c>
      <c r="K50">
        <v>98.317142694893931</v>
      </c>
      <c r="L50">
        <v>99.345874531159581</v>
      </c>
      <c r="M50">
        <v>93.96237265831104</v>
      </c>
      <c r="N50">
        <v>95.606997750779399</v>
      </c>
      <c r="O50">
        <v>98.144658276083717</v>
      </c>
      <c r="P50">
        <v>98.970160694279443</v>
      </c>
      <c r="Q50">
        <v>99.71698172423558</v>
      </c>
      <c r="R50">
        <v>98.660328955423026</v>
      </c>
      <c r="S50">
        <v>98.590740277389642</v>
      </c>
      <c r="T50">
        <v>98.429030655496803</v>
      </c>
      <c r="U50">
        <v>99.184849511811848</v>
      </c>
      <c r="V50">
        <v>99.575886013371004</v>
      </c>
      <c r="W50" t="s">
        <v>147</v>
      </c>
      <c r="X50" t="s">
        <v>148</v>
      </c>
      <c r="Y50" t="s">
        <v>149</v>
      </c>
      <c r="Z50" t="s">
        <v>150</v>
      </c>
      <c r="AA50" t="s">
        <v>151</v>
      </c>
      <c r="AB50" t="s">
        <v>152</v>
      </c>
      <c r="AC50" t="s">
        <v>153</v>
      </c>
      <c r="AD50" t="s">
        <v>154</v>
      </c>
      <c r="AE50" t="s">
        <v>155</v>
      </c>
      <c r="AF50" t="s">
        <v>156</v>
      </c>
      <c r="AG50" t="s">
        <v>157</v>
      </c>
      <c r="AH50" t="s">
        <v>158</v>
      </c>
      <c r="AI50" t="s">
        <v>159</v>
      </c>
      <c r="AJ50" t="s">
        <v>160</v>
      </c>
      <c r="AK50" t="s">
        <v>161</v>
      </c>
      <c r="AL50" t="s">
        <v>162</v>
      </c>
      <c r="AM50">
        <v>98.158768364740084</v>
      </c>
      <c r="AN50">
        <v>99.698979174621329</v>
      </c>
      <c r="AO50">
        <v>98.467153284671539</v>
      </c>
      <c r="AP50">
        <v>99.367248171437495</v>
      </c>
      <c r="AQ50">
        <v>92.964196502914263</v>
      </c>
      <c r="AR50">
        <v>98.178921330421247</v>
      </c>
      <c r="AS50">
        <v>95.728404770726513</v>
      </c>
      <c r="AT50">
        <v>99.736327162880045</v>
      </c>
      <c r="AU50">
        <v>99.484068457983682</v>
      </c>
      <c r="AV50">
        <v>96.547109185517755</v>
      </c>
      <c r="AW50">
        <v>97.005062050234528</v>
      </c>
      <c r="AX50">
        <v>97.851564410816422</v>
      </c>
      <c r="AY50">
        <v>97.480806297478225</v>
      </c>
      <c r="AZ50">
        <v>96.812162940947317</v>
      </c>
      <c r="BA50">
        <v>95.305330801666557</v>
      </c>
      <c r="BB50">
        <v>98.064225908358253</v>
      </c>
      <c r="BC50"/>
      <c r="BD50"/>
      <c r="BE50"/>
      <c r="BF50"/>
      <c r="BG50"/>
      <c r="BH50"/>
      <c r="BI50"/>
      <c r="BJ50"/>
      <c r="BK50"/>
      <c r="BL50"/>
      <c r="BM50"/>
      <c r="BN50"/>
      <c r="BO50"/>
      <c r="BP50"/>
      <c r="BQ50"/>
      <c r="BR50"/>
      <c r="BS50"/>
      <c r="BT50"/>
      <c r="BU50"/>
      <c r="BV50"/>
      <c r="BW50"/>
      <c r="BX50"/>
      <c r="BY50"/>
      <c r="BZ50"/>
      <c r="CA50"/>
      <c r="CB50"/>
      <c r="CC50"/>
      <c r="CD50"/>
      <c r="CE50"/>
      <c r="CF50"/>
      <c r="CG50"/>
    </row>
    <row r="51">
      <c r="A51" t="s">
        <v>428</v>
      </c>
      <c r="B51">
        <v>2006</v>
      </c>
      <c r="C51" t="s">
        <v>431</v>
      </c>
      <c r="D51">
        <v>153</v>
      </c>
      <c r="E51" t="s">
        <v>177</v>
      </c>
      <c r="F51" t="s">
        <v>178</v>
      </c>
      <c r="G51" t="s">
        <v>192</v>
      </c>
      <c r="H51">
        <v>1.0358119326951261</v>
      </c>
      <c r="I51">
        <v>5.8276099738182534</v>
      </c>
      <c r="J51">
        <v>19.175063542336101</v>
      </c>
      <c r="K51">
        <v>55.353986703731742</v>
      </c>
      <c r="L51">
        <v>95.789089225665421</v>
      </c>
      <c r="M51">
        <v>12.192547219946521</v>
      </c>
      <c r="N51">
        <v>38.405667369309278</v>
      </c>
      <c r="O51">
        <v>62.799787542112938</v>
      </c>
      <c r="P51">
        <v>90.699385511773471</v>
      </c>
      <c r="Q51">
        <v>99.275908183210589</v>
      </c>
      <c r="R51">
        <v>0.094061377990780903</v>
      </c>
      <c r="S51">
        <v>1.0426309707967729</v>
      </c>
      <c r="T51">
        <v>1.467532341067991</v>
      </c>
      <c r="U51">
        <v>2.572725700353629</v>
      </c>
      <c r="V51">
        <v>5.3165766229690448</v>
      </c>
      <c r="W51" t="s">
        <v>147</v>
      </c>
      <c r="X51" t="s">
        <v>148</v>
      </c>
      <c r="Y51" t="s">
        <v>149</v>
      </c>
      <c r="Z51" t="s">
        <v>150</v>
      </c>
      <c r="AA51" t="s">
        <v>151</v>
      </c>
      <c r="AB51" t="s">
        <v>152</v>
      </c>
      <c r="AC51" t="s">
        <v>153</v>
      </c>
      <c r="AD51" t="s">
        <v>154</v>
      </c>
      <c r="AE51" t="s">
        <v>155</v>
      </c>
      <c r="AF51" t="s">
        <v>156</v>
      </c>
      <c r="AG51" t="s">
        <v>157</v>
      </c>
      <c r="AH51" t="s">
        <v>158</v>
      </c>
      <c r="AI51" t="s">
        <v>159</v>
      </c>
      <c r="AJ51" t="s">
        <v>160</v>
      </c>
      <c r="AK51" t="s">
        <v>161</v>
      </c>
      <c r="AL51" t="s">
        <v>162</v>
      </c>
      <c r="AM51">
        <v>23.02583774572966</v>
      </c>
      <c r="AN51">
        <v>39.722693741807262</v>
      </c>
      <c r="AO51">
        <v>79.343065693430674</v>
      </c>
      <c r="AP51">
        <v>10.476620717143151</v>
      </c>
      <c r="AQ51">
        <v>82.556203164029952</v>
      </c>
      <c r="AR51">
        <v>32.903738826503528</v>
      </c>
      <c r="AS51">
        <v>29.11110358487505</v>
      </c>
      <c r="AT51">
        <v>63.954725755348051</v>
      </c>
      <c r="AU51">
        <v>35.260296214986809</v>
      </c>
      <c r="AV51">
        <v>21.3244387230997</v>
      </c>
      <c r="AW51">
        <v>64.080198561517335</v>
      </c>
      <c r="AX51">
        <v>12.834944049767831</v>
      </c>
      <c r="AY51">
        <v>60.176959081801741</v>
      </c>
      <c r="AZ51">
        <v>28.03970831575867</v>
      </c>
      <c r="BA51">
        <v>26.289812990857829</v>
      </c>
      <c r="BB51">
        <v>23.470096111950451</v>
      </c>
      <c r="BC51">
        <v>106.157579</v>
      </c>
      <c r="BD51">
        <v>597.92353100000037</v>
      </c>
      <c r="BE51">
        <v>1965.3270219999999</v>
      </c>
      <c r="BF51">
        <v>5675.5282160000106</v>
      </c>
      <c r="BG51">
        <v>9818.0063890000238</v>
      </c>
      <c r="BH51">
        <v>711.3798800000003</v>
      </c>
      <c r="BI51">
        <v>2242.0451989999979</v>
      </c>
      <c r="BJ51">
        <v>3660.6793589999838</v>
      </c>
      <c r="BK51">
        <v>5294.6176289999876</v>
      </c>
      <c r="BL51">
        <v>5790.5830659999456</v>
      </c>
      <c r="BM51">
        <v>4.1555759999999999</v>
      </c>
      <c r="BN51">
        <v>46.084770000000013</v>
      </c>
      <c r="BO51">
        <v>64.729414999999989</v>
      </c>
      <c r="BP51">
        <v>113.775154</v>
      </c>
      <c r="BQ51">
        <v>234.89268899999979</v>
      </c>
      <c r="BR51">
        <v>673.28377899999987</v>
      </c>
      <c r="BS51">
        <v>910.55824400000176</v>
      </c>
      <c r="BT51">
        <v>3045.7131279999981</v>
      </c>
      <c r="BU51">
        <v>573.48443799999995</v>
      </c>
      <c r="BV51">
        <v>877.62820799999633</v>
      </c>
      <c r="BW51">
        <v>497.16117099999911</v>
      </c>
      <c r="BX51">
        <v>659.02988799999889</v>
      </c>
      <c r="BY51">
        <v>3170.973437000011</v>
      </c>
      <c r="BZ51">
        <v>1275.3980690000001</v>
      </c>
      <c r="CA51">
        <v>409.74016599999999</v>
      </c>
      <c r="CB51">
        <v>721.9232389999961</v>
      </c>
      <c r="CC51">
        <v>871.55632199999934</v>
      </c>
      <c r="CD51">
        <v>1657.2858609999989</v>
      </c>
      <c r="CE51">
        <v>1429.2954650000011</v>
      </c>
      <c r="CF51">
        <v>641.15479799999991</v>
      </c>
      <c r="CG51">
        <v>748.75652399999933</v>
      </c>
    </row>
    <row r="52">
      <c r="A52" t="s">
        <v>428</v>
      </c>
      <c r="B52">
        <v>2006</v>
      </c>
      <c r="C52" t="s">
        <v>431</v>
      </c>
      <c r="D52">
        <v>154</v>
      </c>
      <c r="E52" t="s">
        <v>177</v>
      </c>
      <c r="F52" t="s">
        <v>179</v>
      </c>
      <c r="G52" t="s">
        <v>192</v>
      </c>
      <c r="H52">
        <v>0.1719588302350222</v>
      </c>
      <c r="I52">
        <v>0.70565663332008477</v>
      </c>
      <c r="J52">
        <v>2.3489124995944719</v>
      </c>
      <c r="K52">
        <v>3.5044782552669251</v>
      </c>
      <c r="L52">
        <v>1.0219029203448511</v>
      </c>
      <c r="M52">
        <v>0.63937188176340898</v>
      </c>
      <c r="N52">
        <v>2.3694703395760119</v>
      </c>
      <c r="O52">
        <v>2.7427217583103678</v>
      </c>
      <c r="P52">
        <v>1.979036597795232</v>
      </c>
      <c r="Q52">
        <v>0.1395800103226412</v>
      </c>
      <c r="R52">
        <v>0.1943311687264673</v>
      </c>
      <c r="S52">
        <v>0.073383985048905295</v>
      </c>
      <c r="T52">
        <v>0.27391191176017088</v>
      </c>
      <c r="U52">
        <v>1.660529077430893</v>
      </c>
      <c r="V52">
        <v>5.3940398351861454</v>
      </c>
      <c r="W52" t="s">
        <v>147</v>
      </c>
      <c r="X52" t="s">
        <v>148</v>
      </c>
      <c r="Y52" t="s">
        <v>149</v>
      </c>
      <c r="Z52" t="s">
        <v>150</v>
      </c>
      <c r="AA52" t="s">
        <v>151</v>
      </c>
      <c r="AB52" t="s">
        <v>152</v>
      </c>
      <c r="AC52" t="s">
        <v>153</v>
      </c>
      <c r="AD52" t="s">
        <v>154</v>
      </c>
      <c r="AE52" t="s">
        <v>155</v>
      </c>
      <c r="AF52" t="s">
        <v>156</v>
      </c>
      <c r="AG52" t="s">
        <v>157</v>
      </c>
      <c r="AH52" t="s">
        <v>158</v>
      </c>
      <c r="AI52" t="s">
        <v>159</v>
      </c>
      <c r="AJ52" t="s">
        <v>160</v>
      </c>
      <c r="AK52" t="s">
        <v>161</v>
      </c>
      <c r="AL52" t="s">
        <v>162</v>
      </c>
      <c r="AM52">
        <v>3.439402589237806</v>
      </c>
      <c r="AN52">
        <v>0</v>
      </c>
      <c r="AO52">
        <v>0</v>
      </c>
      <c r="AP52">
        <v>0.68029956755707777</v>
      </c>
      <c r="AQ52">
        <v>0</v>
      </c>
      <c r="AR52">
        <v>0</v>
      </c>
      <c r="AS52">
        <v>0.73945316592597155</v>
      </c>
      <c r="AT52">
        <v>5.0792554908833409</v>
      </c>
      <c r="AU52">
        <v>6.5103891442132067</v>
      </c>
      <c r="AV52">
        <v>0</v>
      </c>
      <c r="AW52">
        <v>0</v>
      </c>
      <c r="AX52">
        <v>0.28208668241248008</v>
      </c>
      <c r="AY52">
        <v>0.42659520843624071</v>
      </c>
      <c r="AZ52">
        <v>0.2135401336489581</v>
      </c>
      <c r="BA52">
        <v>4.5585435603931943</v>
      </c>
      <c r="BB52">
        <v>0</v>
      </c>
      <c r="BC52">
        <v>17.623598000000001</v>
      </c>
      <c r="BD52">
        <v>72.401671999999976</v>
      </c>
      <c r="BE52">
        <v>240.74919999999989</v>
      </c>
      <c r="BF52">
        <v>359.31947100000002</v>
      </c>
      <c r="BG52">
        <v>104.741046</v>
      </c>
      <c r="BH52">
        <v>37.304451999999998</v>
      </c>
      <c r="BI52">
        <v>138.32488699999999</v>
      </c>
      <c r="BJ52">
        <v>159.876734</v>
      </c>
      <c r="BK52">
        <v>115.52715600000001</v>
      </c>
      <c r="BL52">
        <v>8.1414480000000005</v>
      </c>
      <c r="BM52">
        <v>8.5854359999999996</v>
      </c>
      <c r="BN52">
        <v>3.2436060000000002</v>
      </c>
      <c r="BO52">
        <v>12.081613000000001</v>
      </c>
      <c r="BP52">
        <v>73.434548999999976</v>
      </c>
      <c r="BQ52">
        <v>238.3151059999999</v>
      </c>
      <c r="BR52">
        <v>100.56936899999999</v>
      </c>
      <c r="BS52">
        <v>0</v>
      </c>
      <c r="BT52">
        <v>0</v>
      </c>
      <c r="BU52">
        <v>37.239223000000003</v>
      </c>
      <c r="BV52">
        <v>0</v>
      </c>
      <c r="BW52">
        <v>0</v>
      </c>
      <c r="BX52">
        <v>16.740064</v>
      </c>
      <c r="BY52">
        <v>251.83728099999999</v>
      </c>
      <c r="BZ52">
        <v>235.48689699999991</v>
      </c>
      <c r="CA52">
        <v>0</v>
      </c>
      <c r="CB52">
        <v>0</v>
      </c>
      <c r="CC52">
        <v>19.155083999999999</v>
      </c>
      <c r="CD52">
        <v>11.748519999999999</v>
      </c>
      <c r="CE52">
        <v>10.88499</v>
      </c>
      <c r="CF52">
        <v>111.173559</v>
      </c>
      <c r="CG52">
        <v>0</v>
      </c>
    </row>
    <row r="53">
      <c r="A53" t="s">
        <v>428</v>
      </c>
      <c r="B53">
        <v>2006</v>
      </c>
      <c r="C53" t="s">
        <v>431</v>
      </c>
      <c r="D53">
        <v>155</v>
      </c>
      <c r="E53" t="s">
        <v>177</v>
      </c>
      <c r="F53" t="s">
        <v>180</v>
      </c>
      <c r="G53" t="s">
        <v>192</v>
      </c>
      <c r="H53">
        <v>0.35674632184908012</v>
      </c>
      <c r="I53">
        <v>1.0544918736088891</v>
      </c>
      <c r="J53">
        <v>1.417405111085257</v>
      </c>
      <c r="K53">
        <v>1.1053154929349469</v>
      </c>
      <c r="L53">
        <v>0.19964208881826481</v>
      </c>
      <c r="M53">
        <v>2.5052097053586322</v>
      </c>
      <c r="N53">
        <v>2.4799000296307869</v>
      </c>
      <c r="O53">
        <v>0.81510571245095775</v>
      </c>
      <c r="P53">
        <v>0.61503155428070766</v>
      </c>
      <c r="Q53">
        <v>0</v>
      </c>
      <c r="R53">
        <v>0</v>
      </c>
      <c r="S53">
        <v>0.13926750541148511</v>
      </c>
      <c r="T53">
        <v>0.025374641137120599</v>
      </c>
      <c r="U53">
        <v>0.20757876086008351</v>
      </c>
      <c r="V53">
        <v>0.74719823088120685</v>
      </c>
      <c r="W53" t="s">
        <v>147</v>
      </c>
      <c r="X53" t="s">
        <v>148</v>
      </c>
      <c r="Y53" t="s">
        <v>149</v>
      </c>
      <c r="Z53" t="s">
        <v>150</v>
      </c>
      <c r="AA53" t="s">
        <v>151</v>
      </c>
      <c r="AB53" t="s">
        <v>152</v>
      </c>
      <c r="AC53" t="s">
        <v>153</v>
      </c>
      <c r="AD53" t="s">
        <v>154</v>
      </c>
      <c r="AE53" t="s">
        <v>155</v>
      </c>
      <c r="AF53" t="s">
        <v>156</v>
      </c>
      <c r="AG53" t="s">
        <v>157</v>
      </c>
      <c r="AH53" t="s">
        <v>158</v>
      </c>
      <c r="AI53" t="s">
        <v>159</v>
      </c>
      <c r="AJ53" t="s">
        <v>160</v>
      </c>
      <c r="AK53" t="s">
        <v>161</v>
      </c>
      <c r="AL53" t="s">
        <v>162</v>
      </c>
      <c r="AM53">
        <v>0</v>
      </c>
      <c r="AN53">
        <v>1.610905963028838</v>
      </c>
      <c r="AO53">
        <v>0.51094890510948954</v>
      </c>
      <c r="AP53">
        <v>0.081645397233871195</v>
      </c>
      <c r="AQ53">
        <v>0</v>
      </c>
      <c r="AR53">
        <v>0</v>
      </c>
      <c r="AS53">
        <v>0</v>
      </c>
      <c r="AT53">
        <v>0.32922058963393658</v>
      </c>
      <c r="AU53">
        <v>0</v>
      </c>
      <c r="AV53">
        <v>0</v>
      </c>
      <c r="AW53">
        <v>0</v>
      </c>
      <c r="AX53">
        <v>3.9727207773090938</v>
      </c>
      <c r="AY53">
        <v>0.7172061408593311</v>
      </c>
      <c r="AZ53">
        <v>1.0397219805741409</v>
      </c>
      <c r="BA53">
        <v>0.16284575171792931</v>
      </c>
      <c r="BB53">
        <v>0</v>
      </c>
      <c r="BC53">
        <v>36.561971</v>
      </c>
      <c r="BD53">
        <v>108.19281100000001</v>
      </c>
      <c r="BE53">
        <v>145.27537599999999</v>
      </c>
      <c r="BF53">
        <v>113.329674</v>
      </c>
      <c r="BG53">
        <v>20.462531999999999</v>
      </c>
      <c r="BH53">
        <v>146.16763399999999</v>
      </c>
      <c r="BI53">
        <v>144.77154899999999</v>
      </c>
      <c r="BJ53">
        <v>47.513547000000003</v>
      </c>
      <c r="BK53">
        <v>35.902745000000003</v>
      </c>
      <c r="BL53">
        <v>0</v>
      </c>
      <c r="BM53">
        <v>0</v>
      </c>
      <c r="BN53">
        <v>6.1556879999999996</v>
      </c>
      <c r="BO53">
        <v>1.119216</v>
      </c>
      <c r="BP53">
        <v>9.1798769999999994</v>
      </c>
      <c r="BQ53">
        <v>33.012107999999998</v>
      </c>
      <c r="BR53">
        <v>0</v>
      </c>
      <c r="BS53">
        <v>36.926592000000007</v>
      </c>
      <c r="BT53">
        <v>19.613607999999999</v>
      </c>
      <c r="BU53">
        <v>4.4692239999999996</v>
      </c>
      <c r="BV53">
        <v>0</v>
      </c>
      <c r="BW53">
        <v>0</v>
      </c>
      <c r="BX53">
        <v>0</v>
      </c>
      <c r="BY53">
        <v>16.323262</v>
      </c>
      <c r="BZ53">
        <v>0</v>
      </c>
      <c r="CA53">
        <v>0</v>
      </c>
      <c r="CB53">
        <v>0</v>
      </c>
      <c r="CC53">
        <v>269.76743299999998</v>
      </c>
      <c r="CD53">
        <v>19.752005</v>
      </c>
      <c r="CE53">
        <v>52.998764999999999</v>
      </c>
      <c r="CF53">
        <v>3.9714749999999999</v>
      </c>
      <c r="CG53">
        <v>0</v>
      </c>
    </row>
    <row r="54">
      <c r="A54" t="s">
        <v>428</v>
      </c>
      <c r="B54">
        <v>2006</v>
      </c>
      <c r="C54" t="s">
        <v>431</v>
      </c>
      <c r="D54">
        <v>156</v>
      </c>
      <c r="E54" t="s">
        <v>177</v>
      </c>
      <c r="F54" t="s">
        <v>181</v>
      </c>
      <c r="G54" t="s">
        <v>192</v>
      </c>
      <c r="H54">
        <v>0.018896154007508999</v>
      </c>
      <c r="I54">
        <v>0.1858361916948022</v>
      </c>
      <c r="J54">
        <v>0.45539013103240678</v>
      </c>
      <c r="K54">
        <v>0.72110831214810911</v>
      </c>
      <c r="L54">
        <v>0</v>
      </c>
      <c r="M54">
        <v>0.39088077580836422</v>
      </c>
      <c r="N54">
        <v>0.72906315990183157</v>
      </c>
      <c r="O54">
        <v>0.8560493221576726</v>
      </c>
      <c r="P54">
        <v>0.071998003495032298</v>
      </c>
      <c r="Q54">
        <v>0</v>
      </c>
      <c r="R54">
        <v>0.043835263655145298</v>
      </c>
      <c r="S54">
        <v>0</v>
      </c>
      <c r="T54">
        <v>0.16933091197634351</v>
      </c>
      <c r="U54">
        <v>0.0253081245440194</v>
      </c>
      <c r="V54">
        <v>0.26300096602669037</v>
      </c>
      <c r="W54" t="s">
        <v>147</v>
      </c>
      <c r="X54" t="s">
        <v>148</v>
      </c>
      <c r="Y54" t="s">
        <v>149</v>
      </c>
      <c r="Z54" t="s">
        <v>150</v>
      </c>
      <c r="AA54" t="s">
        <v>151</v>
      </c>
      <c r="AB54" t="s">
        <v>152</v>
      </c>
      <c r="AC54" t="s">
        <v>153</v>
      </c>
      <c r="AD54" t="s">
        <v>154</v>
      </c>
      <c r="AE54" t="s">
        <v>155</v>
      </c>
      <c r="AF54" t="s">
        <v>156</v>
      </c>
      <c r="AG54" t="s">
        <v>157</v>
      </c>
      <c r="AH54" t="s">
        <v>158</v>
      </c>
      <c r="AI54" t="s">
        <v>159</v>
      </c>
      <c r="AJ54" t="s">
        <v>160</v>
      </c>
      <c r="AK54" t="s">
        <v>161</v>
      </c>
      <c r="AL54" t="s">
        <v>162</v>
      </c>
      <c r="AM54">
        <v>0.96047310121090379</v>
      </c>
      <c r="AN54">
        <v>0.0488252944738925</v>
      </c>
      <c r="AO54">
        <v>2.1167883211678848</v>
      </c>
      <c r="AP54">
        <v>0.16598081061879849</v>
      </c>
      <c r="AQ54">
        <v>0.24979184013322331</v>
      </c>
      <c r="AR54">
        <v>0</v>
      </c>
      <c r="AS54">
        <v>0</v>
      </c>
      <c r="AT54">
        <v>0</v>
      </c>
      <c r="AU54">
        <v>0</v>
      </c>
      <c r="AV54">
        <v>0</v>
      </c>
      <c r="AW54">
        <v>0</v>
      </c>
      <c r="AX54">
        <v>0.15700332483798579</v>
      </c>
      <c r="AY54">
        <v>0</v>
      </c>
      <c r="AZ54">
        <v>0.071180044549652696</v>
      </c>
      <c r="BA54">
        <v>0.21009682138660851</v>
      </c>
      <c r="BB54">
        <v>0</v>
      </c>
      <c r="BC54">
        <v>1.9366159999999999</v>
      </c>
      <c r="BD54">
        <v>19.067136000000001</v>
      </c>
      <c r="BE54">
        <v>46.674709999999997</v>
      </c>
      <c r="BF54">
        <v>73.936329000000015</v>
      </c>
      <c r="BG54">
        <v>0</v>
      </c>
      <c r="BH54">
        <v>22.806121999999998</v>
      </c>
      <c r="BI54">
        <v>42.561233000000001</v>
      </c>
      <c r="BJ54">
        <v>49.900202000000007</v>
      </c>
      <c r="BK54">
        <v>4.2029160000000001</v>
      </c>
      <c r="BL54">
        <v>0</v>
      </c>
      <c r="BM54">
        <v>1.9366159999999999</v>
      </c>
      <c r="BN54">
        <v>0</v>
      </c>
      <c r="BO54">
        <v>7.4687900000000003</v>
      </c>
      <c r="BP54">
        <v>1.119216</v>
      </c>
      <c r="BQ54">
        <v>11.619695999999999</v>
      </c>
      <c r="BR54">
        <v>28.084579000000009</v>
      </c>
      <c r="BS54">
        <v>1.119216</v>
      </c>
      <c r="BT54">
        <v>81.256376000000003</v>
      </c>
      <c r="BU54">
        <v>9.0856980000000007</v>
      </c>
      <c r="BV54">
        <v>2.655456</v>
      </c>
      <c r="BW54">
        <v>0</v>
      </c>
      <c r="BX54">
        <v>0</v>
      </c>
      <c r="BY54">
        <v>0</v>
      </c>
      <c r="BZ54">
        <v>0</v>
      </c>
      <c r="CA54">
        <v>0</v>
      </c>
      <c r="CB54">
        <v>0</v>
      </c>
      <c r="CC54">
        <v>10.661303999999999</v>
      </c>
      <c r="CD54">
        <v>0</v>
      </c>
      <c r="CE54">
        <v>3.6283300000000001</v>
      </c>
      <c r="CF54">
        <v>5.1238320000000002</v>
      </c>
      <c r="CG54">
        <v>0</v>
      </c>
    </row>
    <row r="55">
      <c r="A55" t="s">
        <v>428</v>
      </c>
      <c r="B55">
        <v>2006</v>
      </c>
      <c r="C55" t="s">
        <v>431</v>
      </c>
      <c r="D55">
        <v>157</v>
      </c>
      <c r="E55" t="s">
        <v>177</v>
      </c>
      <c r="F55" t="s">
        <v>182</v>
      </c>
      <c r="G55" t="s">
        <v>192</v>
      </c>
      <c r="H55">
        <v>97.167433031104977</v>
      </c>
      <c r="I55">
        <v>91.022980546272663</v>
      </c>
      <c r="J55">
        <v>76.008511540397166</v>
      </c>
      <c r="K55">
        <v>38.621954290240943</v>
      </c>
      <c r="L55">
        <v>2.583746730783703</v>
      </c>
      <c r="M55">
        <v>83.640745147623221</v>
      </c>
      <c r="N55">
        <v>55.472463457382403</v>
      </c>
      <c r="O55">
        <v>31.89255009160906</v>
      </c>
      <c r="P55">
        <v>5.9989191991189044</v>
      </c>
      <c r="Q55">
        <v>0.58451180646674505</v>
      </c>
      <c r="R55">
        <v>98.34728251864847</v>
      </c>
      <c r="S55">
        <v>97.143316993906666</v>
      </c>
      <c r="T55">
        <v>96.709971245544651</v>
      </c>
      <c r="U55">
        <v>94.4308563104576</v>
      </c>
      <c r="V55">
        <v>87.606512420406716</v>
      </c>
      <c r="W55" t="s">
        <v>147</v>
      </c>
      <c r="X55" t="s">
        <v>148</v>
      </c>
      <c r="Y55" t="s">
        <v>149</v>
      </c>
      <c r="Z55" t="s">
        <v>150</v>
      </c>
      <c r="AA55" t="s">
        <v>151</v>
      </c>
      <c r="AB55" t="s">
        <v>152</v>
      </c>
      <c r="AC55" t="s">
        <v>153</v>
      </c>
      <c r="AD55" t="s">
        <v>154</v>
      </c>
      <c r="AE55" t="s">
        <v>155</v>
      </c>
      <c r="AF55" t="s">
        <v>156</v>
      </c>
      <c r="AG55" t="s">
        <v>157</v>
      </c>
      <c r="AH55" t="s">
        <v>158</v>
      </c>
      <c r="AI55" t="s">
        <v>159</v>
      </c>
      <c r="AJ55" t="s">
        <v>160</v>
      </c>
      <c r="AK55" t="s">
        <v>161</v>
      </c>
      <c r="AL55" t="s">
        <v>162</v>
      </c>
      <c r="AM55">
        <v>71.461059220197058</v>
      </c>
      <c r="AN55">
        <v>52.173129262050089</v>
      </c>
      <c r="AO55">
        <v>16.240875912408779</v>
      </c>
      <c r="AP55">
        <v>87.759115264550374</v>
      </c>
      <c r="AQ55">
        <v>17.194004995836881</v>
      </c>
      <c r="AR55">
        <v>67.09626117349552</v>
      </c>
      <c r="AS55">
        <v>69.628557821574702</v>
      </c>
      <c r="AT55">
        <v>29.817726195772192</v>
      </c>
      <c r="AU55">
        <v>58.229314640800027</v>
      </c>
      <c r="AV55">
        <v>78.556496076400876</v>
      </c>
      <c r="AW55">
        <v>35.836751505550488</v>
      </c>
      <c r="AX55">
        <v>82.690394378375871</v>
      </c>
      <c r="AY55">
        <v>38.257981502788688</v>
      </c>
      <c r="AZ55">
        <v>70.635849525469425</v>
      </c>
      <c r="BA55">
        <v>67.987632483751241</v>
      </c>
      <c r="BB55">
        <v>75.28853917663406</v>
      </c>
      <c r="BC55">
        <v>9958.4288639999704</v>
      </c>
      <c r="BD55">
        <v>9339.1256749999247</v>
      </c>
      <c r="BE55">
        <v>7790.4086889999553</v>
      </c>
      <c r="BF55">
        <v>3959.9675540000012</v>
      </c>
      <c r="BG55">
        <v>264.82391800000011</v>
      </c>
      <c r="BH55">
        <v>4880.0584629999748</v>
      </c>
      <c r="BI55">
        <v>3238.3702429999939</v>
      </c>
      <c r="BJ55">
        <v>1859.057241999998</v>
      </c>
      <c r="BK55">
        <v>350.18961999999982</v>
      </c>
      <c r="BL55">
        <v>34.093509999999988</v>
      </c>
      <c r="BM55">
        <v>4344.9247250000026</v>
      </c>
      <c r="BN55">
        <v>4293.7794350000113</v>
      </c>
      <c r="BO55">
        <v>4265.6503630000052</v>
      </c>
      <c r="BP55">
        <v>4176.0710119999994</v>
      </c>
      <c r="BQ55">
        <v>3870.5600869999971</v>
      </c>
      <c r="BR55">
        <v>2089.5470789999872</v>
      </c>
      <c r="BS55">
        <v>1195.957990000001</v>
      </c>
      <c r="BT55">
        <v>623.43254000000024</v>
      </c>
      <c r="BU55">
        <v>4803.8855520000016</v>
      </c>
      <c r="BV55">
        <v>182.7838880000001</v>
      </c>
      <c r="BW55">
        <v>1013.7953</v>
      </c>
      <c r="BX55">
        <v>1576.281727999999</v>
      </c>
      <c r="BY55">
        <v>1478.408617999999</v>
      </c>
      <c r="BZ55">
        <v>2106.2090629999989</v>
      </c>
      <c r="CA55">
        <v>1509.430197000001</v>
      </c>
      <c r="CB55">
        <v>403.73444999999998</v>
      </c>
      <c r="CC55">
        <v>5615.0876630000057</v>
      </c>
      <c r="CD55">
        <v>1053.632698999998</v>
      </c>
      <c r="CE55">
        <v>3600.5902150000402</v>
      </c>
      <c r="CF55">
        <v>1658.079377999996</v>
      </c>
      <c r="CG55">
        <v>2401.898340000002</v>
      </c>
    </row>
    <row r="56">
      <c r="A56" t="s">
        <v>428</v>
      </c>
      <c r="B56">
        <v>2006</v>
      </c>
      <c r="C56" t="s">
        <v>431</v>
      </c>
      <c r="D56">
        <v>158</v>
      </c>
      <c r="E56" t="s">
        <v>177</v>
      </c>
      <c r="F56" t="s">
        <v>183</v>
      </c>
      <c r="G56" t="s">
        <v>192</v>
      </c>
      <c r="H56">
        <v>0.26504530082685102</v>
      </c>
      <c r="I56">
        <v>0.32714396353023689</v>
      </c>
      <c r="J56">
        <v>0.070165971681250106</v>
      </c>
      <c r="K56">
        <v>0.0091253404755420996</v>
      </c>
      <c r="L56">
        <v>0.084609477660165702</v>
      </c>
      <c r="M56">
        <v>0.073361926959808005</v>
      </c>
      <c r="N56">
        <v>0</v>
      </c>
      <c r="O56">
        <v>0</v>
      </c>
      <c r="P56">
        <v>0.071998003495032298</v>
      </c>
      <c r="Q56">
        <v>0</v>
      </c>
      <c r="R56">
        <v>0.14820931943201979</v>
      </c>
      <c r="S56">
        <v>0.470866306173506</v>
      </c>
      <c r="T56">
        <v>0.38188619982704008</v>
      </c>
      <c r="U56">
        <v>0.3925145361439672</v>
      </c>
      <c r="V56">
        <v>0.169362725964321</v>
      </c>
      <c r="W56" t="s">
        <v>147</v>
      </c>
      <c r="X56" t="s">
        <v>148</v>
      </c>
      <c r="Y56" t="s">
        <v>149</v>
      </c>
      <c r="Z56" t="s">
        <v>150</v>
      </c>
      <c r="AA56" t="s">
        <v>151</v>
      </c>
      <c r="AB56" t="s">
        <v>152</v>
      </c>
      <c r="AC56" t="s">
        <v>153</v>
      </c>
      <c r="AD56" t="s">
        <v>154</v>
      </c>
      <c r="AE56" t="s">
        <v>155</v>
      </c>
      <c r="AF56" t="s">
        <v>156</v>
      </c>
      <c r="AG56" t="s">
        <v>157</v>
      </c>
      <c r="AH56" t="s">
        <v>158</v>
      </c>
      <c r="AI56" t="s">
        <v>159</v>
      </c>
      <c r="AJ56" t="s">
        <v>160</v>
      </c>
      <c r="AK56" t="s">
        <v>161</v>
      </c>
      <c r="AL56" t="s">
        <v>162</v>
      </c>
      <c r="AM56">
        <v>0.066230922506427994</v>
      </c>
      <c r="AN56">
        <v>0.39060235579114011</v>
      </c>
      <c r="AO56">
        <v>0.1094890510948906</v>
      </c>
      <c r="AP56">
        <v>0.22452484239314591</v>
      </c>
      <c r="AQ56">
        <v>0</v>
      </c>
      <c r="AR56">
        <v>0</v>
      </c>
      <c r="AS56">
        <v>0.24845531386223241</v>
      </c>
      <c r="AT56">
        <v>0</v>
      </c>
      <c r="AU56">
        <v>0</v>
      </c>
      <c r="AV56">
        <v>0</v>
      </c>
      <c r="AW56">
        <v>0.083049932932143203</v>
      </c>
      <c r="AX56">
        <v>0.062850787296707997</v>
      </c>
      <c r="AY56">
        <v>0</v>
      </c>
      <c r="AZ56">
        <v>0</v>
      </c>
      <c r="BA56">
        <v>0.13027660137434341</v>
      </c>
      <c r="BB56">
        <v>1.132816110063108</v>
      </c>
      <c r="BC56">
        <v>27.163779999999999</v>
      </c>
      <c r="BD56">
        <v>33.565573999999998</v>
      </c>
      <c r="BE56">
        <v>7.1915839999999998</v>
      </c>
      <c r="BF56">
        <v>0.93563499999999999</v>
      </c>
      <c r="BG56">
        <v>8.6721399999999988</v>
      </c>
      <c r="BH56">
        <v>4.2803360000000001</v>
      </c>
      <c r="BI56">
        <v>0</v>
      </c>
      <c r="BJ56">
        <v>0</v>
      </c>
      <c r="BK56">
        <v>4.2029160000000001</v>
      </c>
      <c r="BL56">
        <v>0</v>
      </c>
      <c r="BM56">
        <v>6.5477999999999996</v>
      </c>
      <c r="BN56">
        <v>20.812508000000001</v>
      </c>
      <c r="BO56">
        <v>16.844106</v>
      </c>
      <c r="BP56">
        <v>17.3584</v>
      </c>
      <c r="BQ56">
        <v>7.482647</v>
      </c>
      <c r="BR56">
        <v>1.9366159999999999</v>
      </c>
      <c r="BS56">
        <v>8.9537279999999999</v>
      </c>
      <c r="BT56">
        <v>4.2029160000000001</v>
      </c>
      <c r="BU56">
        <v>12.290366000000001</v>
      </c>
      <c r="BV56">
        <v>0</v>
      </c>
      <c r="BW56">
        <v>0</v>
      </c>
      <c r="BX56">
        <v>5.6246399999999994</v>
      </c>
      <c r="BY56">
        <v>0</v>
      </c>
      <c r="BZ56">
        <v>0</v>
      </c>
      <c r="CA56">
        <v>0</v>
      </c>
      <c r="CB56">
        <v>0.93563499999999999</v>
      </c>
      <c r="CC56">
        <v>4.2678799999999999</v>
      </c>
      <c r="CD56">
        <v>0</v>
      </c>
      <c r="CE56">
        <v>0</v>
      </c>
      <c r="CF56">
        <v>3.1771799999999999</v>
      </c>
      <c r="CG56">
        <v>36.139751999999987</v>
      </c>
    </row>
    <row r="57">
      <c r="A57" t="s">
        <v>428</v>
      </c>
      <c r="B57">
        <v>2006</v>
      </c>
      <c r="C57" t="s">
        <v>431</v>
      </c>
      <c r="D57">
        <v>159</v>
      </c>
      <c r="E57" t="s">
        <v>177</v>
      </c>
      <c r="F57" t="s">
        <v>184</v>
      </c>
      <c r="G57" t="s">
        <v>192</v>
      </c>
      <c r="H57">
        <v>0.10741351259467601</v>
      </c>
      <c r="I57">
        <v>0.097645028423035199</v>
      </c>
      <c r="J57">
        <v>0.11622836227947619</v>
      </c>
      <c r="K57">
        <v>0.074272323670805093</v>
      </c>
      <c r="L57">
        <v>0</v>
      </c>
      <c r="M57">
        <v>0.14763710393459761</v>
      </c>
      <c r="N57">
        <v>0</v>
      </c>
      <c r="O57">
        <v>0.045344148601820303</v>
      </c>
      <c r="P57">
        <v>0</v>
      </c>
      <c r="Q57">
        <v>0</v>
      </c>
      <c r="R57">
        <v>0.1223649260732908</v>
      </c>
      <c r="S57">
        <v>0.0749929727769795</v>
      </c>
      <c r="T57">
        <v>0.075150759074746096</v>
      </c>
      <c r="U57">
        <v>0.15158960952191611</v>
      </c>
      <c r="V57">
        <v>0.23898441128794329</v>
      </c>
      <c r="W57" t="s">
        <v>147</v>
      </c>
      <c r="X57" t="s">
        <v>148</v>
      </c>
      <c r="Y57" t="s">
        <v>149</v>
      </c>
      <c r="Z57" t="s">
        <v>150</v>
      </c>
      <c r="AA57" t="s">
        <v>151</v>
      </c>
      <c r="AB57" t="s">
        <v>152</v>
      </c>
      <c r="AC57" t="s">
        <v>153</v>
      </c>
      <c r="AD57" t="s">
        <v>154</v>
      </c>
      <c r="AE57" t="s">
        <v>155</v>
      </c>
      <c r="AF57" t="s">
        <v>156</v>
      </c>
      <c r="AG57" t="s">
        <v>157</v>
      </c>
      <c r="AH57" t="s">
        <v>158</v>
      </c>
      <c r="AI57" t="s">
        <v>159</v>
      </c>
      <c r="AJ57" t="s">
        <v>160</v>
      </c>
      <c r="AK57" t="s">
        <v>161</v>
      </c>
      <c r="AL57" t="s">
        <v>162</v>
      </c>
      <c r="AM57">
        <v>0</v>
      </c>
      <c r="AN57">
        <v>0</v>
      </c>
      <c r="AO57">
        <v>0.072992700729927099</v>
      </c>
      <c r="AP57">
        <v>0.22452484239314591</v>
      </c>
      <c r="AQ57">
        <v>0</v>
      </c>
      <c r="AR57">
        <v>0</v>
      </c>
      <c r="AS57">
        <v>0.27243011376220011</v>
      </c>
      <c r="AT57">
        <v>0.1090327288606259</v>
      </c>
      <c r="AU57">
        <v>0</v>
      </c>
      <c r="AV57">
        <v>0.11906520049938869</v>
      </c>
      <c r="AW57">
        <v>0</v>
      </c>
      <c r="AX57">
        <v>0</v>
      </c>
      <c r="AY57">
        <v>0.421258066114722</v>
      </c>
      <c r="AZ57">
        <v>0</v>
      </c>
      <c r="BA57">
        <v>0</v>
      </c>
      <c r="BB57">
        <v>0</v>
      </c>
      <c r="BC57">
        <v>11.008521999999999</v>
      </c>
      <c r="BD57">
        <v>10.018560000000001</v>
      </c>
      <c r="BE57">
        <v>11.912698000000001</v>
      </c>
      <c r="BF57">
        <v>7.6152540000000002</v>
      </c>
      <c r="BG57">
        <v>0</v>
      </c>
      <c r="BH57">
        <v>8.6139559999999999</v>
      </c>
      <c r="BI57">
        <v>0</v>
      </c>
      <c r="BJ57">
        <v>2.6431680000000002</v>
      </c>
      <c r="BK57">
        <v>0</v>
      </c>
      <c r="BL57">
        <v>0</v>
      </c>
      <c r="BM57">
        <v>5.4060100000000002</v>
      </c>
      <c r="BN57">
        <v>3.314724</v>
      </c>
      <c r="BO57">
        <v>3.314724</v>
      </c>
      <c r="BP57">
        <v>6.703835999999999</v>
      </c>
      <c r="BQ57">
        <v>10.558616000000001</v>
      </c>
      <c r="BR57">
        <v>0</v>
      </c>
      <c r="BS57">
        <v>0</v>
      </c>
      <c r="BT57">
        <v>2.8019440000000002</v>
      </c>
      <c r="BU57">
        <v>12.290366000000001</v>
      </c>
      <c r="BV57">
        <v>0</v>
      </c>
      <c r="BW57">
        <v>0</v>
      </c>
      <c r="BX57">
        <v>6.1673920000000004</v>
      </c>
      <c r="BY57">
        <v>5.4060100000000002</v>
      </c>
      <c r="BZ57">
        <v>0</v>
      </c>
      <c r="CA57">
        <v>2.2877879999999999</v>
      </c>
      <c r="CB57">
        <v>0</v>
      </c>
      <c r="CC57">
        <v>0</v>
      </c>
      <c r="CD57">
        <v>11.601533999999999</v>
      </c>
      <c r="CE57">
        <v>0</v>
      </c>
      <c r="CF57">
        <v>0</v>
      </c>
      <c r="CG57">
        <v>0</v>
      </c>
    </row>
    <row r="58">
      <c r="A58" t="s">
        <v>428</v>
      </c>
      <c r="B58">
        <v>2006</v>
      </c>
      <c r="C58" t="s">
        <v>431</v>
      </c>
      <c r="D58">
        <v>160</v>
      </c>
      <c r="E58" t="s">
        <v>177</v>
      </c>
      <c r="F58" t="s">
        <v>185</v>
      </c>
      <c r="G58" t="s">
        <v>192</v>
      </c>
      <c r="H58">
        <v>0.080669469933130497</v>
      </c>
      <c r="I58">
        <v>0.14043371347285799</v>
      </c>
      <c r="J58">
        <v>0.055994513505227203</v>
      </c>
      <c r="K58">
        <v>0</v>
      </c>
      <c r="L58">
        <v>0</v>
      </c>
      <c r="M58">
        <v>0.28634367713189568</v>
      </c>
      <c r="N58">
        <v>0</v>
      </c>
      <c r="O58">
        <v>0</v>
      </c>
      <c r="P58">
        <v>0</v>
      </c>
      <c r="Q58">
        <v>0</v>
      </c>
      <c r="R58">
        <v>0.048945970429316303</v>
      </c>
      <c r="S58">
        <v>0.083691863866519597</v>
      </c>
      <c r="T58">
        <v>0.060528989856073898</v>
      </c>
      <c r="U58">
        <v>0</v>
      </c>
      <c r="V58">
        <v>0.071912501776352902</v>
      </c>
      <c r="W58" t="s">
        <v>147</v>
      </c>
      <c r="X58" t="s">
        <v>148</v>
      </c>
      <c r="Y58" t="s">
        <v>149</v>
      </c>
      <c r="Z58" t="s">
        <v>150</v>
      </c>
      <c r="AA58" t="s">
        <v>151</v>
      </c>
      <c r="AB58" t="s">
        <v>152</v>
      </c>
      <c r="AC58" t="s">
        <v>153</v>
      </c>
      <c r="AD58" t="s">
        <v>154</v>
      </c>
      <c r="AE58" t="s">
        <v>155</v>
      </c>
      <c r="AF58" t="s">
        <v>156</v>
      </c>
      <c r="AG58" t="s">
        <v>157</v>
      </c>
      <c r="AH58" t="s">
        <v>158</v>
      </c>
      <c r="AI58" t="s">
        <v>159</v>
      </c>
      <c r="AJ58" t="s">
        <v>160</v>
      </c>
      <c r="AK58" t="s">
        <v>161</v>
      </c>
      <c r="AL58" t="s">
        <v>162</v>
      </c>
      <c r="AM58">
        <v>0.25222535104145971</v>
      </c>
      <c r="AN58">
        <v>0</v>
      </c>
      <c r="AO58">
        <v>0</v>
      </c>
      <c r="AP58">
        <v>0</v>
      </c>
      <c r="AQ58">
        <v>0</v>
      </c>
      <c r="AR58">
        <v>0</v>
      </c>
      <c r="AS58">
        <v>0</v>
      </c>
      <c r="AT58">
        <v>0.13136987539576581</v>
      </c>
      <c r="AU58">
        <v>0</v>
      </c>
      <c r="AV58">
        <v>0</v>
      </c>
      <c r="AW58">
        <v>0</v>
      </c>
      <c r="AX58">
        <v>0</v>
      </c>
      <c r="AY58">
        <v>0</v>
      </c>
      <c r="AZ58">
        <v>0</v>
      </c>
      <c r="BA58">
        <v>0.59565348983166588</v>
      </c>
      <c r="BB58">
        <v>0</v>
      </c>
      <c r="BC58">
        <v>8.2675970000000003</v>
      </c>
      <c r="BD58">
        <v>14.408758000000001</v>
      </c>
      <c r="BE58">
        <v>5.739096</v>
      </c>
      <c r="BF58">
        <v>0</v>
      </c>
      <c r="BG58">
        <v>0</v>
      </c>
      <c r="BH58">
        <v>16.706855999999998</v>
      </c>
      <c r="BI58">
        <v>0</v>
      </c>
      <c r="BJ58">
        <v>0</v>
      </c>
      <c r="BK58">
        <v>0</v>
      </c>
      <c r="BL58">
        <v>0</v>
      </c>
      <c r="BM58">
        <v>2.162404</v>
      </c>
      <c r="BN58">
        <v>3.6992189999999998</v>
      </c>
      <c r="BO58">
        <v>2.6697920000000002</v>
      </c>
      <c r="BP58">
        <v>0</v>
      </c>
      <c r="BQ58">
        <v>3.1771799999999999</v>
      </c>
      <c r="BR58">
        <v>7.3751599999999993</v>
      </c>
      <c r="BS58">
        <v>0</v>
      </c>
      <c r="BT58">
        <v>0</v>
      </c>
      <c r="BU58">
        <v>0</v>
      </c>
      <c r="BV58">
        <v>0</v>
      </c>
      <c r="BW58">
        <v>0</v>
      </c>
      <c r="BX58">
        <v>0</v>
      </c>
      <c r="BY58">
        <v>6.5135199999999998</v>
      </c>
      <c r="BZ58">
        <v>0</v>
      </c>
      <c r="CA58">
        <v>0</v>
      </c>
      <c r="CB58">
        <v>0</v>
      </c>
      <c r="CC58">
        <v>0</v>
      </c>
      <c r="CD58">
        <v>0</v>
      </c>
      <c r="CE58">
        <v>0</v>
      </c>
      <c r="CF58">
        <v>14.526771</v>
      </c>
      <c r="CG58">
        <v>0</v>
      </c>
    </row>
    <row r="59">
      <c r="A59" t="s">
        <v>428</v>
      </c>
      <c r="B59">
        <v>2006</v>
      </c>
      <c r="C59" t="s">
        <v>431</v>
      </c>
      <c r="D59">
        <v>161</v>
      </c>
      <c r="E59" t="s">
        <v>177</v>
      </c>
      <c r="F59" t="s">
        <v>186</v>
      </c>
      <c r="G59" t="s">
        <v>192</v>
      </c>
      <c r="H59">
        <v>0.60668928469023109</v>
      </c>
      <c r="I59">
        <v>0.42177391944457598</v>
      </c>
      <c r="J59">
        <v>0.30509097974767591</v>
      </c>
      <c r="K59">
        <v>0.60975928153140291</v>
      </c>
      <c r="L59">
        <v>0.32100955672749909</v>
      </c>
      <c r="M59">
        <v>0.1239025614735097</v>
      </c>
      <c r="N59">
        <v>0.54343564419986312</v>
      </c>
      <c r="O59">
        <v>0.84844142475688533</v>
      </c>
      <c r="P59">
        <v>0.56363113004169718</v>
      </c>
      <c r="Q59">
        <v>0</v>
      </c>
      <c r="R59">
        <v>0.67133593022417137</v>
      </c>
      <c r="S59">
        <v>0.77468467296375876</v>
      </c>
      <c r="T59">
        <v>0.59630406672233482</v>
      </c>
      <c r="U59">
        <v>0.33994050819731558</v>
      </c>
      <c r="V59">
        <v>0.12666204399518219</v>
      </c>
      <c r="W59" t="s">
        <v>147</v>
      </c>
      <c r="X59" t="s">
        <v>148</v>
      </c>
      <c r="Y59" t="s">
        <v>149</v>
      </c>
      <c r="Z59" t="s">
        <v>150</v>
      </c>
      <c r="AA59" t="s">
        <v>151</v>
      </c>
      <c r="AB59" t="s">
        <v>152</v>
      </c>
      <c r="AC59" t="s">
        <v>153</v>
      </c>
      <c r="AD59" t="s">
        <v>154</v>
      </c>
      <c r="AE59" t="s">
        <v>155</v>
      </c>
      <c r="AF59" t="s">
        <v>156</v>
      </c>
      <c r="AG59" t="s">
        <v>157</v>
      </c>
      <c r="AH59" t="s">
        <v>158</v>
      </c>
      <c r="AI59" t="s">
        <v>159</v>
      </c>
      <c r="AJ59" t="s">
        <v>160</v>
      </c>
      <c r="AK59" t="s">
        <v>161</v>
      </c>
      <c r="AL59" t="s">
        <v>162</v>
      </c>
      <c r="AM59">
        <v>0</v>
      </c>
      <c r="AN59">
        <v>6.0538433828482487</v>
      </c>
      <c r="AO59">
        <v>1.605839416058396</v>
      </c>
      <c r="AP59">
        <v>0.38728855811052992</v>
      </c>
      <c r="AQ59">
        <v>0</v>
      </c>
      <c r="AR59">
        <v>0</v>
      </c>
      <c r="AS59">
        <v>0</v>
      </c>
      <c r="AT59">
        <v>0.14253844866333579</v>
      </c>
      <c r="AU59">
        <v>0</v>
      </c>
      <c r="AV59">
        <v>0</v>
      </c>
      <c r="AW59">
        <v>0</v>
      </c>
      <c r="AX59">
        <v>0</v>
      </c>
      <c r="AY59">
        <v>0</v>
      </c>
      <c r="AZ59">
        <v>0</v>
      </c>
      <c r="BA59">
        <v>0</v>
      </c>
      <c r="BB59">
        <v>0.10854860135250349</v>
      </c>
      <c r="BC59">
        <v>62.177953000000002</v>
      </c>
      <c r="BD59">
        <v>43.274782000000002</v>
      </c>
      <c r="BE59">
        <v>31.269964000000002</v>
      </c>
      <c r="BF59">
        <v>62.519544000000003</v>
      </c>
      <c r="BG59">
        <v>32.902222000000002</v>
      </c>
      <c r="BH59">
        <v>7.2291530000000002</v>
      </c>
      <c r="BI59">
        <v>31.724674</v>
      </c>
      <c r="BJ59">
        <v>49.456728000000012</v>
      </c>
      <c r="BK59">
        <v>32.902222000000002</v>
      </c>
      <c r="BL59">
        <v>0</v>
      </c>
      <c r="BM59">
        <v>29.659223999999998</v>
      </c>
      <c r="BN59">
        <v>34.241420000000012</v>
      </c>
      <c r="BO59">
        <v>26.301576000000001</v>
      </c>
      <c r="BP59">
        <v>15.033388</v>
      </c>
      <c r="BQ59">
        <v>5.5960800000000006</v>
      </c>
      <c r="BR59">
        <v>0</v>
      </c>
      <c r="BS59">
        <v>138.77148</v>
      </c>
      <c r="BT59">
        <v>61.642768000000011</v>
      </c>
      <c r="BU59">
        <v>21.199961999999999</v>
      </c>
      <c r="BV59">
        <v>0</v>
      </c>
      <c r="BW59">
        <v>0</v>
      </c>
      <c r="BX59">
        <v>0</v>
      </c>
      <c r="BY59">
        <v>7.0672750000000004</v>
      </c>
      <c r="BZ59">
        <v>0</v>
      </c>
      <c r="CA59">
        <v>0</v>
      </c>
      <c r="CB59">
        <v>0</v>
      </c>
      <c r="CC59">
        <v>0</v>
      </c>
      <c r="CD59">
        <v>0</v>
      </c>
      <c r="CE59">
        <v>0</v>
      </c>
      <c r="CF59">
        <v>0</v>
      </c>
      <c r="CG59">
        <v>3.4629799999999999</v>
      </c>
    </row>
    <row r="60">
      <c r="A60" t="s">
        <v>428</v>
      </c>
      <c r="B60">
        <v>2006</v>
      </c>
      <c r="C60" t="s">
        <v>431</v>
      </c>
      <c r="D60">
        <v>162</v>
      </c>
      <c r="E60" t="s">
        <v>177</v>
      </c>
      <c r="F60" t="s">
        <v>187</v>
      </c>
      <c r="G60" t="s">
        <v>192</v>
      </c>
      <c r="H60">
        <v>0.089347685773212698</v>
      </c>
      <c r="I60">
        <v>0</v>
      </c>
      <c r="J60">
        <v>0.028342409004773299</v>
      </c>
      <c r="K60">
        <v>0</v>
      </c>
      <c r="L60">
        <v>0</v>
      </c>
      <c r="M60">
        <v>0</v>
      </c>
      <c r="N60">
        <v>0</v>
      </c>
      <c r="O60">
        <v>0</v>
      </c>
      <c r="P60">
        <v>0</v>
      </c>
      <c r="Q60">
        <v>0</v>
      </c>
      <c r="R60">
        <v>0.20726859874710341</v>
      </c>
      <c r="S60">
        <v>0</v>
      </c>
      <c r="T60">
        <v>0</v>
      </c>
      <c r="U60">
        <v>0</v>
      </c>
      <c r="V60">
        <v>0.065750241506672594</v>
      </c>
      <c r="W60" t="s">
        <v>147</v>
      </c>
      <c r="X60" t="s">
        <v>148</v>
      </c>
      <c r="Y60" t="s">
        <v>149</v>
      </c>
      <c r="Z60" t="s">
        <v>150</v>
      </c>
      <c r="AA60" t="s">
        <v>151</v>
      </c>
      <c r="AB60" t="s">
        <v>152</v>
      </c>
      <c r="AC60" t="s">
        <v>153</v>
      </c>
      <c r="AD60" t="s">
        <v>154</v>
      </c>
      <c r="AE60" t="s">
        <v>155</v>
      </c>
      <c r="AF60" t="s">
        <v>156</v>
      </c>
      <c r="AG60" t="s">
        <v>157</v>
      </c>
      <c r="AH60" t="s">
        <v>158</v>
      </c>
      <c r="AI60" t="s">
        <v>159</v>
      </c>
      <c r="AJ60" t="s">
        <v>160</v>
      </c>
      <c r="AK60" t="s">
        <v>161</v>
      </c>
      <c r="AL60" t="s">
        <v>162</v>
      </c>
      <c r="AM60">
        <v>0.099346383759641999</v>
      </c>
      <c r="AN60">
        <v>0</v>
      </c>
      <c r="AO60">
        <v>0</v>
      </c>
      <c r="AP60">
        <v>0</v>
      </c>
      <c r="AQ60">
        <v>0</v>
      </c>
      <c r="AR60">
        <v>0</v>
      </c>
      <c r="AS60">
        <v>0</v>
      </c>
      <c r="AT60">
        <v>0.1526458204048762</v>
      </c>
      <c r="AU60">
        <v>0</v>
      </c>
      <c r="AV60">
        <v>0</v>
      </c>
      <c r="AW60">
        <v>0</v>
      </c>
      <c r="AX60">
        <v>0</v>
      </c>
      <c r="AY60">
        <v>0</v>
      </c>
      <c r="AZ60">
        <v>0</v>
      </c>
      <c r="BA60">
        <v>0.065138300687171705</v>
      </c>
      <c r="BB60">
        <v>0</v>
      </c>
      <c r="BC60">
        <v>9.1570040000000006</v>
      </c>
      <c r="BD60">
        <v>0</v>
      </c>
      <c r="BE60">
        <v>2.9049239999999998</v>
      </c>
      <c r="BF60">
        <v>0</v>
      </c>
      <c r="BG60">
        <v>0</v>
      </c>
      <c r="BH60">
        <v>0</v>
      </c>
      <c r="BI60">
        <v>0</v>
      </c>
      <c r="BJ60">
        <v>0</v>
      </c>
      <c r="BK60">
        <v>0</v>
      </c>
      <c r="BL60">
        <v>0</v>
      </c>
      <c r="BM60">
        <v>9.1570040000000006</v>
      </c>
      <c r="BN60">
        <v>0</v>
      </c>
      <c r="BO60">
        <v>0</v>
      </c>
      <c r="BP60">
        <v>0</v>
      </c>
      <c r="BQ60">
        <v>2.9049239999999998</v>
      </c>
      <c r="BR60">
        <v>2.9049239999999998</v>
      </c>
      <c r="BS60">
        <v>0</v>
      </c>
      <c r="BT60">
        <v>0</v>
      </c>
      <c r="BU60">
        <v>0</v>
      </c>
      <c r="BV60">
        <v>0</v>
      </c>
      <c r="BW60">
        <v>0</v>
      </c>
      <c r="BX60">
        <v>0</v>
      </c>
      <c r="BY60">
        <v>7.5684139999999998</v>
      </c>
      <c r="BZ60">
        <v>0</v>
      </c>
      <c r="CA60">
        <v>0</v>
      </c>
      <c r="CB60">
        <v>0</v>
      </c>
      <c r="CC60">
        <v>0</v>
      </c>
      <c r="CD60">
        <v>0</v>
      </c>
      <c r="CE60">
        <v>0</v>
      </c>
      <c r="CF60">
        <v>1.5885899999999999</v>
      </c>
      <c r="CG60">
        <v>0</v>
      </c>
    </row>
    <row r="61">
      <c r="A61" t="s">
        <v>428</v>
      </c>
      <c r="B61">
        <v>2006</v>
      </c>
      <c r="C61" t="s">
        <v>431</v>
      </c>
      <c r="D61">
        <v>163</v>
      </c>
      <c r="E61" t="s">
        <v>177</v>
      </c>
      <c r="F61" t="s">
        <v>47</v>
      </c>
      <c r="G61" t="s">
        <v>192</v>
      </c>
      <c r="H61">
        <v>0.0999884762904205</v>
      </c>
      <c r="I61">
        <v>0.21642815641368349</v>
      </c>
      <c r="J61">
        <v>0.018894939336515499</v>
      </c>
      <c r="K61">
        <v>0</v>
      </c>
      <c r="L61">
        <v>0</v>
      </c>
      <c r="M61">
        <v>0</v>
      </c>
      <c r="N61">
        <v>0</v>
      </c>
      <c r="O61">
        <v>0</v>
      </c>
      <c r="P61">
        <v>0</v>
      </c>
      <c r="Q61">
        <v>0</v>
      </c>
      <c r="R61">
        <v>0.1223649260732908</v>
      </c>
      <c r="S61">
        <v>0.19716472905544569</v>
      </c>
      <c r="T61">
        <v>0.24000893303375109</v>
      </c>
      <c r="U61">
        <v>0.21895737249083591</v>
      </c>
      <c r="V61">
        <v>0</v>
      </c>
      <c r="W61" t="s">
        <v>147</v>
      </c>
      <c r="X61" t="s">
        <v>148</v>
      </c>
      <c r="Y61" t="s">
        <v>149</v>
      </c>
      <c r="Z61" t="s">
        <v>150</v>
      </c>
      <c r="AA61" t="s">
        <v>151</v>
      </c>
      <c r="AB61" t="s">
        <v>152</v>
      </c>
      <c r="AC61" t="s">
        <v>153</v>
      </c>
      <c r="AD61" t="s">
        <v>154</v>
      </c>
      <c r="AE61" t="s">
        <v>155</v>
      </c>
      <c r="AF61" t="s">
        <v>156</v>
      </c>
      <c r="AG61" t="s">
        <v>157</v>
      </c>
      <c r="AH61" t="s">
        <v>158</v>
      </c>
      <c r="AI61" t="s">
        <v>159</v>
      </c>
      <c r="AJ61" t="s">
        <v>160</v>
      </c>
      <c r="AK61" t="s">
        <v>161</v>
      </c>
      <c r="AL61" t="s">
        <v>162</v>
      </c>
      <c r="AM61">
        <v>0.69542468631749399</v>
      </c>
      <c r="AN61">
        <v>0</v>
      </c>
      <c r="AO61">
        <v>0</v>
      </c>
      <c r="AP61">
        <v>0</v>
      </c>
      <c r="AQ61">
        <v>0</v>
      </c>
      <c r="AR61">
        <v>0</v>
      </c>
      <c r="AS61">
        <v>0</v>
      </c>
      <c r="AT61">
        <v>0.28348509503762731</v>
      </c>
      <c r="AU61">
        <v>0</v>
      </c>
      <c r="AV61">
        <v>0</v>
      </c>
      <c r="AW61">
        <v>0</v>
      </c>
      <c r="AX61">
        <v>0</v>
      </c>
      <c r="AY61">
        <v>0</v>
      </c>
      <c r="AZ61">
        <v>0</v>
      </c>
      <c r="BA61">
        <v>0</v>
      </c>
      <c r="BB61">
        <v>0</v>
      </c>
      <c r="BC61">
        <v>10.24755</v>
      </c>
      <c r="BD61">
        <v>22.205928</v>
      </c>
      <c r="BE61">
        <v>1.9366159999999999</v>
      </c>
      <c r="BF61">
        <v>0</v>
      </c>
      <c r="BG61">
        <v>0</v>
      </c>
      <c r="BH61">
        <v>0</v>
      </c>
      <c r="BI61">
        <v>0</v>
      </c>
      <c r="BJ61">
        <v>0</v>
      </c>
      <c r="BK61">
        <v>0</v>
      </c>
      <c r="BL61">
        <v>0</v>
      </c>
      <c r="BM61">
        <v>5.4060100000000002</v>
      </c>
      <c r="BN61">
        <v>8.714772</v>
      </c>
      <c r="BO61">
        <v>10.586232000000001</v>
      </c>
      <c r="BP61">
        <v>9.6830800000000004</v>
      </c>
      <c r="BQ61">
        <v>0</v>
      </c>
      <c r="BR61">
        <v>20.334468000000001</v>
      </c>
      <c r="BS61">
        <v>0</v>
      </c>
      <c r="BT61">
        <v>0</v>
      </c>
      <c r="BU61">
        <v>0</v>
      </c>
      <c r="BV61">
        <v>0</v>
      </c>
      <c r="BW61">
        <v>0</v>
      </c>
      <c r="BX61">
        <v>0</v>
      </c>
      <c r="BY61">
        <v>14.055626</v>
      </c>
      <c r="BZ61">
        <v>0</v>
      </c>
      <c r="CA61">
        <v>0</v>
      </c>
      <c r="CB61">
        <v>0</v>
      </c>
      <c r="CC61">
        <v>0</v>
      </c>
      <c r="CD61">
        <v>0</v>
      </c>
      <c r="CE61">
        <v>0</v>
      </c>
      <c r="CF61">
        <v>0</v>
      </c>
      <c r="CG61">
        <v>0</v>
      </c>
    </row>
    <row r="62">
      <c r="A62" t="s">
        <v>428</v>
      </c>
      <c r="B62">
        <v>2011</v>
      </c>
      <c r="C62" t="s">
        <v>432</v>
      </c>
      <c r="D62">
        <v>16</v>
      </c>
      <c r="E62" t="s">
        <v>13</v>
      </c>
      <c r="F62" t="s">
        <v>14</v>
      </c>
      <c r="G62" t="s">
        <v>438</v>
      </c>
      <c r="H62">
        <v>93.900000000000006</v>
      </c>
      <c r="I62">
        <v>96.5</v>
      </c>
      <c r="J62">
        <v>98.099999999999994</v>
      </c>
      <c r="K62">
        <v>98.700000000000003</v>
      </c>
      <c r="L62">
        <v>99.599999999999994</v>
      </c>
      <c r="M62">
        <v>99.299999999999997</v>
      </c>
      <c r="N62">
        <v>99.099999999999994</v>
      </c>
      <c r="O62">
        <v>99.5</v>
      </c>
      <c r="P62">
        <v>99.599999999999994</v>
      </c>
      <c r="Q62">
        <v>99.599999999999994</v>
      </c>
      <c r="R62">
        <v>91.599999999999994</v>
      </c>
      <c r="S62">
        <v>94.400000000000006</v>
      </c>
      <c r="T62">
        <v>95.099999999999994</v>
      </c>
      <c r="U62">
        <v>96.599999999999994</v>
      </c>
      <c r="V62">
        <v>97.099999999999994</v>
      </c>
      <c r="W62" t="s">
        <v>270</v>
      </c>
      <c r="X62" t="s">
        <v>271</v>
      </c>
      <c r="Y62" t="s">
        <v>272</v>
      </c>
      <c r="Z62" t="s">
        <v>273</v>
      </c>
      <c r="AA62" t="s">
        <v>151</v>
      </c>
      <c r="AB62" t="s">
        <v>274</v>
      </c>
      <c r="AC62" t="s">
        <v>275</v>
      </c>
      <c r="AD62" t="s">
        <v>276</v>
      </c>
      <c r="AE62" t="s">
        <v>277</v>
      </c>
      <c r="AF62" t="s">
        <v>278</v>
      </c>
      <c r="AG62" t="s">
        <v>279</v>
      </c>
      <c r="AH62" t="s">
        <v>280</v>
      </c>
      <c r="AI62" t="s">
        <v>281</v>
      </c>
      <c r="AJ62" t="s">
        <v>282</v>
      </c>
      <c r="AK62" t="s">
        <v>283</v>
      </c>
      <c r="AL62" t="s">
        <v>284</v>
      </c>
      <c r="AM62">
        <v>98.5</v>
      </c>
      <c r="AN62">
        <v>100</v>
      </c>
      <c r="AO62">
        <v>97</v>
      </c>
      <c r="AP62">
        <v>100</v>
      </c>
      <c r="AQ62">
        <v>99.900000000000006</v>
      </c>
      <c r="AR62">
        <v>97.400000000000006</v>
      </c>
      <c r="AS62">
        <v>91.599999999999994</v>
      </c>
      <c r="AT62">
        <v>97.799999999999997</v>
      </c>
      <c r="AU62">
        <v>95.5</v>
      </c>
      <c r="AV62">
        <v>99.200000000000003</v>
      </c>
      <c r="AW62">
        <v>99.400000000000006</v>
      </c>
      <c r="AX62">
        <v>91</v>
      </c>
      <c r="AY62">
        <v>98.900000000000006</v>
      </c>
      <c r="AZ62">
        <v>98.299999999999997</v>
      </c>
      <c r="BA62">
        <v>95.299999999999997</v>
      </c>
      <c r="BB62">
        <v>99.200000000000003</v>
      </c>
      <c r="BC62"/>
      <c r="BD62"/>
      <c r="BE62"/>
      <c r="BF62"/>
      <c r="BG62"/>
      <c r="BH62"/>
      <c r="BI62"/>
      <c r="BJ62"/>
      <c r="BK62"/>
      <c r="BL62"/>
      <c r="BM62"/>
      <c r="BN62"/>
      <c r="BO62"/>
      <c r="BP62"/>
      <c r="BQ62"/>
      <c r="BR62"/>
      <c r="BS62"/>
      <c r="BT62"/>
      <c r="BU62"/>
      <c r="BV62"/>
      <c r="BW62"/>
      <c r="BX62"/>
      <c r="BY62"/>
      <c r="BZ62"/>
      <c r="CA62"/>
      <c r="CB62"/>
      <c r="CC62"/>
      <c r="CD62"/>
      <c r="CE62"/>
      <c r="CF62"/>
      <c r="CG62"/>
    </row>
    <row r="63">
      <c r="A63" t="s">
        <v>428</v>
      </c>
      <c r="B63">
        <v>2011</v>
      </c>
      <c r="C63" t="s">
        <v>432</v>
      </c>
      <c r="D63">
        <v>17</v>
      </c>
      <c r="E63" t="s">
        <v>13</v>
      </c>
      <c r="F63" t="s">
        <v>52</v>
      </c>
      <c r="G63" t="s">
        <v>192</v>
      </c>
      <c r="H63">
        <v>6.0999999999999996</v>
      </c>
      <c r="I63">
        <v>3.5</v>
      </c>
      <c r="J63">
        <v>1.8999999999999999</v>
      </c>
      <c r="K63">
        <v>1.3</v>
      </c>
      <c r="L63">
        <v>0.40000000000000002</v>
      </c>
      <c r="M63">
        <v>0.69999999999999996</v>
      </c>
      <c r="N63">
        <v>0.90000000000000002</v>
      </c>
      <c r="O63">
        <v>0.5</v>
      </c>
      <c r="P63">
        <v>0.40000000000000002</v>
      </c>
      <c r="Q63">
        <v>0.40000000000000002</v>
      </c>
      <c r="R63">
        <v>8.4000000000000004</v>
      </c>
      <c r="S63">
        <v>5.5999999999999996</v>
      </c>
      <c r="T63">
        <v>4.9000000000000004</v>
      </c>
      <c r="U63">
        <v>3.3999999999999999</v>
      </c>
      <c r="V63">
        <v>2.8999999999999999</v>
      </c>
      <c r="W63" t="s">
        <v>270</v>
      </c>
      <c r="X63" t="s">
        <v>271</v>
      </c>
      <c r="Y63" t="s">
        <v>272</v>
      </c>
      <c r="Z63" t="s">
        <v>273</v>
      </c>
      <c r="AA63" t="s">
        <v>151</v>
      </c>
      <c r="AB63" t="s">
        <v>274</v>
      </c>
      <c r="AC63" t="s">
        <v>275</v>
      </c>
      <c r="AD63" t="s">
        <v>276</v>
      </c>
      <c r="AE63" t="s">
        <v>277</v>
      </c>
      <c r="AF63" t="s">
        <v>278</v>
      </c>
      <c r="AG63" t="s">
        <v>279</v>
      </c>
      <c r="AH63" t="s">
        <v>280</v>
      </c>
      <c r="AI63" t="s">
        <v>281</v>
      </c>
      <c r="AJ63" t="s">
        <v>282</v>
      </c>
      <c r="AK63" t="s">
        <v>283</v>
      </c>
      <c r="AL63" t="s">
        <v>284</v>
      </c>
      <c r="AM63">
        <v>1.5</v>
      </c>
      <c r="AN63">
        <v>0</v>
      </c>
      <c r="AO63">
        <v>3</v>
      </c>
      <c r="AP63">
        <v>0</v>
      </c>
      <c r="AQ63">
        <v>0.10000000000000001</v>
      </c>
      <c r="AR63">
        <v>2.6000000000000001</v>
      </c>
      <c r="AS63">
        <v>8.4000000000000004</v>
      </c>
      <c r="AT63">
        <v>2.2000000000000002</v>
      </c>
      <c r="AU63">
        <v>4.5</v>
      </c>
      <c r="AV63">
        <v>0.80000000000000004</v>
      </c>
      <c r="AW63">
        <v>0.59999999999999998</v>
      </c>
      <c r="AX63">
        <v>9</v>
      </c>
      <c r="AY63">
        <v>1.1000000000000001</v>
      </c>
      <c r="AZ63">
        <v>1.7</v>
      </c>
      <c r="BA63">
        <v>4.7000000000000002</v>
      </c>
      <c r="BB63">
        <v>0.80000000000000004</v>
      </c>
      <c r="BC63"/>
      <c r="BD63"/>
      <c r="BE63"/>
      <c r="BF63"/>
      <c r="BG63"/>
      <c r="BH63"/>
      <c r="BI63"/>
      <c r="BJ63"/>
      <c r="BK63"/>
      <c r="BL63"/>
      <c r="BM63"/>
      <c r="BN63"/>
      <c r="BO63"/>
      <c r="BP63"/>
      <c r="BQ63"/>
      <c r="BR63"/>
      <c r="BS63"/>
      <c r="BT63"/>
      <c r="BU63"/>
      <c r="BV63"/>
      <c r="BW63"/>
      <c r="BX63"/>
      <c r="BY63"/>
      <c r="BZ63"/>
      <c r="CA63"/>
      <c r="CB63"/>
      <c r="CC63"/>
      <c r="CD63"/>
      <c r="CE63"/>
      <c r="CF63"/>
      <c r="CG63"/>
    </row>
    <row r="64">
      <c r="A64" t="s">
        <v>428</v>
      </c>
      <c r="B64">
        <v>2011</v>
      </c>
      <c r="C64" t="s">
        <v>432</v>
      </c>
      <c r="D64">
        <v>18</v>
      </c>
      <c r="E64" t="s">
        <v>61</v>
      </c>
      <c r="F64" t="s">
        <v>15</v>
      </c>
      <c r="G64" t="s">
        <v>439</v>
      </c>
      <c r="H64">
        <v>90.200000000000003</v>
      </c>
      <c r="I64">
        <v>94.5</v>
      </c>
      <c r="J64">
        <v>97</v>
      </c>
      <c r="K64">
        <v>98</v>
      </c>
      <c r="L64">
        <v>99.200000000000003</v>
      </c>
      <c r="M64">
        <v>97.700000000000003</v>
      </c>
      <c r="N64">
        <v>98.599999999999994</v>
      </c>
      <c r="O64">
        <v>98.799999999999997</v>
      </c>
      <c r="P64">
        <v>99.299999999999997</v>
      </c>
      <c r="Q64">
        <v>99.200000000000003</v>
      </c>
      <c r="R64">
        <v>86.599999999999994</v>
      </c>
      <c r="S64">
        <v>91.799999999999997</v>
      </c>
      <c r="T64">
        <v>92.900000000000006</v>
      </c>
      <c r="U64">
        <v>94.599999999999994</v>
      </c>
      <c r="V64">
        <v>95.799999999999997</v>
      </c>
      <c r="W64" t="s">
        <v>270</v>
      </c>
      <c r="X64" t="s">
        <v>271</v>
      </c>
      <c r="Y64" t="s">
        <v>272</v>
      </c>
      <c r="Z64" t="s">
        <v>273</v>
      </c>
      <c r="AA64" t="s">
        <v>151</v>
      </c>
      <c r="AB64" t="s">
        <v>274</v>
      </c>
      <c r="AC64" t="s">
        <v>275</v>
      </c>
      <c r="AD64" t="s">
        <v>276</v>
      </c>
      <c r="AE64" t="s">
        <v>277</v>
      </c>
      <c r="AF64" t="s">
        <v>278</v>
      </c>
      <c r="AG64" t="s">
        <v>279</v>
      </c>
      <c r="AH64" t="s">
        <v>280</v>
      </c>
      <c r="AI64" t="s">
        <v>281</v>
      </c>
      <c r="AJ64" t="s">
        <v>282</v>
      </c>
      <c r="AK64" t="s">
        <v>283</v>
      </c>
      <c r="AL64" t="s">
        <v>284</v>
      </c>
      <c r="AM64">
        <v>97.099999999999994</v>
      </c>
      <c r="AN64">
        <v>99</v>
      </c>
      <c r="AO64">
        <v>93.099999999999994</v>
      </c>
      <c r="AP64">
        <v>100</v>
      </c>
      <c r="AQ64">
        <v>99.900000000000006</v>
      </c>
      <c r="AR64">
        <v>97.200000000000003</v>
      </c>
      <c r="AS64">
        <v>91.5</v>
      </c>
      <c r="AT64">
        <v>94.599999999999994</v>
      </c>
      <c r="AU64">
        <v>92.599999999999994</v>
      </c>
      <c r="AV64">
        <v>98.900000000000006</v>
      </c>
      <c r="AW64">
        <v>99.400000000000006</v>
      </c>
      <c r="AX64">
        <v>87.700000000000003</v>
      </c>
      <c r="AY64">
        <v>97.599999999999994</v>
      </c>
      <c r="AZ64">
        <v>98</v>
      </c>
      <c r="BA64">
        <v>93.599999999999994</v>
      </c>
      <c r="BB64">
        <v>96.299999999999997</v>
      </c>
      <c r="BC64"/>
      <c r="BD64"/>
      <c r="BE64"/>
      <c r="BF64"/>
      <c r="BG64"/>
      <c r="BH64"/>
      <c r="BI64"/>
      <c r="BJ64"/>
      <c r="BK64"/>
      <c r="BL64"/>
      <c r="BM64"/>
      <c r="BN64"/>
      <c r="BO64"/>
      <c r="BP64"/>
      <c r="BQ64"/>
      <c r="BR64"/>
      <c r="BS64"/>
      <c r="BT64"/>
      <c r="BU64"/>
      <c r="BV64"/>
      <c r="BW64"/>
      <c r="BX64"/>
      <c r="BY64"/>
      <c r="BZ64"/>
      <c r="CA64"/>
      <c r="CB64"/>
      <c r="CC64"/>
      <c r="CD64"/>
      <c r="CE64"/>
      <c r="CF64"/>
      <c r="CG64"/>
    </row>
    <row r="65">
      <c r="A65" t="s">
        <v>428</v>
      </c>
      <c r="B65">
        <v>2011</v>
      </c>
      <c r="C65" t="s">
        <v>432</v>
      </c>
      <c r="D65">
        <v>19</v>
      </c>
      <c r="E65" t="s">
        <v>61</v>
      </c>
      <c r="F65" t="s">
        <v>16</v>
      </c>
      <c r="G65" t="s">
        <v>440</v>
      </c>
      <c r="H65">
        <v>3.3999999999999999</v>
      </c>
      <c r="I65">
        <v>1.8999999999999999</v>
      </c>
      <c r="J65">
        <v>1.2</v>
      </c>
      <c r="K65">
        <v>0.80000000000000004</v>
      </c>
      <c r="L65">
        <v>0.40000000000000002</v>
      </c>
      <c r="M65">
        <v>1.6000000000000001</v>
      </c>
      <c r="N65">
        <v>0.59999999999999998</v>
      </c>
      <c r="O65">
        <v>0.59999999999999998</v>
      </c>
      <c r="P65">
        <v>0.29999999999999999</v>
      </c>
      <c r="Q65">
        <v>0.40000000000000002</v>
      </c>
      <c r="R65">
        <v>4.7000000000000002</v>
      </c>
      <c r="S65">
        <v>2.5</v>
      </c>
      <c r="T65">
        <v>2.1000000000000001</v>
      </c>
      <c r="U65">
        <v>2</v>
      </c>
      <c r="V65">
        <v>1.3</v>
      </c>
      <c r="W65" t="s">
        <v>270</v>
      </c>
      <c r="X65" t="s">
        <v>271</v>
      </c>
      <c r="Y65" t="s">
        <v>272</v>
      </c>
      <c r="Z65" t="s">
        <v>273</v>
      </c>
      <c r="AA65" t="s">
        <v>151</v>
      </c>
      <c r="AB65" t="s">
        <v>274</v>
      </c>
      <c r="AC65" t="s">
        <v>275</v>
      </c>
      <c r="AD65" t="s">
        <v>276</v>
      </c>
      <c r="AE65" t="s">
        <v>277</v>
      </c>
      <c r="AF65" t="s">
        <v>278</v>
      </c>
      <c r="AG65" t="s">
        <v>279</v>
      </c>
      <c r="AH65" t="s">
        <v>280</v>
      </c>
      <c r="AI65" t="s">
        <v>281</v>
      </c>
      <c r="AJ65" t="s">
        <v>282</v>
      </c>
      <c r="AK65" t="s">
        <v>283</v>
      </c>
      <c r="AL65" t="s">
        <v>284</v>
      </c>
      <c r="AM65">
        <v>1.3</v>
      </c>
      <c r="AN65">
        <v>1</v>
      </c>
      <c r="AO65">
        <v>3.8999999999999999</v>
      </c>
      <c r="AP65">
        <v>0</v>
      </c>
      <c r="AQ65">
        <v>0</v>
      </c>
      <c r="AR65">
        <v>0.20000000000000001</v>
      </c>
      <c r="AS65">
        <v>0.10000000000000001</v>
      </c>
      <c r="AT65">
        <v>3.2000000000000002</v>
      </c>
      <c r="AU65">
        <v>2.8999999999999999</v>
      </c>
      <c r="AV65">
        <v>0.29999999999999999</v>
      </c>
      <c r="AW65">
        <v>0</v>
      </c>
      <c r="AX65">
        <v>3.2999999999999998</v>
      </c>
      <c r="AY65">
        <v>1.3</v>
      </c>
      <c r="AZ65">
        <v>0.29999999999999999</v>
      </c>
      <c r="BA65">
        <v>1.8</v>
      </c>
      <c r="BB65">
        <v>2.8999999999999999</v>
      </c>
      <c r="BC65"/>
      <c r="BD65"/>
      <c r="BE65"/>
      <c r="BF65"/>
      <c r="BG65"/>
      <c r="BH65"/>
      <c r="BI65"/>
      <c r="BJ65"/>
      <c r="BK65"/>
      <c r="BL65"/>
      <c r="BM65"/>
      <c r="BN65"/>
      <c r="BO65"/>
      <c r="BP65"/>
      <c r="BQ65"/>
      <c r="BR65"/>
      <c r="BS65"/>
      <c r="BT65"/>
      <c r="BU65"/>
      <c r="BV65"/>
      <c r="BW65"/>
      <c r="BX65"/>
      <c r="BY65"/>
      <c r="BZ65"/>
      <c r="CA65"/>
      <c r="CB65"/>
      <c r="CC65"/>
      <c r="CD65"/>
      <c r="CE65"/>
      <c r="CF65"/>
      <c r="CG65"/>
    </row>
    <row r="66">
      <c r="A66" t="s">
        <v>428</v>
      </c>
      <c r="B66">
        <v>2011</v>
      </c>
      <c r="C66" t="s">
        <v>432</v>
      </c>
      <c r="D66">
        <v>20</v>
      </c>
      <c r="E66" t="s">
        <v>61</v>
      </c>
      <c r="F66" t="s">
        <v>22</v>
      </c>
      <c r="G66" t="s">
        <v>441</v>
      </c>
      <c r="H66">
        <v>3.7999999999999998</v>
      </c>
      <c r="I66">
        <v>1.8999999999999999</v>
      </c>
      <c r="J66">
        <v>1.2</v>
      </c>
      <c r="K66">
        <v>1</v>
      </c>
      <c r="L66">
        <v>0.40000000000000002</v>
      </c>
      <c r="M66">
        <v>0.69999999999999996</v>
      </c>
      <c r="N66">
        <v>0.90000000000000002</v>
      </c>
      <c r="O66">
        <v>0.5</v>
      </c>
      <c r="P66">
        <v>0.40000000000000002</v>
      </c>
      <c r="Q66">
        <v>0.40000000000000002</v>
      </c>
      <c r="R66">
        <v>4.4000000000000004</v>
      </c>
      <c r="S66">
        <v>4.0999999999999996</v>
      </c>
      <c r="T66">
        <v>2.2999999999999998</v>
      </c>
      <c r="U66">
        <v>2.1000000000000001</v>
      </c>
      <c r="V66">
        <v>1.8</v>
      </c>
      <c r="W66" t="s">
        <v>270</v>
      </c>
      <c r="X66" t="s">
        <v>271</v>
      </c>
      <c r="Y66" t="s">
        <v>272</v>
      </c>
      <c r="Z66" t="s">
        <v>273</v>
      </c>
      <c r="AA66" t="s">
        <v>151</v>
      </c>
      <c r="AB66" t="s">
        <v>274</v>
      </c>
      <c r="AC66" t="s">
        <v>275</v>
      </c>
      <c r="AD66" t="s">
        <v>276</v>
      </c>
      <c r="AE66" t="s">
        <v>277</v>
      </c>
      <c r="AF66" t="s">
        <v>278</v>
      </c>
      <c r="AG66" t="s">
        <v>279</v>
      </c>
      <c r="AH66" t="s">
        <v>280</v>
      </c>
      <c r="AI66" t="s">
        <v>281</v>
      </c>
      <c r="AJ66" t="s">
        <v>282</v>
      </c>
      <c r="AK66" t="s">
        <v>283</v>
      </c>
      <c r="AL66" t="s">
        <v>284</v>
      </c>
      <c r="AM66">
        <v>1.2</v>
      </c>
      <c r="AN66">
        <v>0</v>
      </c>
      <c r="AO66">
        <v>2.7999999999999998</v>
      </c>
      <c r="AP66">
        <v>0</v>
      </c>
      <c r="AQ66">
        <v>0.10000000000000001</v>
      </c>
      <c r="AR66">
        <v>1.1000000000000001</v>
      </c>
      <c r="AS66">
        <v>1.1000000000000001</v>
      </c>
      <c r="AT66">
        <v>2.2000000000000002</v>
      </c>
      <c r="AU66">
        <v>2.2000000000000002</v>
      </c>
      <c r="AV66">
        <v>0.20000000000000001</v>
      </c>
      <c r="AW66">
        <v>0.59999999999999998</v>
      </c>
      <c r="AX66">
        <v>7.7000000000000002</v>
      </c>
      <c r="AY66">
        <v>0.69999999999999996</v>
      </c>
      <c r="AZ66">
        <v>1.5</v>
      </c>
      <c r="BA66">
        <v>4.2999999999999998</v>
      </c>
      <c r="BB66">
        <v>0.80000000000000004</v>
      </c>
      <c r="BC66"/>
      <c r="BD66"/>
      <c r="BE66"/>
      <c r="BF66"/>
      <c r="BG66"/>
      <c r="BH66"/>
      <c r="BI66"/>
      <c r="BJ66"/>
      <c r="BK66"/>
      <c r="BL66"/>
      <c r="BM66"/>
      <c r="BN66"/>
      <c r="BO66"/>
      <c r="BP66"/>
      <c r="BQ66"/>
      <c r="BR66"/>
      <c r="BS66"/>
      <c r="BT66"/>
      <c r="BU66"/>
      <c r="BV66"/>
      <c r="BW66"/>
      <c r="BX66"/>
      <c r="BY66"/>
      <c r="BZ66"/>
      <c r="CA66"/>
      <c r="CB66"/>
      <c r="CC66"/>
      <c r="CD66"/>
      <c r="CE66"/>
      <c r="CF66"/>
      <c r="CG66"/>
    </row>
    <row r="67">
      <c r="A67" t="s">
        <v>428</v>
      </c>
      <c r="B67">
        <v>2011</v>
      </c>
      <c r="C67" t="s">
        <v>432</v>
      </c>
      <c r="D67">
        <v>21</v>
      </c>
      <c r="E67" t="s">
        <v>61</v>
      </c>
      <c r="F67" t="s">
        <v>17</v>
      </c>
      <c r="G67" t="s">
        <v>442</v>
      </c>
      <c r="H67">
        <v>2.5</v>
      </c>
      <c r="I67">
        <v>1.7</v>
      </c>
      <c r="J67">
        <v>0.59999999999999998</v>
      </c>
      <c r="K67">
        <v>0.29999999999999999</v>
      </c>
      <c r="L67">
        <v>0</v>
      </c>
      <c r="M67">
        <v>0</v>
      </c>
      <c r="N67">
        <v>0</v>
      </c>
      <c r="O67">
        <v>0</v>
      </c>
      <c r="P67">
        <v>0</v>
      </c>
      <c r="Q67">
        <v>0</v>
      </c>
      <c r="R67">
        <v>4.2999999999999998</v>
      </c>
      <c r="S67">
        <v>1.6000000000000001</v>
      </c>
      <c r="T67">
        <v>2.7000000000000002</v>
      </c>
      <c r="U67">
        <v>1.3999999999999999</v>
      </c>
      <c r="V67">
        <v>1.1000000000000001</v>
      </c>
      <c r="W67" t="s">
        <v>270</v>
      </c>
      <c r="X67" t="s">
        <v>271</v>
      </c>
      <c r="Y67" t="s">
        <v>272</v>
      </c>
      <c r="Z67" t="s">
        <v>273</v>
      </c>
      <c r="AA67" t="s">
        <v>151</v>
      </c>
      <c r="AB67" t="s">
        <v>274</v>
      </c>
      <c r="AC67" t="s">
        <v>275</v>
      </c>
      <c r="AD67" t="s">
        <v>276</v>
      </c>
      <c r="AE67" t="s">
        <v>277</v>
      </c>
      <c r="AF67" t="s">
        <v>278</v>
      </c>
      <c r="AG67" t="s">
        <v>279</v>
      </c>
      <c r="AH67" t="s">
        <v>280</v>
      </c>
      <c r="AI67" t="s">
        <v>281</v>
      </c>
      <c r="AJ67" t="s">
        <v>282</v>
      </c>
      <c r="AK67" t="s">
        <v>283</v>
      </c>
      <c r="AL67" t="s">
        <v>284</v>
      </c>
      <c r="AM67">
        <v>0.29999999999999999</v>
      </c>
      <c r="AN67">
        <v>0</v>
      </c>
      <c r="AO67">
        <v>0.20000000000000001</v>
      </c>
      <c r="AP67">
        <v>0</v>
      </c>
      <c r="AQ67">
        <v>0</v>
      </c>
      <c r="AR67">
        <v>1.6000000000000001</v>
      </c>
      <c r="AS67">
        <v>7.2999999999999998</v>
      </c>
      <c r="AT67">
        <v>0</v>
      </c>
      <c r="AU67">
        <v>2.2999999999999998</v>
      </c>
      <c r="AV67">
        <v>0.59999999999999998</v>
      </c>
      <c r="AW67">
        <v>0</v>
      </c>
      <c r="AX67">
        <v>1.3</v>
      </c>
      <c r="AY67">
        <v>0.40000000000000002</v>
      </c>
      <c r="AZ67">
        <v>0.20000000000000001</v>
      </c>
      <c r="BA67">
        <v>0.40000000000000002</v>
      </c>
      <c r="BB67">
        <v>0</v>
      </c>
      <c r="BC67"/>
      <c r="BD67"/>
      <c r="BE67"/>
      <c r="BF67"/>
      <c r="BG67"/>
      <c r="BH67"/>
      <c r="BI67"/>
      <c r="BJ67"/>
      <c r="BK67"/>
      <c r="BL67"/>
      <c r="BM67"/>
      <c r="BN67"/>
      <c r="BO67"/>
      <c r="BP67"/>
      <c r="BQ67"/>
      <c r="BR67"/>
      <c r="BS67"/>
      <c r="BT67"/>
      <c r="BU67"/>
      <c r="BV67"/>
      <c r="BW67"/>
      <c r="BX67"/>
      <c r="BY67"/>
      <c r="BZ67"/>
      <c r="CA67"/>
      <c r="CB67"/>
      <c r="CC67"/>
      <c r="CD67"/>
      <c r="CE67"/>
      <c r="CF67"/>
      <c r="CG67"/>
    </row>
    <row r="68">
      <c r="A68" t="s">
        <v>428</v>
      </c>
      <c r="B68">
        <v>2011</v>
      </c>
      <c r="C68" t="s">
        <v>432</v>
      </c>
      <c r="D68">
        <v>22</v>
      </c>
      <c r="E68" t="s">
        <v>55</v>
      </c>
      <c r="F68" t="s">
        <v>50</v>
      </c>
      <c r="G68" t="s">
        <v>192</v>
      </c>
      <c r="H68">
        <v>3.7000000000000002</v>
      </c>
      <c r="I68">
        <v>2</v>
      </c>
      <c r="J68">
        <v>1.2</v>
      </c>
      <c r="K68">
        <v>0.80000000000000004</v>
      </c>
      <c r="L68">
        <v>0.40000000000000002</v>
      </c>
      <c r="M68">
        <v>1.6000000000000001</v>
      </c>
      <c r="N68">
        <v>0.59999999999999998</v>
      </c>
      <c r="O68">
        <v>0.59999999999999998</v>
      </c>
      <c r="P68">
        <v>0.29999999999999999</v>
      </c>
      <c r="Q68">
        <v>0.40000000000000002</v>
      </c>
      <c r="R68">
        <v>5.2000000000000002</v>
      </c>
      <c r="S68">
        <v>2.6000000000000001</v>
      </c>
      <c r="T68">
        <v>2.2000000000000002</v>
      </c>
      <c r="U68">
        <v>2</v>
      </c>
      <c r="V68">
        <v>1.3</v>
      </c>
      <c r="W68" t="s">
        <v>270</v>
      </c>
      <c r="X68" t="s">
        <v>271</v>
      </c>
      <c r="Y68" t="s">
        <v>272</v>
      </c>
      <c r="Z68" t="s">
        <v>273</v>
      </c>
      <c r="AA68" t="s">
        <v>151</v>
      </c>
      <c r="AB68" t="s">
        <v>274</v>
      </c>
      <c r="AC68" t="s">
        <v>275</v>
      </c>
      <c r="AD68" t="s">
        <v>276</v>
      </c>
      <c r="AE68" t="s">
        <v>277</v>
      </c>
      <c r="AF68" t="s">
        <v>278</v>
      </c>
      <c r="AG68" t="s">
        <v>279</v>
      </c>
      <c r="AH68" t="s">
        <v>280</v>
      </c>
      <c r="AI68" t="s">
        <v>281</v>
      </c>
      <c r="AJ68" t="s">
        <v>282</v>
      </c>
      <c r="AK68" t="s">
        <v>283</v>
      </c>
      <c r="AL68" t="s">
        <v>284</v>
      </c>
      <c r="AM68">
        <v>1.3999999999999999</v>
      </c>
      <c r="AN68">
        <v>1</v>
      </c>
      <c r="AO68">
        <v>4</v>
      </c>
      <c r="AP68">
        <v>0</v>
      </c>
      <c r="AQ68">
        <v>0</v>
      </c>
      <c r="AR68">
        <v>0.20000000000000001</v>
      </c>
      <c r="AS68">
        <v>0.10000000000000001</v>
      </c>
      <c r="AT68">
        <v>3.2999999999999998</v>
      </c>
      <c r="AU68">
        <v>3</v>
      </c>
      <c r="AV68">
        <v>0.29999999999999999</v>
      </c>
      <c r="AW68">
        <v>0</v>
      </c>
      <c r="AX68">
        <v>3.6000000000000001</v>
      </c>
      <c r="AY68">
        <v>1.3</v>
      </c>
      <c r="AZ68">
        <v>0.29999999999999999</v>
      </c>
      <c r="BA68">
        <v>1.8999999999999999</v>
      </c>
      <c r="BB68">
        <v>2.8999999999999999</v>
      </c>
      <c r="BC68"/>
      <c r="BD68"/>
      <c r="BE68"/>
      <c r="BF68"/>
      <c r="BG68"/>
      <c r="BH68"/>
      <c r="BI68"/>
      <c r="BJ68"/>
      <c r="BK68"/>
      <c r="BL68"/>
      <c r="BM68"/>
      <c r="BN68"/>
      <c r="BO68"/>
      <c r="BP68"/>
      <c r="BQ68"/>
      <c r="BR68"/>
      <c r="BS68"/>
      <c r="BT68"/>
      <c r="BU68"/>
      <c r="BV68"/>
      <c r="BW68"/>
      <c r="BX68"/>
      <c r="BY68"/>
      <c r="BZ68"/>
      <c r="CA68"/>
      <c r="CB68"/>
      <c r="CC68"/>
      <c r="CD68"/>
      <c r="CE68"/>
      <c r="CF68"/>
      <c r="CG68"/>
    </row>
    <row r="69">
      <c r="A69" t="s">
        <v>428</v>
      </c>
      <c r="B69">
        <v>2011</v>
      </c>
      <c r="C69" t="s">
        <v>432</v>
      </c>
      <c r="D69">
        <v>23</v>
      </c>
      <c r="E69" t="s">
        <v>55</v>
      </c>
      <c r="F69" t="s">
        <v>49</v>
      </c>
      <c r="G69" t="s">
        <v>192</v>
      </c>
      <c r="H69">
        <v>96.299999999999997</v>
      </c>
      <c r="I69">
        <v>98</v>
      </c>
      <c r="J69">
        <v>98.799999999999997</v>
      </c>
      <c r="K69">
        <v>99.200000000000003</v>
      </c>
      <c r="L69">
        <v>99.599999999999994</v>
      </c>
      <c r="M69">
        <v>98.400000000000006</v>
      </c>
      <c r="N69">
        <v>99.400000000000006</v>
      </c>
      <c r="O69">
        <v>99.400000000000006</v>
      </c>
      <c r="P69">
        <v>99.700000000000003</v>
      </c>
      <c r="Q69">
        <v>99.599999999999994</v>
      </c>
      <c r="R69">
        <v>94.799999999999997</v>
      </c>
      <c r="S69">
        <v>97.400000000000006</v>
      </c>
      <c r="T69">
        <v>97.799999999999997</v>
      </c>
      <c r="U69">
        <v>98</v>
      </c>
      <c r="V69">
        <v>98.700000000000003</v>
      </c>
      <c r="W69" t="s">
        <v>270</v>
      </c>
      <c r="X69" t="s">
        <v>271</v>
      </c>
      <c r="Y69" t="s">
        <v>272</v>
      </c>
      <c r="Z69" t="s">
        <v>273</v>
      </c>
      <c r="AA69" t="s">
        <v>151</v>
      </c>
      <c r="AB69" t="s">
        <v>274</v>
      </c>
      <c r="AC69" t="s">
        <v>275</v>
      </c>
      <c r="AD69" t="s">
        <v>276</v>
      </c>
      <c r="AE69" t="s">
        <v>277</v>
      </c>
      <c r="AF69" t="s">
        <v>278</v>
      </c>
      <c r="AG69" t="s">
        <v>279</v>
      </c>
      <c r="AH69" t="s">
        <v>280</v>
      </c>
      <c r="AI69" t="s">
        <v>281</v>
      </c>
      <c r="AJ69" t="s">
        <v>282</v>
      </c>
      <c r="AK69" t="s">
        <v>283</v>
      </c>
      <c r="AL69" t="s">
        <v>284</v>
      </c>
      <c r="AM69">
        <v>98.599999999999994</v>
      </c>
      <c r="AN69">
        <v>99</v>
      </c>
      <c r="AO69">
        <v>96</v>
      </c>
      <c r="AP69">
        <v>100</v>
      </c>
      <c r="AQ69">
        <v>100</v>
      </c>
      <c r="AR69">
        <v>99.799999999999997</v>
      </c>
      <c r="AS69">
        <v>99.900000000000006</v>
      </c>
      <c r="AT69">
        <v>96.700000000000003</v>
      </c>
      <c r="AU69">
        <v>97</v>
      </c>
      <c r="AV69">
        <v>99.700000000000003</v>
      </c>
      <c r="AW69">
        <v>100</v>
      </c>
      <c r="AX69">
        <v>96.400000000000006</v>
      </c>
      <c r="AY69">
        <v>98.700000000000003</v>
      </c>
      <c r="AZ69">
        <v>99.700000000000003</v>
      </c>
      <c r="BA69">
        <v>98.099999999999994</v>
      </c>
      <c r="BB69">
        <v>97.099999999999994</v>
      </c>
      <c r="BC69"/>
      <c r="BD69"/>
      <c r="BE69"/>
      <c r="BF69"/>
      <c r="BG69"/>
      <c r="BH69"/>
      <c r="BI69"/>
      <c r="BJ69"/>
      <c r="BK69"/>
      <c r="BL69"/>
      <c r="BM69"/>
      <c r="BN69"/>
      <c r="BO69"/>
      <c r="BP69"/>
      <c r="BQ69"/>
      <c r="BR69"/>
      <c r="BS69"/>
      <c r="BT69"/>
      <c r="BU69"/>
      <c r="BV69"/>
      <c r="BW69"/>
      <c r="BX69"/>
      <c r="BY69"/>
      <c r="BZ69"/>
      <c r="CA69"/>
      <c r="CB69"/>
      <c r="CC69"/>
      <c r="CD69"/>
      <c r="CE69"/>
      <c r="CF69"/>
      <c r="CG69"/>
    </row>
    <row r="70">
      <c r="A70" t="s">
        <v>428</v>
      </c>
      <c r="B70">
        <v>2011</v>
      </c>
      <c r="C70" t="s">
        <v>432</v>
      </c>
      <c r="D70">
        <v>29</v>
      </c>
      <c r="E70" t="s">
        <v>58</v>
      </c>
      <c r="F70" t="s">
        <v>50</v>
      </c>
      <c r="G70" t="s">
        <v>443</v>
      </c>
      <c r="H70">
        <v>51</v>
      </c>
      <c r="I70">
        <v>62.200000000000003</v>
      </c>
      <c r="J70">
        <v>76</v>
      </c>
      <c r="K70">
        <v>87.5</v>
      </c>
      <c r="L70">
        <v>97</v>
      </c>
      <c r="M70">
        <v>87</v>
      </c>
      <c r="N70">
        <v>92.900000000000006</v>
      </c>
      <c r="O70">
        <v>94.5</v>
      </c>
      <c r="P70">
        <v>97.200000000000003</v>
      </c>
      <c r="Q70">
        <v>98.400000000000006</v>
      </c>
      <c r="R70">
        <v>41.600000000000001</v>
      </c>
      <c r="S70">
        <v>49.299999999999997</v>
      </c>
      <c r="T70">
        <v>48.5</v>
      </c>
      <c r="U70">
        <v>55.799999999999997</v>
      </c>
      <c r="V70">
        <v>67.200000000000003</v>
      </c>
      <c r="W70" t="s">
        <v>270</v>
      </c>
      <c r="X70" t="s">
        <v>271</v>
      </c>
      <c r="Y70" t="s">
        <v>272</v>
      </c>
      <c r="Z70" t="s">
        <v>273</v>
      </c>
      <c r="AA70" t="s">
        <v>151</v>
      </c>
      <c r="AB70" t="s">
        <v>274</v>
      </c>
      <c r="AC70" t="s">
        <v>275</v>
      </c>
      <c r="AD70" t="s">
        <v>276</v>
      </c>
      <c r="AE70" t="s">
        <v>277</v>
      </c>
      <c r="AF70" t="s">
        <v>278</v>
      </c>
      <c r="AG70" t="s">
        <v>279</v>
      </c>
      <c r="AH70" t="s">
        <v>280</v>
      </c>
      <c r="AI70" t="s">
        <v>281</v>
      </c>
      <c r="AJ70" t="s">
        <v>282</v>
      </c>
      <c r="AK70" t="s">
        <v>283</v>
      </c>
      <c r="AL70" t="s">
        <v>284</v>
      </c>
      <c r="AM70">
        <v>82.299999999999997</v>
      </c>
      <c r="AN70">
        <v>84.599999999999994</v>
      </c>
      <c r="AO70">
        <v>65.299999999999997</v>
      </c>
      <c r="AP70">
        <v>99.900000000000006</v>
      </c>
      <c r="AQ70">
        <v>99.599999999999994</v>
      </c>
      <c r="AR70">
        <v>73.5</v>
      </c>
      <c r="AS70">
        <v>76.200000000000003</v>
      </c>
      <c r="AT70">
        <v>88</v>
      </c>
      <c r="AU70">
        <v>66.400000000000006</v>
      </c>
      <c r="AV70">
        <v>81</v>
      </c>
      <c r="AW70">
        <v>49.799999999999997</v>
      </c>
      <c r="AX70">
        <v>67.599999999999994</v>
      </c>
      <c r="AY70">
        <v>86.5</v>
      </c>
      <c r="AZ70">
        <v>67</v>
      </c>
      <c r="BA70">
        <v>58.899999999999999</v>
      </c>
      <c r="BB70">
        <v>56.700000000000003</v>
      </c>
      <c r="BC70"/>
      <c r="BD70"/>
      <c r="BE70"/>
      <c r="BF70"/>
      <c r="BG70"/>
      <c r="BH70"/>
      <c r="BI70"/>
      <c r="BJ70"/>
      <c r="BK70"/>
      <c r="BL70"/>
      <c r="BM70"/>
      <c r="BN70"/>
      <c r="BO70"/>
      <c r="BP70"/>
      <c r="BQ70"/>
      <c r="BR70"/>
      <c r="BS70"/>
      <c r="BT70"/>
      <c r="BU70"/>
      <c r="BV70"/>
      <c r="BW70"/>
      <c r="BX70"/>
      <c r="BY70"/>
      <c r="BZ70"/>
      <c r="CA70"/>
      <c r="CB70"/>
      <c r="CC70"/>
      <c r="CD70"/>
      <c r="CE70"/>
      <c r="CF70"/>
      <c r="CG70"/>
    </row>
    <row r="71">
      <c r="A71" t="s">
        <v>428</v>
      </c>
      <c r="B71">
        <v>2011</v>
      </c>
      <c r="C71" t="s">
        <v>432</v>
      </c>
      <c r="D71">
        <v>30</v>
      </c>
      <c r="E71" t="s">
        <v>58</v>
      </c>
      <c r="F71" t="s">
        <v>49</v>
      </c>
      <c r="G71" t="s">
        <v>192</v>
      </c>
      <c r="H71">
        <v>49</v>
      </c>
      <c r="I71">
        <v>37.799999999999997</v>
      </c>
      <c r="J71">
        <v>24</v>
      </c>
      <c r="K71">
        <v>12.5</v>
      </c>
      <c r="L71">
        <v>3</v>
      </c>
      <c r="M71">
        <v>13</v>
      </c>
      <c r="N71">
        <v>7.0999999999999996</v>
      </c>
      <c r="O71">
        <v>5.5</v>
      </c>
      <c r="P71">
        <v>2.7999999999999998</v>
      </c>
      <c r="Q71">
        <v>1.6000000000000001</v>
      </c>
      <c r="R71">
        <v>58.399999999999999</v>
      </c>
      <c r="S71">
        <v>50.700000000000003</v>
      </c>
      <c r="T71">
        <v>51.5</v>
      </c>
      <c r="U71">
        <v>44.200000000000003</v>
      </c>
      <c r="V71">
        <v>32.799999999999997</v>
      </c>
      <c r="W71" t="s">
        <v>270</v>
      </c>
      <c r="X71" t="s">
        <v>271</v>
      </c>
      <c r="Y71" t="s">
        <v>272</v>
      </c>
      <c r="Z71" t="s">
        <v>273</v>
      </c>
      <c r="AA71" t="s">
        <v>151</v>
      </c>
      <c r="AB71" t="s">
        <v>274</v>
      </c>
      <c r="AC71" t="s">
        <v>275</v>
      </c>
      <c r="AD71" t="s">
        <v>276</v>
      </c>
      <c r="AE71" t="s">
        <v>277</v>
      </c>
      <c r="AF71" t="s">
        <v>278</v>
      </c>
      <c r="AG71" t="s">
        <v>279</v>
      </c>
      <c r="AH71" t="s">
        <v>280</v>
      </c>
      <c r="AI71" t="s">
        <v>281</v>
      </c>
      <c r="AJ71" t="s">
        <v>282</v>
      </c>
      <c r="AK71" t="s">
        <v>283</v>
      </c>
      <c r="AL71" t="s">
        <v>284</v>
      </c>
      <c r="AM71">
        <v>17.699999999999999</v>
      </c>
      <c r="AN71">
        <v>15.4</v>
      </c>
      <c r="AO71">
        <v>34.700000000000003</v>
      </c>
      <c r="AP71">
        <v>0.10000000000000001</v>
      </c>
      <c r="AQ71">
        <v>0.40000000000000002</v>
      </c>
      <c r="AR71">
        <v>26.5</v>
      </c>
      <c r="AS71">
        <v>23.800000000000001</v>
      </c>
      <c r="AT71">
        <v>12</v>
      </c>
      <c r="AU71">
        <v>33.600000000000001</v>
      </c>
      <c r="AV71">
        <v>19</v>
      </c>
      <c r="AW71">
        <v>50.200000000000003</v>
      </c>
      <c r="AX71">
        <v>32.399999999999999</v>
      </c>
      <c r="AY71">
        <v>13.5</v>
      </c>
      <c r="AZ71">
        <v>33</v>
      </c>
      <c r="BA71">
        <v>41.100000000000001</v>
      </c>
      <c r="BB71">
        <v>43.299999999999997</v>
      </c>
      <c r="BC71"/>
      <c r="BD71"/>
      <c r="BE71"/>
      <c r="BF71"/>
      <c r="BG71"/>
      <c r="BH71"/>
      <c r="BI71"/>
      <c r="BJ71"/>
      <c r="BK71"/>
      <c r="BL71"/>
      <c r="BM71"/>
      <c r="BN71"/>
      <c r="BO71"/>
      <c r="BP71"/>
      <c r="BQ71"/>
      <c r="BR71"/>
      <c r="BS71"/>
      <c r="BT71"/>
      <c r="BU71"/>
      <c r="BV71"/>
      <c r="BW71"/>
      <c r="BX71"/>
      <c r="BY71"/>
      <c r="BZ71"/>
      <c r="CA71"/>
      <c r="CB71"/>
      <c r="CC71"/>
      <c r="CD71"/>
      <c r="CE71"/>
      <c r="CF71"/>
      <c r="CG71"/>
    </row>
    <row r="72">
      <c r="A72" t="s">
        <v>428</v>
      </c>
      <c r="B72">
        <v>2011</v>
      </c>
      <c r="C72" t="s">
        <v>432</v>
      </c>
      <c r="D72">
        <v>31</v>
      </c>
      <c r="E72" t="s">
        <v>104</v>
      </c>
      <c r="F72" t="s">
        <v>50</v>
      </c>
      <c r="G72" t="s">
        <v>444</v>
      </c>
      <c r="H72">
        <v>29.699999999999999</v>
      </c>
      <c r="I72">
        <v>44.100000000000001</v>
      </c>
      <c r="J72">
        <v>62.100000000000001</v>
      </c>
      <c r="K72">
        <v>79.700000000000003</v>
      </c>
      <c r="L72">
        <v>95.700000000000003</v>
      </c>
      <c r="M72">
        <v>70.799999999999997</v>
      </c>
      <c r="N72">
        <v>82.099999999999994</v>
      </c>
      <c r="O72">
        <v>88.200000000000003</v>
      </c>
      <c r="P72">
        <v>95</v>
      </c>
      <c r="Q72">
        <v>98.099999999999994</v>
      </c>
      <c r="R72">
        <v>19.399999999999999</v>
      </c>
      <c r="S72">
        <v>30.100000000000001</v>
      </c>
      <c r="T72">
        <v>28.399999999999999</v>
      </c>
      <c r="U72">
        <v>37.5</v>
      </c>
      <c r="V72">
        <v>53.600000000000001</v>
      </c>
      <c r="W72" t="s">
        <v>270</v>
      </c>
      <c r="X72" t="s">
        <v>271</v>
      </c>
      <c r="Y72" t="s">
        <v>272</v>
      </c>
      <c r="Z72" t="s">
        <v>273</v>
      </c>
      <c r="AA72" t="s">
        <v>151</v>
      </c>
      <c r="AB72" t="s">
        <v>274</v>
      </c>
      <c r="AC72" t="s">
        <v>275</v>
      </c>
      <c r="AD72" t="s">
        <v>276</v>
      </c>
      <c r="AE72" t="s">
        <v>277</v>
      </c>
      <c r="AF72" t="s">
        <v>278</v>
      </c>
      <c r="AG72" t="s">
        <v>279</v>
      </c>
      <c r="AH72" t="s">
        <v>280</v>
      </c>
      <c r="AI72" t="s">
        <v>281</v>
      </c>
      <c r="AJ72" t="s">
        <v>282</v>
      </c>
      <c r="AK72" t="s">
        <v>283</v>
      </c>
      <c r="AL72" t="s">
        <v>284</v>
      </c>
      <c r="AM72">
        <v>47</v>
      </c>
      <c r="AN72">
        <v>65.099999999999994</v>
      </c>
      <c r="AO72">
        <v>49</v>
      </c>
      <c r="AP72">
        <v>99.900000000000006</v>
      </c>
      <c r="AQ72">
        <v>86.700000000000003</v>
      </c>
      <c r="AR72">
        <v>64.200000000000003</v>
      </c>
      <c r="AS72">
        <v>61.899999999999999</v>
      </c>
      <c r="AT72">
        <v>76.299999999999997</v>
      </c>
      <c r="AU72">
        <v>53.5</v>
      </c>
      <c r="AV72">
        <v>58.5</v>
      </c>
      <c r="AW72">
        <v>49.799999999999997</v>
      </c>
      <c r="AX72">
        <v>35</v>
      </c>
      <c r="AY72">
        <v>75.299999999999997</v>
      </c>
      <c r="AZ72">
        <v>64.099999999999994</v>
      </c>
      <c r="BA72">
        <v>44.399999999999999</v>
      </c>
      <c r="BB72">
        <v>47.600000000000001</v>
      </c>
      <c r="BC72"/>
      <c r="BD72"/>
      <c r="BE72"/>
      <c r="BF72"/>
      <c r="BG72"/>
      <c r="BH72"/>
      <c r="BI72"/>
      <c r="BJ72"/>
      <c r="BK72"/>
      <c r="BL72"/>
      <c r="BM72"/>
      <c r="BN72"/>
      <c r="BO72"/>
      <c r="BP72"/>
      <c r="BQ72"/>
      <c r="BR72"/>
      <c r="BS72"/>
      <c r="BT72"/>
      <c r="BU72"/>
      <c r="BV72"/>
      <c r="BW72"/>
      <c r="BX72"/>
      <c r="BY72"/>
      <c r="BZ72"/>
      <c r="CA72"/>
      <c r="CB72"/>
      <c r="CC72"/>
      <c r="CD72"/>
      <c r="CE72"/>
      <c r="CF72"/>
      <c r="CG72"/>
    </row>
    <row r="73">
      <c r="A73" t="s">
        <v>428</v>
      </c>
      <c r="B73">
        <v>2011</v>
      </c>
      <c r="C73" t="s">
        <v>432</v>
      </c>
      <c r="D73">
        <v>32</v>
      </c>
      <c r="E73" t="s">
        <v>104</v>
      </c>
      <c r="F73" t="s">
        <v>49</v>
      </c>
      <c r="G73" t="s">
        <v>192</v>
      </c>
      <c r="H73">
        <v>70.299999999999997</v>
      </c>
      <c r="I73">
        <v>55.899999999999999</v>
      </c>
      <c r="J73">
        <v>37.899999999999999</v>
      </c>
      <c r="K73">
        <v>20.300000000000001</v>
      </c>
      <c r="L73">
        <v>4.2999999999999998</v>
      </c>
      <c r="M73">
        <v>29.199999999999999</v>
      </c>
      <c r="N73">
        <v>17.899999999999999</v>
      </c>
      <c r="O73">
        <v>11.800000000000001</v>
      </c>
      <c r="P73">
        <v>5</v>
      </c>
      <c r="Q73">
        <v>1.8999999999999999</v>
      </c>
      <c r="R73">
        <v>80.599999999999994</v>
      </c>
      <c r="S73">
        <v>69.900000000000006</v>
      </c>
      <c r="T73">
        <v>71.599999999999994</v>
      </c>
      <c r="U73">
        <v>62.5</v>
      </c>
      <c r="V73">
        <v>46.399999999999999</v>
      </c>
      <c r="W73" t="s">
        <v>270</v>
      </c>
      <c r="X73" t="s">
        <v>271</v>
      </c>
      <c r="Y73" t="s">
        <v>272</v>
      </c>
      <c r="Z73" t="s">
        <v>273</v>
      </c>
      <c r="AA73" t="s">
        <v>151</v>
      </c>
      <c r="AB73" t="s">
        <v>274</v>
      </c>
      <c r="AC73" t="s">
        <v>275</v>
      </c>
      <c r="AD73" t="s">
        <v>276</v>
      </c>
      <c r="AE73" t="s">
        <v>277</v>
      </c>
      <c r="AF73" t="s">
        <v>278</v>
      </c>
      <c r="AG73" t="s">
        <v>279</v>
      </c>
      <c r="AH73" t="s">
        <v>280</v>
      </c>
      <c r="AI73" t="s">
        <v>281</v>
      </c>
      <c r="AJ73" t="s">
        <v>282</v>
      </c>
      <c r="AK73" t="s">
        <v>283</v>
      </c>
      <c r="AL73" t="s">
        <v>284</v>
      </c>
      <c r="AM73">
        <v>53</v>
      </c>
      <c r="AN73">
        <v>34.899999999999999</v>
      </c>
      <c r="AO73">
        <v>51</v>
      </c>
      <c r="AP73">
        <v>0.10000000000000001</v>
      </c>
      <c r="AQ73">
        <v>13.300000000000001</v>
      </c>
      <c r="AR73">
        <v>35.799999999999997</v>
      </c>
      <c r="AS73">
        <v>38.100000000000001</v>
      </c>
      <c r="AT73">
        <v>23.699999999999999</v>
      </c>
      <c r="AU73">
        <v>46.5</v>
      </c>
      <c r="AV73">
        <v>41.5</v>
      </c>
      <c r="AW73">
        <v>50.200000000000003</v>
      </c>
      <c r="AX73">
        <v>65</v>
      </c>
      <c r="AY73">
        <v>24.699999999999999</v>
      </c>
      <c r="AZ73">
        <v>35.899999999999999</v>
      </c>
      <c r="BA73">
        <v>55.600000000000001</v>
      </c>
      <c r="BB73">
        <v>52.399999999999999</v>
      </c>
      <c r="BC73"/>
      <c r="BD73"/>
      <c r="BE73"/>
      <c r="BF73"/>
      <c r="BG73"/>
      <c r="BH73"/>
      <c r="BI73"/>
      <c r="BJ73"/>
      <c r="BK73"/>
      <c r="BL73"/>
      <c r="BM73"/>
      <c r="BN73"/>
      <c r="BO73"/>
      <c r="BP73"/>
      <c r="BQ73"/>
      <c r="BR73"/>
      <c r="BS73"/>
      <c r="BT73"/>
      <c r="BU73"/>
      <c r="BV73"/>
      <c r="BW73"/>
      <c r="BX73"/>
      <c r="BY73"/>
      <c r="BZ73"/>
      <c r="CA73"/>
      <c r="CB73"/>
      <c r="CC73"/>
      <c r="CD73"/>
      <c r="CE73"/>
      <c r="CF73"/>
      <c r="CG73"/>
    </row>
    <row r="74">
      <c r="A74" t="s">
        <v>428</v>
      </c>
      <c r="B74">
        <v>2011</v>
      </c>
      <c r="C74" t="s">
        <v>432</v>
      </c>
      <c r="D74">
        <v>35</v>
      </c>
      <c r="E74" t="s">
        <v>56</v>
      </c>
      <c r="F74" t="s">
        <v>50</v>
      </c>
      <c r="G74" t="s">
        <v>192</v>
      </c>
      <c r="H74">
        <v>61.299999999999997</v>
      </c>
      <c r="I74">
        <v>71.400000000000006</v>
      </c>
      <c r="J74">
        <v>79.900000000000006</v>
      </c>
      <c r="K74">
        <v>89.200000000000003</v>
      </c>
      <c r="L74">
        <v>97.400000000000006</v>
      </c>
      <c r="M74">
        <v>81.299999999999997</v>
      </c>
      <c r="N74">
        <v>88.099999999999994</v>
      </c>
      <c r="O74">
        <v>92.299999999999997</v>
      </c>
      <c r="P74">
        <v>96.599999999999994</v>
      </c>
      <c r="Q74">
        <v>98.5</v>
      </c>
      <c r="R74">
        <v>53.5</v>
      </c>
      <c r="S74">
        <v>65.099999999999994</v>
      </c>
      <c r="T74">
        <v>65.299999999999997</v>
      </c>
      <c r="U74">
        <v>70.099999999999994</v>
      </c>
      <c r="V74">
        <v>78.700000000000003</v>
      </c>
      <c r="W74" t="s">
        <v>270</v>
      </c>
      <c r="X74" t="s">
        <v>271</v>
      </c>
      <c r="Y74" t="s">
        <v>272</v>
      </c>
      <c r="Z74" t="s">
        <v>273</v>
      </c>
      <c r="AA74" t="s">
        <v>151</v>
      </c>
      <c r="AB74" t="s">
        <v>274</v>
      </c>
      <c r="AC74" t="s">
        <v>275</v>
      </c>
      <c r="AD74" t="s">
        <v>276</v>
      </c>
      <c r="AE74" t="s">
        <v>277</v>
      </c>
      <c r="AF74" t="s">
        <v>278</v>
      </c>
      <c r="AG74" t="s">
        <v>279</v>
      </c>
      <c r="AH74" t="s">
        <v>280</v>
      </c>
      <c r="AI74" t="s">
        <v>281</v>
      </c>
      <c r="AJ74" t="s">
        <v>282</v>
      </c>
      <c r="AK74" t="s">
        <v>283</v>
      </c>
      <c r="AL74" t="s">
        <v>284</v>
      </c>
      <c r="AM74">
        <v>57.100000000000001</v>
      </c>
      <c r="AN74">
        <v>73.200000000000003</v>
      </c>
      <c r="AO74">
        <v>75.700000000000003</v>
      </c>
      <c r="AP74">
        <v>100</v>
      </c>
      <c r="AQ74">
        <v>87.099999999999994</v>
      </c>
      <c r="AR74">
        <v>88.599999999999994</v>
      </c>
      <c r="AS74">
        <v>76.599999999999994</v>
      </c>
      <c r="AT74">
        <v>81.400000000000006</v>
      </c>
      <c r="AU74">
        <v>65.799999999999997</v>
      </c>
      <c r="AV74">
        <v>77.599999999999994</v>
      </c>
      <c r="AW74">
        <v>99.400000000000006</v>
      </c>
      <c r="AX74">
        <v>45.700000000000003</v>
      </c>
      <c r="AY74">
        <v>85.200000000000003</v>
      </c>
      <c r="AZ74">
        <v>93.799999999999997</v>
      </c>
      <c r="BA74">
        <v>63</v>
      </c>
      <c r="BB74">
        <v>77.099999999999994</v>
      </c>
      <c r="BC74"/>
      <c r="BD74"/>
      <c r="BE74"/>
      <c r="BF74"/>
      <c r="BG74"/>
      <c r="BH74"/>
      <c r="BI74"/>
      <c r="BJ74"/>
      <c r="BK74"/>
      <c r="BL74"/>
      <c r="BM74"/>
      <c r="BN74"/>
      <c r="BO74"/>
      <c r="BP74"/>
      <c r="BQ74"/>
      <c r="BR74"/>
      <c r="BS74"/>
      <c r="BT74"/>
      <c r="BU74"/>
      <c r="BV74"/>
      <c r="BW74"/>
      <c r="BX74"/>
      <c r="BY74"/>
      <c r="BZ74"/>
      <c r="CA74"/>
      <c r="CB74"/>
      <c r="CC74"/>
      <c r="CD74"/>
      <c r="CE74"/>
      <c r="CF74"/>
      <c r="CG74"/>
    </row>
    <row r="75">
      <c r="A75" t="s">
        <v>428</v>
      </c>
      <c r="B75">
        <v>2011</v>
      </c>
      <c r="C75" t="s">
        <v>432</v>
      </c>
      <c r="D75">
        <v>36</v>
      </c>
      <c r="E75" t="s">
        <v>56</v>
      </c>
      <c r="F75" t="s">
        <v>49</v>
      </c>
      <c r="G75" t="s">
        <v>192</v>
      </c>
      <c r="H75">
        <v>38.700000000000003</v>
      </c>
      <c r="I75">
        <v>28.600000000000001</v>
      </c>
      <c r="J75">
        <v>20.100000000000001</v>
      </c>
      <c r="K75">
        <v>10.800000000000001</v>
      </c>
      <c r="L75">
        <v>2.6000000000000001</v>
      </c>
      <c r="M75">
        <v>18.699999999999999</v>
      </c>
      <c r="N75">
        <v>11.9</v>
      </c>
      <c r="O75">
        <v>7.7000000000000002</v>
      </c>
      <c r="P75">
        <v>3.3999999999999999</v>
      </c>
      <c r="Q75">
        <v>1.5</v>
      </c>
      <c r="R75">
        <v>46.5</v>
      </c>
      <c r="S75">
        <v>34.899999999999999</v>
      </c>
      <c r="T75">
        <v>34.700000000000003</v>
      </c>
      <c r="U75">
        <v>29.899999999999999</v>
      </c>
      <c r="V75">
        <v>21.300000000000001</v>
      </c>
      <c r="W75" t="s">
        <v>270</v>
      </c>
      <c r="X75" t="s">
        <v>271</v>
      </c>
      <c r="Y75" t="s">
        <v>272</v>
      </c>
      <c r="Z75" t="s">
        <v>273</v>
      </c>
      <c r="AA75" t="s">
        <v>151</v>
      </c>
      <c r="AB75" t="s">
        <v>274</v>
      </c>
      <c r="AC75" t="s">
        <v>275</v>
      </c>
      <c r="AD75" t="s">
        <v>276</v>
      </c>
      <c r="AE75" t="s">
        <v>277</v>
      </c>
      <c r="AF75" t="s">
        <v>278</v>
      </c>
      <c r="AG75" t="s">
        <v>279</v>
      </c>
      <c r="AH75" t="s">
        <v>280</v>
      </c>
      <c r="AI75" t="s">
        <v>281</v>
      </c>
      <c r="AJ75" t="s">
        <v>282</v>
      </c>
      <c r="AK75" t="s">
        <v>283</v>
      </c>
      <c r="AL75" t="s">
        <v>284</v>
      </c>
      <c r="AM75">
        <v>42.899999999999999</v>
      </c>
      <c r="AN75">
        <v>26.800000000000001</v>
      </c>
      <c r="AO75">
        <v>24.300000000000001</v>
      </c>
      <c r="AP75">
        <v>0</v>
      </c>
      <c r="AQ75">
        <v>12.9</v>
      </c>
      <c r="AR75">
        <v>11.4</v>
      </c>
      <c r="AS75">
        <v>23.399999999999999</v>
      </c>
      <c r="AT75">
        <v>18.600000000000001</v>
      </c>
      <c r="AU75">
        <v>34.200000000000003</v>
      </c>
      <c r="AV75">
        <v>22.399999999999999</v>
      </c>
      <c r="AW75">
        <v>0.59999999999999998</v>
      </c>
      <c r="AX75">
        <v>54.299999999999997</v>
      </c>
      <c r="AY75">
        <v>14.800000000000001</v>
      </c>
      <c r="AZ75">
        <v>6.2000000000000002</v>
      </c>
      <c r="BA75">
        <v>37</v>
      </c>
      <c r="BB75">
        <v>22.899999999999999</v>
      </c>
      <c r="BC75"/>
      <c r="BD75"/>
      <c r="BE75"/>
      <c r="BF75"/>
      <c r="BG75"/>
      <c r="BH75"/>
      <c r="BI75"/>
      <c r="BJ75"/>
      <c r="BK75"/>
      <c r="BL75"/>
      <c r="BM75"/>
      <c r="BN75"/>
      <c r="BO75"/>
      <c r="BP75"/>
      <c r="BQ75"/>
      <c r="BR75"/>
      <c r="BS75"/>
      <c r="BT75"/>
      <c r="BU75"/>
      <c r="BV75"/>
      <c r="BW75"/>
      <c r="BX75"/>
      <c r="BY75"/>
      <c r="BZ75"/>
      <c r="CA75"/>
      <c r="CB75"/>
      <c r="CC75"/>
      <c r="CD75"/>
      <c r="CE75"/>
      <c r="CF75"/>
      <c r="CG75"/>
    </row>
    <row r="76">
      <c r="A76" t="s">
        <v>428</v>
      </c>
      <c r="B76">
        <v>2011</v>
      </c>
      <c r="C76" t="s">
        <v>432</v>
      </c>
      <c r="D76">
        <v>37</v>
      </c>
      <c r="E76" t="s">
        <v>163</v>
      </c>
      <c r="F76" t="s">
        <v>50</v>
      </c>
      <c r="G76" t="s">
        <v>445</v>
      </c>
      <c r="H76">
        <v>60.399999999999999</v>
      </c>
      <c r="I76">
        <v>71.200000000000003</v>
      </c>
      <c r="J76">
        <v>79.599999999999994</v>
      </c>
      <c r="K76">
        <v>89.200000000000003</v>
      </c>
      <c r="L76">
        <v>97.400000000000006</v>
      </c>
      <c r="M76">
        <v>81.299999999999997</v>
      </c>
      <c r="N76">
        <v>87.900000000000006</v>
      </c>
      <c r="O76">
        <v>92.299999999999997</v>
      </c>
      <c r="P76">
        <v>96.599999999999994</v>
      </c>
      <c r="Q76">
        <v>98.5</v>
      </c>
      <c r="R76">
        <v>52.700000000000003</v>
      </c>
      <c r="S76">
        <v>63.700000000000003</v>
      </c>
      <c r="T76">
        <v>65.099999999999994</v>
      </c>
      <c r="U76">
        <v>69.400000000000006</v>
      </c>
      <c r="V76">
        <v>78.599999999999994</v>
      </c>
      <c r="W76" t="s">
        <v>270</v>
      </c>
      <c r="X76" t="s">
        <v>271</v>
      </c>
      <c r="Y76" t="s">
        <v>272</v>
      </c>
      <c r="Z76" t="s">
        <v>273</v>
      </c>
      <c r="AA76" t="s">
        <v>151</v>
      </c>
      <c r="AB76" t="s">
        <v>274</v>
      </c>
      <c r="AC76" t="s">
        <v>275</v>
      </c>
      <c r="AD76" t="s">
        <v>276</v>
      </c>
      <c r="AE76" t="s">
        <v>277</v>
      </c>
      <c r="AF76" t="s">
        <v>278</v>
      </c>
      <c r="AG76" t="s">
        <v>279</v>
      </c>
      <c r="AH76" t="s">
        <v>280</v>
      </c>
      <c r="AI76" t="s">
        <v>281</v>
      </c>
      <c r="AJ76" t="s">
        <v>282</v>
      </c>
      <c r="AK76" t="s">
        <v>283</v>
      </c>
      <c r="AL76" t="s">
        <v>284</v>
      </c>
      <c r="AM76">
        <v>56.899999999999999</v>
      </c>
      <c r="AN76">
        <v>73.200000000000003</v>
      </c>
      <c r="AO76">
        <v>75.700000000000003</v>
      </c>
      <c r="AP76">
        <v>100</v>
      </c>
      <c r="AQ76">
        <v>87</v>
      </c>
      <c r="AR76">
        <v>87.900000000000006</v>
      </c>
      <c r="AS76">
        <v>76.400000000000006</v>
      </c>
      <c r="AT76">
        <v>81.400000000000006</v>
      </c>
      <c r="AU76">
        <v>65.799999999999997</v>
      </c>
      <c r="AV76">
        <v>77.400000000000006</v>
      </c>
      <c r="AW76">
        <v>98.700000000000003</v>
      </c>
      <c r="AX76">
        <v>45.399999999999999</v>
      </c>
      <c r="AY76">
        <v>85.099999999999994</v>
      </c>
      <c r="AZ76">
        <v>92.599999999999994</v>
      </c>
      <c r="BA76">
        <v>62.700000000000003</v>
      </c>
      <c r="BB76">
        <v>77.099999999999994</v>
      </c>
      <c r="BC76"/>
      <c r="BD76"/>
      <c r="BE76"/>
      <c r="BF76"/>
      <c r="BG76"/>
      <c r="BH76"/>
      <c r="BI76"/>
      <c r="BJ76"/>
      <c r="BK76"/>
      <c r="BL76"/>
      <c r="BM76"/>
      <c r="BN76"/>
      <c r="BO76"/>
      <c r="BP76"/>
      <c r="BQ76"/>
      <c r="BR76"/>
      <c r="BS76"/>
      <c r="BT76"/>
      <c r="BU76"/>
      <c r="BV76"/>
      <c r="BW76"/>
      <c r="BX76"/>
      <c r="BY76"/>
      <c r="BZ76"/>
      <c r="CA76"/>
      <c r="CB76"/>
      <c r="CC76"/>
      <c r="CD76"/>
      <c r="CE76"/>
      <c r="CF76"/>
      <c r="CG76"/>
    </row>
    <row r="77">
      <c r="A77" t="s">
        <v>428</v>
      </c>
      <c r="B77">
        <v>2011</v>
      </c>
      <c r="C77" t="s">
        <v>432</v>
      </c>
      <c r="D77">
        <v>38</v>
      </c>
      <c r="E77" t="s">
        <v>163</v>
      </c>
      <c r="F77" t="s">
        <v>49</v>
      </c>
      <c r="G77" t="s">
        <v>192</v>
      </c>
      <c r="H77">
        <v>39.600000000000001</v>
      </c>
      <c r="I77">
        <v>28.800000000000001</v>
      </c>
      <c r="J77">
        <v>20.399999999999999</v>
      </c>
      <c r="K77">
        <v>10.800000000000001</v>
      </c>
      <c r="L77">
        <v>2.6000000000000001</v>
      </c>
      <c r="M77">
        <v>18.699999999999999</v>
      </c>
      <c r="N77">
        <v>12.1</v>
      </c>
      <c r="O77">
        <v>7.7000000000000002</v>
      </c>
      <c r="P77">
        <v>3.3999999999999999</v>
      </c>
      <c r="Q77">
        <v>1.5</v>
      </c>
      <c r="R77">
        <v>47.299999999999997</v>
      </c>
      <c r="S77">
        <v>36.299999999999997</v>
      </c>
      <c r="T77">
        <v>34.899999999999999</v>
      </c>
      <c r="U77">
        <v>30.600000000000001</v>
      </c>
      <c r="V77">
        <v>21.399999999999999</v>
      </c>
      <c r="W77" t="s">
        <v>270</v>
      </c>
      <c r="X77" t="s">
        <v>271</v>
      </c>
      <c r="Y77" t="s">
        <v>272</v>
      </c>
      <c r="Z77" t="s">
        <v>273</v>
      </c>
      <c r="AA77" t="s">
        <v>151</v>
      </c>
      <c r="AB77" t="s">
        <v>274</v>
      </c>
      <c r="AC77" t="s">
        <v>275</v>
      </c>
      <c r="AD77" t="s">
        <v>276</v>
      </c>
      <c r="AE77" t="s">
        <v>277</v>
      </c>
      <c r="AF77" t="s">
        <v>278</v>
      </c>
      <c r="AG77" t="s">
        <v>279</v>
      </c>
      <c r="AH77" t="s">
        <v>280</v>
      </c>
      <c r="AI77" t="s">
        <v>281</v>
      </c>
      <c r="AJ77" t="s">
        <v>282</v>
      </c>
      <c r="AK77" t="s">
        <v>283</v>
      </c>
      <c r="AL77" t="s">
        <v>284</v>
      </c>
      <c r="AM77">
        <v>43.100000000000001</v>
      </c>
      <c r="AN77">
        <v>26.800000000000001</v>
      </c>
      <c r="AO77">
        <v>24.300000000000001</v>
      </c>
      <c r="AP77">
        <v>0</v>
      </c>
      <c r="AQ77">
        <v>13</v>
      </c>
      <c r="AR77">
        <v>12.1</v>
      </c>
      <c r="AS77">
        <v>23.600000000000001</v>
      </c>
      <c r="AT77">
        <v>18.600000000000001</v>
      </c>
      <c r="AU77">
        <v>34.200000000000003</v>
      </c>
      <c r="AV77">
        <v>22.600000000000001</v>
      </c>
      <c r="AW77">
        <v>1.3</v>
      </c>
      <c r="AX77">
        <v>54.600000000000001</v>
      </c>
      <c r="AY77">
        <v>14.9</v>
      </c>
      <c r="AZ77">
        <v>7.4000000000000004</v>
      </c>
      <c r="BA77">
        <v>37.299999999999997</v>
      </c>
      <c r="BB77">
        <v>22.899999999999999</v>
      </c>
      <c r="BC77"/>
      <c r="BD77"/>
      <c r="BE77"/>
      <c r="BF77"/>
      <c r="BG77"/>
      <c r="BH77"/>
      <c r="BI77"/>
      <c r="BJ77"/>
      <c r="BK77"/>
      <c r="BL77"/>
      <c r="BM77"/>
      <c r="BN77"/>
      <c r="BO77"/>
      <c r="BP77"/>
      <c r="BQ77"/>
      <c r="BR77"/>
      <c r="BS77"/>
      <c r="BT77"/>
      <c r="BU77"/>
      <c r="BV77"/>
      <c r="BW77"/>
      <c r="BX77"/>
      <c r="BY77"/>
      <c r="BZ77"/>
      <c r="CA77"/>
      <c r="CB77"/>
      <c r="CC77"/>
      <c r="CD77"/>
      <c r="CE77"/>
      <c r="CF77"/>
      <c r="CG77"/>
    </row>
    <row r="78">
      <c r="A78" t="s">
        <v>428</v>
      </c>
      <c r="B78">
        <v>2011</v>
      </c>
      <c r="C78" t="s">
        <v>432</v>
      </c>
      <c r="D78">
        <v>41</v>
      </c>
      <c r="E78" t="s">
        <v>57</v>
      </c>
      <c r="F78" t="s">
        <v>50</v>
      </c>
      <c r="G78" t="s">
        <v>192</v>
      </c>
      <c r="H78">
        <v>4.2000000000000002</v>
      </c>
      <c r="I78">
        <v>2.6000000000000001</v>
      </c>
      <c r="J78">
        <v>1.6000000000000001</v>
      </c>
      <c r="K78">
        <v>1.2</v>
      </c>
      <c r="L78">
        <v>0.59999999999999998</v>
      </c>
      <c r="M78">
        <v>1.6000000000000001</v>
      </c>
      <c r="N78">
        <v>0.90000000000000002</v>
      </c>
      <c r="O78">
        <v>0.69999999999999996</v>
      </c>
      <c r="P78">
        <v>0.5</v>
      </c>
      <c r="Q78">
        <v>0.59999999999999998</v>
      </c>
      <c r="R78">
        <v>5.7999999999999998</v>
      </c>
      <c r="S78">
        <v>3.2000000000000002</v>
      </c>
      <c r="T78">
        <v>3.1000000000000001</v>
      </c>
      <c r="U78">
        <v>2.5</v>
      </c>
      <c r="V78">
        <v>2.3999999999999999</v>
      </c>
      <c r="W78" t="s">
        <v>270</v>
      </c>
      <c r="X78" t="s">
        <v>271</v>
      </c>
      <c r="Y78" t="s">
        <v>272</v>
      </c>
      <c r="Z78" t="s">
        <v>273</v>
      </c>
      <c r="AA78" t="s">
        <v>151</v>
      </c>
      <c r="AB78" t="s">
        <v>274</v>
      </c>
      <c r="AC78" t="s">
        <v>275</v>
      </c>
      <c r="AD78" t="s">
        <v>276</v>
      </c>
      <c r="AE78" t="s">
        <v>277</v>
      </c>
      <c r="AF78" t="s">
        <v>278</v>
      </c>
      <c r="AG78" t="s">
        <v>279</v>
      </c>
      <c r="AH78" t="s">
        <v>280</v>
      </c>
      <c r="AI78" t="s">
        <v>281</v>
      </c>
      <c r="AJ78" t="s">
        <v>282</v>
      </c>
      <c r="AK78" t="s">
        <v>283</v>
      </c>
      <c r="AL78" t="s">
        <v>284</v>
      </c>
      <c r="AM78">
        <v>1.7</v>
      </c>
      <c r="AN78">
        <v>1</v>
      </c>
      <c r="AO78">
        <v>4.4000000000000004</v>
      </c>
      <c r="AP78">
        <v>0</v>
      </c>
      <c r="AQ78">
        <v>0</v>
      </c>
      <c r="AR78">
        <v>0.20000000000000001</v>
      </c>
      <c r="AS78">
        <v>1.6000000000000001</v>
      </c>
      <c r="AT78">
        <v>3.5</v>
      </c>
      <c r="AU78">
        <v>5.2999999999999998</v>
      </c>
      <c r="AV78">
        <v>0.29999999999999999</v>
      </c>
      <c r="AW78">
        <v>0</v>
      </c>
      <c r="AX78">
        <v>5.7000000000000002</v>
      </c>
      <c r="AY78">
        <v>1.5</v>
      </c>
      <c r="AZ78">
        <v>0.29999999999999999</v>
      </c>
      <c r="BA78">
        <v>2.3999999999999999</v>
      </c>
      <c r="BB78">
        <v>2.8999999999999999</v>
      </c>
      <c r="BC78"/>
      <c r="BD78"/>
      <c r="BE78"/>
      <c r="BF78"/>
      <c r="BG78"/>
      <c r="BH78"/>
      <c r="BI78"/>
      <c r="BJ78"/>
      <c r="BK78"/>
      <c r="BL78"/>
      <c r="BM78"/>
      <c r="BN78"/>
      <c r="BO78"/>
      <c r="BP78"/>
      <c r="BQ78"/>
      <c r="BR78"/>
      <c r="BS78"/>
      <c r="BT78"/>
      <c r="BU78"/>
      <c r="BV78"/>
      <c r="BW78"/>
      <c r="BX78"/>
      <c r="BY78"/>
      <c r="BZ78"/>
      <c r="CA78"/>
      <c r="CB78"/>
      <c r="CC78"/>
      <c r="CD78"/>
      <c r="CE78"/>
      <c r="CF78"/>
      <c r="CG78"/>
    </row>
    <row r="79">
      <c r="A79" t="s">
        <v>428</v>
      </c>
      <c r="B79">
        <v>2011</v>
      </c>
      <c r="C79" t="s">
        <v>432</v>
      </c>
      <c r="D79">
        <v>42</v>
      </c>
      <c r="E79" t="s">
        <v>57</v>
      </c>
      <c r="F79" t="s">
        <v>49</v>
      </c>
      <c r="G79" t="s">
        <v>446</v>
      </c>
      <c r="H79">
        <v>95.799999999999997</v>
      </c>
      <c r="I79">
        <v>97.400000000000006</v>
      </c>
      <c r="J79">
        <v>98.400000000000006</v>
      </c>
      <c r="K79">
        <v>98.799999999999997</v>
      </c>
      <c r="L79">
        <v>99.400000000000006</v>
      </c>
      <c r="M79">
        <v>98.400000000000006</v>
      </c>
      <c r="N79">
        <v>99.099999999999994</v>
      </c>
      <c r="O79">
        <v>99.299999999999997</v>
      </c>
      <c r="P79">
        <v>99.5</v>
      </c>
      <c r="Q79">
        <v>99.400000000000006</v>
      </c>
      <c r="R79">
        <v>94.200000000000003</v>
      </c>
      <c r="S79">
        <v>96.799999999999997</v>
      </c>
      <c r="T79">
        <v>96.900000000000006</v>
      </c>
      <c r="U79">
        <v>97.5</v>
      </c>
      <c r="V79">
        <v>97.599999999999994</v>
      </c>
      <c r="W79" t="s">
        <v>270</v>
      </c>
      <c r="X79" t="s">
        <v>271</v>
      </c>
      <c r="Y79" t="s">
        <v>272</v>
      </c>
      <c r="Z79" t="s">
        <v>273</v>
      </c>
      <c r="AA79" t="s">
        <v>151</v>
      </c>
      <c r="AB79" t="s">
        <v>274</v>
      </c>
      <c r="AC79" t="s">
        <v>275</v>
      </c>
      <c r="AD79" t="s">
        <v>276</v>
      </c>
      <c r="AE79" t="s">
        <v>277</v>
      </c>
      <c r="AF79" t="s">
        <v>278</v>
      </c>
      <c r="AG79" t="s">
        <v>279</v>
      </c>
      <c r="AH79" t="s">
        <v>280</v>
      </c>
      <c r="AI79" t="s">
        <v>281</v>
      </c>
      <c r="AJ79" t="s">
        <v>282</v>
      </c>
      <c r="AK79" t="s">
        <v>283</v>
      </c>
      <c r="AL79" t="s">
        <v>284</v>
      </c>
      <c r="AM79">
        <v>98.299999999999997</v>
      </c>
      <c r="AN79">
        <v>99</v>
      </c>
      <c r="AO79">
        <v>95.599999999999994</v>
      </c>
      <c r="AP79">
        <v>100</v>
      </c>
      <c r="AQ79">
        <v>100</v>
      </c>
      <c r="AR79">
        <v>99.799999999999997</v>
      </c>
      <c r="AS79">
        <v>98.400000000000006</v>
      </c>
      <c r="AT79">
        <v>96.5</v>
      </c>
      <c r="AU79">
        <v>94.700000000000003</v>
      </c>
      <c r="AV79">
        <v>99.700000000000003</v>
      </c>
      <c r="AW79">
        <v>100</v>
      </c>
      <c r="AX79">
        <v>94.299999999999997</v>
      </c>
      <c r="AY79">
        <v>98.5</v>
      </c>
      <c r="AZ79">
        <v>99.700000000000003</v>
      </c>
      <c r="BA79">
        <v>97.599999999999994</v>
      </c>
      <c r="BB79">
        <v>97.099999999999994</v>
      </c>
      <c r="BC79"/>
      <c r="BD79"/>
      <c r="BE79"/>
      <c r="BF79"/>
      <c r="BG79"/>
      <c r="BH79"/>
      <c r="BI79"/>
      <c r="BJ79"/>
      <c r="BK79"/>
      <c r="BL79"/>
      <c r="BM79"/>
      <c r="BN79"/>
      <c r="BO79"/>
      <c r="BP79"/>
      <c r="BQ79"/>
      <c r="BR79"/>
      <c r="BS79"/>
      <c r="BT79"/>
      <c r="BU79"/>
      <c r="BV79"/>
      <c r="BW79"/>
      <c r="BX79"/>
      <c r="BY79"/>
      <c r="BZ79"/>
      <c r="CA79"/>
      <c r="CB79"/>
      <c r="CC79"/>
      <c r="CD79"/>
      <c r="CE79"/>
      <c r="CF79"/>
      <c r="CG79"/>
    </row>
    <row r="80">
      <c r="A80" t="s">
        <v>428</v>
      </c>
      <c r="B80">
        <v>2011</v>
      </c>
      <c r="C80" t="s">
        <v>432</v>
      </c>
      <c r="D80">
        <v>58</v>
      </c>
      <c r="E80" t="s">
        <v>164</v>
      </c>
      <c r="F80" t="s">
        <v>165</v>
      </c>
      <c r="G80" t="s">
        <v>192</v>
      </c>
      <c r="H80">
        <v>14.4</v>
      </c>
      <c r="I80">
        <v>30</v>
      </c>
      <c r="J80">
        <v>51.600000000000001</v>
      </c>
      <c r="K80">
        <v>74.200000000000003</v>
      </c>
      <c r="L80">
        <v>91.400000000000006</v>
      </c>
      <c r="M80">
        <v>56.5</v>
      </c>
      <c r="N80">
        <v>71.400000000000006</v>
      </c>
      <c r="O80">
        <v>83.700000000000003</v>
      </c>
      <c r="P80">
        <v>90.900000000000006</v>
      </c>
      <c r="Q80">
        <v>93.700000000000003</v>
      </c>
      <c r="R80">
        <v>5.5999999999999996</v>
      </c>
      <c r="S80">
        <v>12.6</v>
      </c>
      <c r="T80">
        <v>16.5</v>
      </c>
      <c r="U80">
        <v>24.899999999999999</v>
      </c>
      <c r="V80">
        <v>46.600000000000001</v>
      </c>
      <c r="W80" t="s">
        <v>270</v>
      </c>
      <c r="X80" t="s">
        <v>271</v>
      </c>
      <c r="Y80" t="s">
        <v>272</v>
      </c>
      <c r="Z80" t="s">
        <v>273</v>
      </c>
      <c r="AA80" t="s">
        <v>151</v>
      </c>
      <c r="AB80" t="s">
        <v>274</v>
      </c>
      <c r="AC80" t="s">
        <v>275</v>
      </c>
      <c r="AD80" t="s">
        <v>276</v>
      </c>
      <c r="AE80" t="s">
        <v>277</v>
      </c>
      <c r="AF80" t="s">
        <v>278</v>
      </c>
      <c r="AG80" t="s">
        <v>279</v>
      </c>
      <c r="AH80" t="s">
        <v>280</v>
      </c>
      <c r="AI80" t="s">
        <v>281</v>
      </c>
      <c r="AJ80" t="s">
        <v>282</v>
      </c>
      <c r="AK80" t="s">
        <v>283</v>
      </c>
      <c r="AL80" t="s">
        <v>284</v>
      </c>
      <c r="AM80">
        <v>45.600000000000001</v>
      </c>
      <c r="AN80">
        <v>55.5</v>
      </c>
      <c r="AO80">
        <v>42.799999999999997</v>
      </c>
      <c r="AP80">
        <v>94.700000000000003</v>
      </c>
      <c r="AQ80">
        <v>83.799999999999997</v>
      </c>
      <c r="AR80">
        <v>57.399999999999999</v>
      </c>
      <c r="AS80">
        <v>58.399999999999999</v>
      </c>
      <c r="AT80">
        <v>70.299999999999997</v>
      </c>
      <c r="AU80">
        <v>49.600000000000001</v>
      </c>
      <c r="AV80">
        <v>46.299999999999997</v>
      </c>
      <c r="AW80">
        <v>49.299999999999997</v>
      </c>
      <c r="AX80">
        <v>31.5</v>
      </c>
      <c r="AY80">
        <v>72.099999999999994</v>
      </c>
      <c r="AZ80">
        <v>30.100000000000001</v>
      </c>
      <c r="BA80">
        <v>43</v>
      </c>
      <c r="BB80">
        <v>37.399999999999999</v>
      </c>
      <c r="BC80"/>
      <c r="BD80"/>
      <c r="BE80"/>
      <c r="BF80"/>
      <c r="BG80"/>
      <c r="BH80"/>
      <c r="BI80"/>
      <c r="BJ80"/>
      <c r="BK80"/>
      <c r="BL80"/>
      <c r="BM80"/>
      <c r="BN80"/>
      <c r="BO80"/>
      <c r="BP80"/>
      <c r="BQ80"/>
      <c r="BR80"/>
      <c r="BS80"/>
      <c r="BT80"/>
      <c r="BU80"/>
      <c r="BV80"/>
      <c r="BW80"/>
      <c r="BX80"/>
      <c r="BY80"/>
      <c r="BZ80"/>
      <c r="CA80"/>
      <c r="CB80"/>
      <c r="CC80"/>
      <c r="CD80"/>
      <c r="CE80"/>
      <c r="CF80"/>
      <c r="CG80"/>
    </row>
    <row r="81">
      <c r="A81" t="s">
        <v>428</v>
      </c>
      <c r="B81">
        <v>2011</v>
      </c>
      <c r="C81" t="s">
        <v>432</v>
      </c>
      <c r="D81">
        <v>59</v>
      </c>
      <c r="E81" t="s">
        <v>164</v>
      </c>
      <c r="F81" t="s">
        <v>285</v>
      </c>
      <c r="G81" t="s">
        <v>192</v>
      </c>
      <c r="H81">
        <v>15.300000000000001</v>
      </c>
      <c r="I81">
        <v>14</v>
      </c>
      <c r="J81">
        <v>9.8000000000000007</v>
      </c>
      <c r="K81">
        <v>4</v>
      </c>
      <c r="L81">
        <v>0.69999999999999996</v>
      </c>
      <c r="M81">
        <v>14</v>
      </c>
      <c r="N81">
        <v>9.5999999999999996</v>
      </c>
      <c r="O81">
        <v>3.2000000000000002</v>
      </c>
      <c r="P81">
        <v>0.90000000000000002</v>
      </c>
      <c r="Q81">
        <v>0.59999999999999998</v>
      </c>
      <c r="R81">
        <v>13.699999999999999</v>
      </c>
      <c r="S81">
        <v>17.5</v>
      </c>
      <c r="T81">
        <v>11.9</v>
      </c>
      <c r="U81">
        <v>12.4</v>
      </c>
      <c r="V81">
        <v>6.2999999999999998</v>
      </c>
      <c r="W81" t="s">
        <v>270</v>
      </c>
      <c r="X81" t="s">
        <v>271</v>
      </c>
      <c r="Y81" t="s">
        <v>272</v>
      </c>
      <c r="Z81" t="s">
        <v>273</v>
      </c>
      <c r="AA81" t="s">
        <v>151</v>
      </c>
      <c r="AB81" t="s">
        <v>274</v>
      </c>
      <c r="AC81" t="s">
        <v>275</v>
      </c>
      <c r="AD81" t="s">
        <v>276</v>
      </c>
      <c r="AE81" t="s">
        <v>277</v>
      </c>
      <c r="AF81" t="s">
        <v>278</v>
      </c>
      <c r="AG81" t="s">
        <v>279</v>
      </c>
      <c r="AH81" t="s">
        <v>280</v>
      </c>
      <c r="AI81" t="s">
        <v>281</v>
      </c>
      <c r="AJ81" t="s">
        <v>282</v>
      </c>
      <c r="AK81" t="s">
        <v>283</v>
      </c>
      <c r="AL81" t="s">
        <v>284</v>
      </c>
      <c r="AM81">
        <v>0.20000000000000001</v>
      </c>
      <c r="AN81">
        <v>7.7000000000000002</v>
      </c>
      <c r="AO81">
        <v>6.0999999999999996</v>
      </c>
      <c r="AP81">
        <v>4.5</v>
      </c>
      <c r="AQ81">
        <v>1.3</v>
      </c>
      <c r="AR81">
        <v>5.9000000000000004</v>
      </c>
      <c r="AS81">
        <v>3.2999999999999998</v>
      </c>
      <c r="AT81">
        <v>0.90000000000000002</v>
      </c>
      <c r="AU81">
        <v>0.10000000000000001</v>
      </c>
      <c r="AV81">
        <v>11.699999999999999</v>
      </c>
      <c r="AW81">
        <v>0.5</v>
      </c>
      <c r="AX81">
        <v>0.40000000000000002</v>
      </c>
      <c r="AY81">
        <v>3.1000000000000001</v>
      </c>
      <c r="AZ81">
        <v>34</v>
      </c>
      <c r="BA81">
        <v>0.69999999999999996</v>
      </c>
      <c r="BB81">
        <v>10.199999999999999</v>
      </c>
      <c r="BC81"/>
      <c r="BD81"/>
      <c r="BE81"/>
      <c r="BF81"/>
      <c r="BG81"/>
      <c r="BH81"/>
      <c r="BI81"/>
      <c r="BJ81"/>
      <c r="BK81"/>
      <c r="BL81"/>
      <c r="BM81"/>
      <c r="BN81"/>
      <c r="BO81"/>
      <c r="BP81"/>
      <c r="BQ81"/>
      <c r="BR81"/>
      <c r="BS81"/>
      <c r="BT81"/>
      <c r="BU81"/>
      <c r="BV81"/>
      <c r="BW81"/>
      <c r="BX81"/>
      <c r="BY81"/>
      <c r="BZ81"/>
      <c r="CA81"/>
      <c r="CB81"/>
      <c r="CC81"/>
      <c r="CD81"/>
      <c r="CE81"/>
      <c r="CF81"/>
      <c r="CG81"/>
    </row>
    <row r="82">
      <c r="A82" t="s">
        <v>428</v>
      </c>
      <c r="B82">
        <v>2011</v>
      </c>
      <c r="C82" t="s">
        <v>432</v>
      </c>
      <c r="D82">
        <v>60</v>
      </c>
      <c r="E82" t="s">
        <v>164</v>
      </c>
      <c r="F82" t="s">
        <v>286</v>
      </c>
      <c r="G82" t="s">
        <v>192</v>
      </c>
      <c r="H82">
        <v>2.8999999999999999</v>
      </c>
      <c r="I82">
        <v>1.3999999999999999</v>
      </c>
      <c r="J82">
        <v>0.59999999999999998</v>
      </c>
      <c r="K82">
        <v>0.20000000000000001</v>
      </c>
      <c r="L82">
        <v>0.10000000000000001</v>
      </c>
      <c r="M82">
        <v>1.8</v>
      </c>
      <c r="N82">
        <v>0.5</v>
      </c>
      <c r="O82">
        <v>0.20000000000000001</v>
      </c>
      <c r="P82">
        <v>0.20000000000000001</v>
      </c>
      <c r="Q82">
        <v>0</v>
      </c>
      <c r="R82">
        <v>3.8999999999999999</v>
      </c>
      <c r="S82">
        <v>1.8</v>
      </c>
      <c r="T82">
        <v>1.2</v>
      </c>
      <c r="U82">
        <v>0.80000000000000004</v>
      </c>
      <c r="V82">
        <v>0.40000000000000002</v>
      </c>
      <c r="W82" t="s">
        <v>270</v>
      </c>
      <c r="X82" t="s">
        <v>271</v>
      </c>
      <c r="Y82" t="s">
        <v>272</v>
      </c>
      <c r="Z82" t="s">
        <v>273</v>
      </c>
      <c r="AA82" t="s">
        <v>151</v>
      </c>
      <c r="AB82" t="s">
        <v>274</v>
      </c>
      <c r="AC82" t="s">
        <v>275</v>
      </c>
      <c r="AD82" t="s">
        <v>276</v>
      </c>
      <c r="AE82" t="s">
        <v>277</v>
      </c>
      <c r="AF82" t="s">
        <v>278</v>
      </c>
      <c r="AG82" t="s">
        <v>279</v>
      </c>
      <c r="AH82" t="s">
        <v>280</v>
      </c>
      <c r="AI82" t="s">
        <v>281</v>
      </c>
      <c r="AJ82" t="s">
        <v>282</v>
      </c>
      <c r="AK82" t="s">
        <v>283</v>
      </c>
      <c r="AL82" t="s">
        <v>284</v>
      </c>
      <c r="AM82">
        <v>0.10000000000000001</v>
      </c>
      <c r="AN82">
        <v>1.8</v>
      </c>
      <c r="AO82">
        <v>1.5</v>
      </c>
      <c r="AP82">
        <v>0</v>
      </c>
      <c r="AQ82">
        <v>2.7000000000000002</v>
      </c>
      <c r="AR82">
        <v>2.7000000000000002</v>
      </c>
      <c r="AS82">
        <v>0.29999999999999999</v>
      </c>
      <c r="AT82">
        <v>0.20000000000000001</v>
      </c>
      <c r="AU82">
        <v>0.20000000000000001</v>
      </c>
      <c r="AV82">
        <v>3.7999999999999998</v>
      </c>
      <c r="AW82">
        <v>0</v>
      </c>
      <c r="AX82">
        <v>0.10000000000000001</v>
      </c>
      <c r="AY82">
        <v>0.40000000000000002</v>
      </c>
      <c r="AZ82">
        <v>1.6000000000000001</v>
      </c>
      <c r="BA82">
        <v>0.10000000000000001</v>
      </c>
      <c r="BB82">
        <v>1.8999999999999999</v>
      </c>
      <c r="BC82"/>
      <c r="BD82"/>
      <c r="BE82"/>
      <c r="BF82"/>
      <c r="BG82"/>
      <c r="BH82"/>
      <c r="BI82"/>
      <c r="BJ82"/>
      <c r="BK82"/>
      <c r="BL82"/>
      <c r="BM82"/>
      <c r="BN82"/>
      <c r="BO82"/>
      <c r="BP82"/>
      <c r="BQ82"/>
      <c r="BR82"/>
      <c r="BS82"/>
      <c r="BT82"/>
      <c r="BU82"/>
      <c r="BV82"/>
      <c r="BW82"/>
      <c r="BX82"/>
      <c r="BY82"/>
      <c r="BZ82"/>
      <c r="CA82"/>
      <c r="CB82"/>
      <c r="CC82"/>
      <c r="CD82"/>
      <c r="CE82"/>
      <c r="CF82"/>
      <c r="CG82"/>
    </row>
    <row r="83">
      <c r="A83" t="s">
        <v>428</v>
      </c>
      <c r="B83">
        <v>2011</v>
      </c>
      <c r="C83" t="s">
        <v>432</v>
      </c>
      <c r="D83">
        <v>61</v>
      </c>
      <c r="E83" t="s">
        <v>164</v>
      </c>
      <c r="F83" t="s">
        <v>287</v>
      </c>
      <c r="G83" t="s">
        <v>192</v>
      </c>
      <c r="H83">
        <v>18.399999999999999</v>
      </c>
      <c r="I83">
        <v>16.699999999999999</v>
      </c>
      <c r="J83">
        <v>13.300000000000001</v>
      </c>
      <c r="K83">
        <v>7.5</v>
      </c>
      <c r="L83">
        <v>1.2</v>
      </c>
      <c r="M83">
        <v>14.199999999999999</v>
      </c>
      <c r="N83">
        <v>10.300000000000001</v>
      </c>
      <c r="O83">
        <v>6.0999999999999996</v>
      </c>
      <c r="P83">
        <v>2</v>
      </c>
      <c r="Q83">
        <v>0.20000000000000001</v>
      </c>
      <c r="R83">
        <v>18.300000000000001</v>
      </c>
      <c r="S83">
        <v>17.399999999999999</v>
      </c>
      <c r="T83">
        <v>18.899999999999999</v>
      </c>
      <c r="U83">
        <v>17.5</v>
      </c>
      <c r="V83">
        <v>12.9</v>
      </c>
      <c r="W83" t="s">
        <v>270</v>
      </c>
      <c r="X83" t="s">
        <v>271</v>
      </c>
      <c r="Y83" t="s">
        <v>272</v>
      </c>
      <c r="Z83" t="s">
        <v>273</v>
      </c>
      <c r="AA83" t="s">
        <v>151</v>
      </c>
      <c r="AB83" t="s">
        <v>274</v>
      </c>
      <c r="AC83" t="s">
        <v>275</v>
      </c>
      <c r="AD83" t="s">
        <v>276</v>
      </c>
      <c r="AE83" t="s">
        <v>277</v>
      </c>
      <c r="AF83" t="s">
        <v>278</v>
      </c>
      <c r="AG83" t="s">
        <v>279</v>
      </c>
      <c r="AH83" t="s">
        <v>280</v>
      </c>
      <c r="AI83" t="s">
        <v>281</v>
      </c>
      <c r="AJ83" t="s">
        <v>282</v>
      </c>
      <c r="AK83" t="s">
        <v>283</v>
      </c>
      <c r="AL83" t="s">
        <v>284</v>
      </c>
      <c r="AM83">
        <v>35.299999999999997</v>
      </c>
      <c r="AN83">
        <v>17.699999999999999</v>
      </c>
      <c r="AO83">
        <v>14.9</v>
      </c>
      <c r="AP83">
        <v>0</v>
      </c>
      <c r="AQ83">
        <v>10.1</v>
      </c>
      <c r="AR83">
        <v>6.5</v>
      </c>
      <c r="AS83">
        <v>14</v>
      </c>
      <c r="AT83">
        <v>11.300000000000001</v>
      </c>
      <c r="AU83">
        <v>12.699999999999999</v>
      </c>
      <c r="AV83">
        <v>18.699999999999999</v>
      </c>
      <c r="AW83">
        <v>0</v>
      </c>
      <c r="AX83">
        <v>31.899999999999999</v>
      </c>
      <c r="AY83">
        <v>10.699999999999999</v>
      </c>
      <c r="AZ83">
        <v>1.2</v>
      </c>
      <c r="BA83">
        <v>14.4</v>
      </c>
      <c r="BB83">
        <v>7.0999999999999996</v>
      </c>
      <c r="BC83"/>
      <c r="BD83"/>
      <c r="BE83"/>
      <c r="BF83"/>
      <c r="BG83"/>
      <c r="BH83"/>
      <c r="BI83"/>
      <c r="BJ83"/>
      <c r="BK83"/>
      <c r="BL83"/>
      <c r="BM83"/>
      <c r="BN83"/>
      <c r="BO83"/>
      <c r="BP83"/>
      <c r="BQ83"/>
      <c r="BR83"/>
      <c r="BS83"/>
      <c r="BT83"/>
      <c r="BU83"/>
      <c r="BV83"/>
      <c r="BW83"/>
      <c r="BX83"/>
      <c r="BY83"/>
      <c r="BZ83"/>
      <c r="CA83"/>
      <c r="CB83"/>
      <c r="CC83"/>
      <c r="CD83"/>
      <c r="CE83"/>
      <c r="CF83"/>
      <c r="CG83"/>
    </row>
    <row r="84">
      <c r="A84" t="s">
        <v>428</v>
      </c>
      <c r="B84">
        <v>2011</v>
      </c>
      <c r="C84" t="s">
        <v>432</v>
      </c>
      <c r="D84">
        <v>62</v>
      </c>
      <c r="E84" t="s">
        <v>164</v>
      </c>
      <c r="F84" t="s">
        <v>288</v>
      </c>
      <c r="G84" t="s">
        <v>192</v>
      </c>
      <c r="H84">
        <v>15.199999999999999</v>
      </c>
      <c r="I84">
        <v>16</v>
      </c>
      <c r="J84">
        <v>10.800000000000001</v>
      </c>
      <c r="K84">
        <v>5.4000000000000004</v>
      </c>
      <c r="L84">
        <v>0.69999999999999996</v>
      </c>
      <c r="M84">
        <v>5.0999999999999996</v>
      </c>
      <c r="N84">
        <v>2.8999999999999999</v>
      </c>
      <c r="O84">
        <v>2.2000000000000002</v>
      </c>
      <c r="P84">
        <v>0.59999999999999998</v>
      </c>
      <c r="Q84">
        <v>0.29999999999999999</v>
      </c>
      <c r="R84">
        <v>14.9</v>
      </c>
      <c r="S84">
        <v>19.100000000000001</v>
      </c>
      <c r="T84">
        <v>22.5</v>
      </c>
      <c r="U84">
        <v>20.199999999999999</v>
      </c>
      <c r="V84">
        <v>14.4</v>
      </c>
      <c r="W84" t="s">
        <v>270</v>
      </c>
      <c r="X84" t="s">
        <v>271</v>
      </c>
      <c r="Y84" t="s">
        <v>272</v>
      </c>
      <c r="Z84" t="s">
        <v>273</v>
      </c>
      <c r="AA84" t="s">
        <v>151</v>
      </c>
      <c r="AB84" t="s">
        <v>274</v>
      </c>
      <c r="AC84" t="s">
        <v>275</v>
      </c>
      <c r="AD84" t="s">
        <v>276</v>
      </c>
      <c r="AE84" t="s">
        <v>277</v>
      </c>
      <c r="AF84" t="s">
        <v>278</v>
      </c>
      <c r="AG84" t="s">
        <v>279</v>
      </c>
      <c r="AH84" t="s">
        <v>280</v>
      </c>
      <c r="AI84" t="s">
        <v>281</v>
      </c>
      <c r="AJ84" t="s">
        <v>282</v>
      </c>
      <c r="AK84" t="s">
        <v>283</v>
      </c>
      <c r="AL84" t="s">
        <v>284</v>
      </c>
      <c r="AM84">
        <v>11.199999999999999</v>
      </c>
      <c r="AN84">
        <v>0.5</v>
      </c>
      <c r="AO84">
        <v>29.199999999999999</v>
      </c>
      <c r="AP84">
        <v>0</v>
      </c>
      <c r="AQ84">
        <v>0.20000000000000001</v>
      </c>
      <c r="AR84">
        <v>0</v>
      </c>
      <c r="AS84">
        <v>13.199999999999999</v>
      </c>
      <c r="AT84">
        <v>4.5</v>
      </c>
      <c r="AU84">
        <v>11</v>
      </c>
      <c r="AV84">
        <v>0.20000000000000001</v>
      </c>
      <c r="AW84">
        <v>0</v>
      </c>
      <c r="AX84">
        <v>4.5999999999999996</v>
      </c>
      <c r="AY84">
        <v>4.2000000000000002</v>
      </c>
      <c r="AZ84">
        <v>6.4000000000000004</v>
      </c>
      <c r="BA84">
        <v>3.6000000000000001</v>
      </c>
      <c r="BB84">
        <v>34</v>
      </c>
      <c r="BC84"/>
      <c r="BD84"/>
      <c r="BE84"/>
      <c r="BF84"/>
      <c r="BG84"/>
      <c r="BH84"/>
      <c r="BI84"/>
      <c r="BJ84"/>
      <c r="BK84"/>
      <c r="BL84"/>
      <c r="BM84"/>
      <c r="BN84"/>
      <c r="BO84"/>
      <c r="BP84"/>
      <c r="BQ84"/>
      <c r="BR84"/>
      <c r="BS84"/>
      <c r="BT84"/>
      <c r="BU84"/>
      <c r="BV84"/>
      <c r="BW84"/>
      <c r="BX84"/>
      <c r="BY84"/>
      <c r="BZ84"/>
      <c r="CA84"/>
      <c r="CB84"/>
      <c r="CC84"/>
      <c r="CD84"/>
      <c r="CE84"/>
      <c r="CF84"/>
      <c r="CG84"/>
    </row>
    <row r="85">
      <c r="A85" t="s">
        <v>428</v>
      </c>
      <c r="B85">
        <v>2011</v>
      </c>
      <c r="C85" t="s">
        <v>432</v>
      </c>
      <c r="D85">
        <v>63</v>
      </c>
      <c r="E85" t="s">
        <v>164</v>
      </c>
      <c r="F85" t="s">
        <v>169</v>
      </c>
      <c r="G85" t="s">
        <v>192</v>
      </c>
      <c r="H85">
        <v>17.600000000000001</v>
      </c>
      <c r="I85">
        <v>12.6</v>
      </c>
      <c r="J85">
        <v>8.0999999999999996</v>
      </c>
      <c r="K85">
        <v>4.2999999999999998</v>
      </c>
      <c r="L85">
        <v>0.90000000000000002</v>
      </c>
      <c r="M85">
        <v>6.4000000000000004</v>
      </c>
      <c r="N85">
        <v>2.7999999999999998</v>
      </c>
      <c r="O85">
        <v>2.1000000000000001</v>
      </c>
      <c r="P85">
        <v>1</v>
      </c>
      <c r="Q85">
        <v>0.20000000000000001</v>
      </c>
      <c r="R85">
        <v>20.800000000000001</v>
      </c>
      <c r="S85">
        <v>17.600000000000001</v>
      </c>
      <c r="T85">
        <v>15.9</v>
      </c>
      <c r="U85">
        <v>13.800000000000001</v>
      </c>
      <c r="V85">
        <v>11.300000000000001</v>
      </c>
      <c r="W85" t="s">
        <v>270</v>
      </c>
      <c r="X85" t="s">
        <v>271</v>
      </c>
      <c r="Y85" t="s">
        <v>272</v>
      </c>
      <c r="Z85" t="s">
        <v>273</v>
      </c>
      <c r="AA85" t="s">
        <v>151</v>
      </c>
      <c r="AB85" t="s">
        <v>274</v>
      </c>
      <c r="AC85" t="s">
        <v>275</v>
      </c>
      <c r="AD85" t="s">
        <v>276</v>
      </c>
      <c r="AE85" t="s">
        <v>277</v>
      </c>
      <c r="AF85" t="s">
        <v>278</v>
      </c>
      <c r="AG85" t="s">
        <v>279</v>
      </c>
      <c r="AH85" t="s">
        <v>280</v>
      </c>
      <c r="AI85" t="s">
        <v>281</v>
      </c>
      <c r="AJ85" t="s">
        <v>282</v>
      </c>
      <c r="AK85" t="s">
        <v>283</v>
      </c>
      <c r="AL85" t="s">
        <v>284</v>
      </c>
      <c r="AM85">
        <v>1.8</v>
      </c>
      <c r="AN85">
        <v>13.9</v>
      </c>
      <c r="AO85">
        <v>1.2</v>
      </c>
      <c r="AP85">
        <v>0</v>
      </c>
      <c r="AQ85">
        <v>0.10000000000000001</v>
      </c>
      <c r="AR85">
        <v>23.899999999999999</v>
      </c>
      <c r="AS85">
        <v>2.2000000000000002</v>
      </c>
      <c r="AT85">
        <v>2.6000000000000001</v>
      </c>
      <c r="AU85">
        <v>13.699999999999999</v>
      </c>
      <c r="AV85">
        <v>9.5999999999999996</v>
      </c>
      <c r="AW85">
        <v>44.200000000000003</v>
      </c>
      <c r="AX85">
        <v>14.800000000000001</v>
      </c>
      <c r="AY85">
        <v>5</v>
      </c>
      <c r="AZ85">
        <v>11.9</v>
      </c>
      <c r="BA85">
        <v>26.399999999999999</v>
      </c>
      <c r="BB85">
        <v>4.9000000000000004</v>
      </c>
      <c r="BC85"/>
      <c r="BD85"/>
      <c r="BE85"/>
      <c r="BF85"/>
      <c r="BG85"/>
      <c r="BH85"/>
      <c r="BI85"/>
      <c r="BJ85"/>
      <c r="BK85"/>
      <c r="BL85"/>
      <c r="BM85"/>
      <c r="BN85"/>
      <c r="BO85"/>
      <c r="BP85"/>
      <c r="BQ85"/>
      <c r="BR85"/>
      <c r="BS85"/>
      <c r="BT85"/>
      <c r="BU85"/>
      <c r="BV85"/>
      <c r="BW85"/>
      <c r="BX85"/>
      <c r="BY85"/>
      <c r="BZ85"/>
      <c r="CA85"/>
      <c r="CB85"/>
      <c r="CC85"/>
      <c r="CD85"/>
      <c r="CE85"/>
      <c r="CF85"/>
      <c r="CG85"/>
    </row>
    <row r="86">
      <c r="A86" t="s">
        <v>428</v>
      </c>
      <c r="B86">
        <v>2011</v>
      </c>
      <c r="C86" t="s">
        <v>432</v>
      </c>
      <c r="D86">
        <v>64</v>
      </c>
      <c r="E86" t="s">
        <v>164</v>
      </c>
      <c r="F86" t="s">
        <v>170</v>
      </c>
      <c r="G86" t="s">
        <v>192</v>
      </c>
      <c r="H86">
        <v>1.6000000000000001</v>
      </c>
      <c r="I86">
        <v>0.80000000000000004</v>
      </c>
      <c r="J86">
        <v>0.40000000000000002</v>
      </c>
      <c r="K86">
        <v>0.20000000000000001</v>
      </c>
      <c r="L86">
        <v>0</v>
      </c>
      <c r="M86">
        <v>0</v>
      </c>
      <c r="N86">
        <v>0.10000000000000001</v>
      </c>
      <c r="O86">
        <v>0.10000000000000001</v>
      </c>
      <c r="P86">
        <v>0</v>
      </c>
      <c r="Q86">
        <v>0</v>
      </c>
      <c r="R86">
        <v>2.2999999999999998</v>
      </c>
      <c r="S86">
        <v>1.3999999999999999</v>
      </c>
      <c r="T86">
        <v>1.1000000000000001</v>
      </c>
      <c r="U86">
        <v>0.80000000000000004</v>
      </c>
      <c r="V86">
        <v>0.29999999999999999</v>
      </c>
      <c r="W86" t="s">
        <v>270</v>
      </c>
      <c r="X86" t="s">
        <v>271</v>
      </c>
      <c r="Y86" t="s">
        <v>272</v>
      </c>
      <c r="Z86" t="s">
        <v>273</v>
      </c>
      <c r="AA86" t="s">
        <v>151</v>
      </c>
      <c r="AB86" t="s">
        <v>274</v>
      </c>
      <c r="AC86" t="s">
        <v>275</v>
      </c>
      <c r="AD86" t="s">
        <v>276</v>
      </c>
      <c r="AE86" t="s">
        <v>277</v>
      </c>
      <c r="AF86" t="s">
        <v>278</v>
      </c>
      <c r="AG86" t="s">
        <v>279</v>
      </c>
      <c r="AH86" t="s">
        <v>280</v>
      </c>
      <c r="AI86" t="s">
        <v>281</v>
      </c>
      <c r="AJ86" t="s">
        <v>282</v>
      </c>
      <c r="AK86" t="s">
        <v>283</v>
      </c>
      <c r="AL86" t="s">
        <v>284</v>
      </c>
      <c r="AM86">
        <v>0.80000000000000004</v>
      </c>
      <c r="AN86">
        <v>0</v>
      </c>
      <c r="AO86">
        <v>1.1000000000000001</v>
      </c>
      <c r="AP86">
        <v>0</v>
      </c>
      <c r="AQ86">
        <v>0.10000000000000001</v>
      </c>
      <c r="AR86">
        <v>1</v>
      </c>
      <c r="AS86">
        <v>0.40000000000000002</v>
      </c>
      <c r="AT86">
        <v>0</v>
      </c>
      <c r="AU86">
        <v>0.10000000000000001</v>
      </c>
      <c r="AV86">
        <v>0.20000000000000001</v>
      </c>
      <c r="AW86">
        <v>0.59999999999999998</v>
      </c>
      <c r="AX86">
        <v>1.3</v>
      </c>
      <c r="AY86">
        <v>0.40000000000000002</v>
      </c>
      <c r="AZ86">
        <v>0.40000000000000002</v>
      </c>
      <c r="BA86">
        <v>4.0999999999999996</v>
      </c>
      <c r="BB86">
        <v>0.40000000000000002</v>
      </c>
      <c r="BC86"/>
      <c r="BD86"/>
      <c r="BE86"/>
      <c r="BF86"/>
      <c r="BG86"/>
      <c r="BH86"/>
      <c r="BI86"/>
      <c r="BJ86"/>
      <c r="BK86"/>
      <c r="BL86"/>
      <c r="BM86"/>
      <c r="BN86"/>
      <c r="BO86"/>
      <c r="BP86"/>
      <c r="BQ86"/>
      <c r="BR86"/>
      <c r="BS86"/>
      <c r="BT86"/>
      <c r="BU86"/>
      <c r="BV86"/>
      <c r="BW86"/>
      <c r="BX86"/>
      <c r="BY86"/>
      <c r="BZ86"/>
      <c r="CA86"/>
      <c r="CB86"/>
      <c r="CC86"/>
      <c r="CD86"/>
      <c r="CE86"/>
      <c r="CF86"/>
      <c r="CG86"/>
    </row>
    <row r="87">
      <c r="A87" t="s">
        <v>428</v>
      </c>
      <c r="B87">
        <v>2011</v>
      </c>
      <c r="C87" t="s">
        <v>432</v>
      </c>
      <c r="D87">
        <v>65</v>
      </c>
      <c r="E87" t="s">
        <v>164</v>
      </c>
      <c r="F87" t="s">
        <v>171</v>
      </c>
      <c r="G87" t="s">
        <v>192</v>
      </c>
      <c r="H87">
        <v>2.1000000000000001</v>
      </c>
      <c r="I87">
        <v>0.5</v>
      </c>
      <c r="J87">
        <v>0.29999999999999999</v>
      </c>
      <c r="K87">
        <v>0.40000000000000002</v>
      </c>
      <c r="L87">
        <v>0.5</v>
      </c>
      <c r="M87">
        <v>0.29999999999999999</v>
      </c>
      <c r="N87">
        <v>0.29999999999999999</v>
      </c>
      <c r="O87">
        <v>0.29999999999999999</v>
      </c>
      <c r="P87">
        <v>0.59999999999999998</v>
      </c>
      <c r="Q87">
        <v>0.29999999999999999</v>
      </c>
      <c r="R87">
        <v>3.2999999999999998</v>
      </c>
      <c r="S87">
        <v>1.1000000000000001</v>
      </c>
      <c r="T87">
        <v>0.90000000000000002</v>
      </c>
      <c r="U87">
        <v>0.29999999999999999</v>
      </c>
      <c r="V87">
        <v>0.59999999999999998</v>
      </c>
      <c r="W87" t="s">
        <v>270</v>
      </c>
      <c r="X87" t="s">
        <v>271</v>
      </c>
      <c r="Y87" t="s">
        <v>272</v>
      </c>
      <c r="Z87" t="s">
        <v>273</v>
      </c>
      <c r="AA87" t="s">
        <v>151</v>
      </c>
      <c r="AB87" t="s">
        <v>274</v>
      </c>
      <c r="AC87" t="s">
        <v>275</v>
      </c>
      <c r="AD87" t="s">
        <v>276</v>
      </c>
      <c r="AE87" t="s">
        <v>277</v>
      </c>
      <c r="AF87" t="s">
        <v>278</v>
      </c>
      <c r="AG87" t="s">
        <v>279</v>
      </c>
      <c r="AH87" t="s">
        <v>280</v>
      </c>
      <c r="AI87" t="s">
        <v>281</v>
      </c>
      <c r="AJ87" t="s">
        <v>282</v>
      </c>
      <c r="AK87" t="s">
        <v>283</v>
      </c>
      <c r="AL87" t="s">
        <v>284</v>
      </c>
      <c r="AM87">
        <v>1.2</v>
      </c>
      <c r="AN87">
        <v>0.69999999999999996</v>
      </c>
      <c r="AO87">
        <v>0.80000000000000004</v>
      </c>
      <c r="AP87">
        <v>0</v>
      </c>
      <c r="AQ87">
        <v>0</v>
      </c>
      <c r="AR87">
        <v>0</v>
      </c>
      <c r="AS87">
        <v>0.10000000000000001</v>
      </c>
      <c r="AT87">
        <v>2</v>
      </c>
      <c r="AU87">
        <v>0.59999999999999998</v>
      </c>
      <c r="AV87">
        <v>0.20000000000000001</v>
      </c>
      <c r="AW87">
        <v>0.69999999999999996</v>
      </c>
      <c r="AX87">
        <v>0.40000000000000002</v>
      </c>
      <c r="AY87">
        <v>0</v>
      </c>
      <c r="AZ87">
        <v>2</v>
      </c>
      <c r="BA87">
        <v>0.10000000000000001</v>
      </c>
      <c r="BB87">
        <v>0.29999999999999999</v>
      </c>
      <c r="BC87"/>
      <c r="BD87"/>
      <c r="BE87"/>
      <c r="BF87"/>
      <c r="BG87"/>
      <c r="BH87"/>
      <c r="BI87"/>
      <c r="BJ87"/>
      <c r="BK87"/>
      <c r="BL87"/>
      <c r="BM87"/>
      <c r="BN87"/>
      <c r="BO87"/>
      <c r="BP87"/>
      <c r="BQ87"/>
      <c r="BR87"/>
      <c r="BS87"/>
      <c r="BT87"/>
      <c r="BU87"/>
      <c r="BV87"/>
      <c r="BW87"/>
      <c r="BX87"/>
      <c r="BY87"/>
      <c r="BZ87"/>
      <c r="CA87"/>
      <c r="CB87"/>
      <c r="CC87"/>
      <c r="CD87"/>
      <c r="CE87"/>
      <c r="CF87"/>
      <c r="CG87"/>
    </row>
    <row r="88">
      <c r="A88" t="s">
        <v>428</v>
      </c>
      <c r="B88">
        <v>2011</v>
      </c>
      <c r="C88" t="s">
        <v>432</v>
      </c>
      <c r="D88">
        <v>66</v>
      </c>
      <c r="E88" t="s">
        <v>164</v>
      </c>
      <c r="F88" t="s">
        <v>172</v>
      </c>
      <c r="G88" t="s">
        <v>192</v>
      </c>
      <c r="H88">
        <v>1.6000000000000001</v>
      </c>
      <c r="I88">
        <v>0.40000000000000002</v>
      </c>
      <c r="J88">
        <v>0.20000000000000001</v>
      </c>
      <c r="K88">
        <v>0.40000000000000002</v>
      </c>
      <c r="L88">
        <v>0.40000000000000002</v>
      </c>
      <c r="M88">
        <v>0.10000000000000001</v>
      </c>
      <c r="N88">
        <v>0.29999999999999999</v>
      </c>
      <c r="O88">
        <v>0.40000000000000002</v>
      </c>
      <c r="P88">
        <v>0.29999999999999999</v>
      </c>
      <c r="Q88">
        <v>0.40000000000000002</v>
      </c>
      <c r="R88">
        <v>1.6000000000000001</v>
      </c>
      <c r="S88">
        <v>1.8999999999999999</v>
      </c>
      <c r="T88">
        <v>0.5</v>
      </c>
      <c r="U88">
        <v>0.40000000000000002</v>
      </c>
      <c r="V88">
        <v>0.29999999999999999</v>
      </c>
      <c r="W88" t="s">
        <v>270</v>
      </c>
      <c r="X88" t="s">
        <v>271</v>
      </c>
      <c r="Y88" t="s">
        <v>272</v>
      </c>
      <c r="Z88" t="s">
        <v>273</v>
      </c>
      <c r="AA88" t="s">
        <v>151</v>
      </c>
      <c r="AB88" t="s">
        <v>274</v>
      </c>
      <c r="AC88" t="s">
        <v>275</v>
      </c>
      <c r="AD88" t="s">
        <v>276</v>
      </c>
      <c r="AE88" t="s">
        <v>277</v>
      </c>
      <c r="AF88" t="s">
        <v>278</v>
      </c>
      <c r="AG88" t="s">
        <v>279</v>
      </c>
      <c r="AH88" t="s">
        <v>280</v>
      </c>
      <c r="AI88" t="s">
        <v>281</v>
      </c>
      <c r="AJ88" t="s">
        <v>282</v>
      </c>
      <c r="AK88" t="s">
        <v>283</v>
      </c>
      <c r="AL88" t="s">
        <v>284</v>
      </c>
      <c r="AM88">
        <v>0.29999999999999999</v>
      </c>
      <c r="AN88">
        <v>0</v>
      </c>
      <c r="AO88">
        <v>0.5</v>
      </c>
      <c r="AP88">
        <v>0</v>
      </c>
      <c r="AQ88">
        <v>0</v>
      </c>
      <c r="AR88">
        <v>0</v>
      </c>
      <c r="AS88">
        <v>0.69999999999999996</v>
      </c>
      <c r="AT88">
        <v>2.1000000000000001</v>
      </c>
      <c r="AU88">
        <v>1</v>
      </c>
      <c r="AV88">
        <v>0</v>
      </c>
      <c r="AW88">
        <v>0</v>
      </c>
      <c r="AX88">
        <v>0.10000000000000001</v>
      </c>
      <c r="AY88">
        <v>0.29999999999999999</v>
      </c>
      <c r="AZ88">
        <v>1.1000000000000001</v>
      </c>
      <c r="BA88">
        <v>0.10000000000000001</v>
      </c>
      <c r="BB88">
        <v>0.40000000000000002</v>
      </c>
      <c r="BC88"/>
      <c r="BD88"/>
      <c r="BE88"/>
      <c r="BF88"/>
      <c r="BG88"/>
      <c r="BH88"/>
      <c r="BI88"/>
      <c r="BJ88"/>
      <c r="BK88"/>
      <c r="BL88"/>
      <c r="BM88"/>
      <c r="BN88"/>
      <c r="BO88"/>
      <c r="BP88"/>
      <c r="BQ88"/>
      <c r="BR88"/>
      <c r="BS88"/>
      <c r="BT88"/>
      <c r="BU88"/>
      <c r="BV88"/>
      <c r="BW88"/>
      <c r="BX88"/>
      <c r="BY88"/>
      <c r="BZ88"/>
      <c r="CA88"/>
      <c r="CB88"/>
      <c r="CC88"/>
      <c r="CD88"/>
      <c r="CE88"/>
      <c r="CF88"/>
      <c r="CG88"/>
    </row>
    <row r="89">
      <c r="A89" t="s">
        <v>428</v>
      </c>
      <c r="B89">
        <v>2011</v>
      </c>
      <c r="C89" t="s">
        <v>432</v>
      </c>
      <c r="D89">
        <v>67</v>
      </c>
      <c r="E89" t="s">
        <v>164</v>
      </c>
      <c r="F89" t="s">
        <v>289</v>
      </c>
      <c r="G89" t="s">
        <v>192</v>
      </c>
      <c r="H89">
        <v>0</v>
      </c>
      <c r="I89">
        <v>0</v>
      </c>
      <c r="J89">
        <v>0</v>
      </c>
      <c r="K89">
        <v>0</v>
      </c>
      <c r="L89">
        <v>0</v>
      </c>
      <c r="M89">
        <v>0</v>
      </c>
      <c r="N89">
        <v>0</v>
      </c>
      <c r="O89">
        <v>0</v>
      </c>
      <c r="P89">
        <v>0</v>
      </c>
      <c r="Q89">
        <v>0</v>
      </c>
      <c r="R89">
        <v>0</v>
      </c>
      <c r="S89">
        <v>0</v>
      </c>
      <c r="T89">
        <v>0</v>
      </c>
      <c r="U89">
        <v>0</v>
      </c>
      <c r="V89">
        <v>0</v>
      </c>
      <c r="W89" t="s">
        <v>270</v>
      </c>
      <c r="X89" t="s">
        <v>271</v>
      </c>
      <c r="Y89" t="s">
        <v>272</v>
      </c>
      <c r="Z89" t="s">
        <v>273</v>
      </c>
      <c r="AA89" t="s">
        <v>151</v>
      </c>
      <c r="AB89" t="s">
        <v>274</v>
      </c>
      <c r="AC89" t="s">
        <v>275</v>
      </c>
      <c r="AD89" t="s">
        <v>276</v>
      </c>
      <c r="AE89" t="s">
        <v>277</v>
      </c>
      <c r="AF89" t="s">
        <v>278</v>
      </c>
      <c r="AG89" t="s">
        <v>279</v>
      </c>
      <c r="AH89" t="s">
        <v>280</v>
      </c>
      <c r="AI89" t="s">
        <v>281</v>
      </c>
      <c r="AJ89" t="s">
        <v>282</v>
      </c>
      <c r="AK89" t="s">
        <v>283</v>
      </c>
      <c r="AL89" t="s">
        <v>284</v>
      </c>
      <c r="AM89">
        <v>0</v>
      </c>
      <c r="AN89">
        <v>0</v>
      </c>
      <c r="AO89">
        <v>0</v>
      </c>
      <c r="AP89">
        <v>0</v>
      </c>
      <c r="AQ89">
        <v>0</v>
      </c>
      <c r="AR89">
        <v>0</v>
      </c>
      <c r="AS89">
        <v>0</v>
      </c>
      <c r="AT89">
        <v>0</v>
      </c>
      <c r="AU89">
        <v>0</v>
      </c>
      <c r="AV89">
        <v>0</v>
      </c>
      <c r="AW89">
        <v>0</v>
      </c>
      <c r="AX89">
        <v>0.10000000000000001</v>
      </c>
      <c r="AY89">
        <v>0</v>
      </c>
      <c r="AZ89">
        <v>0</v>
      </c>
      <c r="BA89">
        <v>0</v>
      </c>
      <c r="BB89">
        <v>0</v>
      </c>
      <c r="BC89"/>
      <c r="BD89"/>
      <c r="BE89"/>
      <c r="BF89"/>
      <c r="BG89"/>
      <c r="BH89"/>
      <c r="BI89"/>
      <c r="BJ89"/>
      <c r="BK89"/>
      <c r="BL89"/>
      <c r="BM89"/>
      <c r="BN89"/>
      <c r="BO89"/>
      <c r="BP89"/>
      <c r="BQ89"/>
      <c r="BR89"/>
      <c r="BS89"/>
      <c r="BT89"/>
      <c r="BU89"/>
      <c r="BV89"/>
      <c r="BW89"/>
      <c r="BX89"/>
      <c r="BY89"/>
      <c r="BZ89"/>
      <c r="CA89"/>
      <c r="CB89"/>
      <c r="CC89"/>
      <c r="CD89"/>
      <c r="CE89"/>
      <c r="CF89"/>
      <c r="CG89"/>
    </row>
    <row r="90">
      <c r="A90" t="s">
        <v>428</v>
      </c>
      <c r="B90">
        <v>2011</v>
      </c>
      <c r="C90" t="s">
        <v>432</v>
      </c>
      <c r="D90">
        <v>68</v>
      </c>
      <c r="E90" t="s">
        <v>164</v>
      </c>
      <c r="F90" t="s">
        <v>173</v>
      </c>
      <c r="G90" t="s">
        <v>192</v>
      </c>
      <c r="H90">
        <v>7.5999999999999996</v>
      </c>
      <c r="I90">
        <v>5</v>
      </c>
      <c r="J90">
        <v>2.7000000000000002</v>
      </c>
      <c r="K90">
        <v>0.90000000000000002</v>
      </c>
      <c r="L90">
        <v>0.20000000000000001</v>
      </c>
      <c r="M90">
        <v>0.29999999999999999</v>
      </c>
      <c r="N90">
        <v>0.20000000000000001</v>
      </c>
      <c r="O90">
        <v>0.20000000000000001</v>
      </c>
      <c r="P90">
        <v>0</v>
      </c>
      <c r="Q90">
        <v>0.10000000000000001</v>
      </c>
      <c r="R90">
        <v>10.699999999999999</v>
      </c>
      <c r="S90">
        <v>7.2000000000000002</v>
      </c>
      <c r="T90">
        <v>7.2999999999999998</v>
      </c>
      <c r="U90">
        <v>6.2999999999999998</v>
      </c>
      <c r="V90">
        <v>3</v>
      </c>
      <c r="W90" t="s">
        <v>270</v>
      </c>
      <c r="X90" t="s">
        <v>271</v>
      </c>
      <c r="Y90" t="s">
        <v>272</v>
      </c>
      <c r="Z90" t="s">
        <v>273</v>
      </c>
      <c r="AA90" t="s">
        <v>151</v>
      </c>
      <c r="AB90" t="s">
        <v>274</v>
      </c>
      <c r="AC90" t="s">
        <v>275</v>
      </c>
      <c r="AD90" t="s">
        <v>276</v>
      </c>
      <c r="AE90" t="s">
        <v>277</v>
      </c>
      <c r="AF90" t="s">
        <v>278</v>
      </c>
      <c r="AG90" t="s">
        <v>279</v>
      </c>
      <c r="AH90" t="s">
        <v>280</v>
      </c>
      <c r="AI90" t="s">
        <v>281</v>
      </c>
      <c r="AJ90" t="s">
        <v>282</v>
      </c>
      <c r="AK90" t="s">
        <v>283</v>
      </c>
      <c r="AL90" t="s">
        <v>284</v>
      </c>
      <c r="AM90">
        <v>1.5</v>
      </c>
      <c r="AN90">
        <v>0</v>
      </c>
      <c r="AO90">
        <v>0.40000000000000002</v>
      </c>
      <c r="AP90">
        <v>0</v>
      </c>
      <c r="AQ90">
        <v>0</v>
      </c>
      <c r="AR90">
        <v>0</v>
      </c>
      <c r="AS90">
        <v>0</v>
      </c>
      <c r="AT90">
        <v>0.20000000000000001</v>
      </c>
      <c r="AU90">
        <v>3.2999999999999998</v>
      </c>
      <c r="AV90">
        <v>8.3000000000000007</v>
      </c>
      <c r="AW90">
        <v>4.7000000000000002</v>
      </c>
      <c r="AX90">
        <v>3</v>
      </c>
      <c r="AY90">
        <v>3.2000000000000002</v>
      </c>
      <c r="AZ90">
        <v>10.800000000000001</v>
      </c>
      <c r="BA90">
        <v>6.0999999999999996</v>
      </c>
      <c r="BB90">
        <v>3.2999999999999998</v>
      </c>
      <c r="BC90"/>
      <c r="BD90"/>
      <c r="BE90"/>
      <c r="BF90"/>
      <c r="BG90"/>
      <c r="BH90"/>
      <c r="BI90"/>
      <c r="BJ90"/>
      <c r="BK90"/>
      <c r="BL90"/>
      <c r="BM90"/>
      <c r="BN90"/>
      <c r="BO90"/>
      <c r="BP90"/>
      <c r="BQ90"/>
      <c r="BR90"/>
      <c r="BS90"/>
      <c r="BT90"/>
      <c r="BU90"/>
      <c r="BV90"/>
      <c r="BW90"/>
      <c r="BX90"/>
      <c r="BY90"/>
      <c r="BZ90"/>
      <c r="CA90"/>
      <c r="CB90"/>
      <c r="CC90"/>
      <c r="CD90"/>
      <c r="CE90"/>
      <c r="CF90"/>
      <c r="CG90"/>
    </row>
    <row r="91">
      <c r="A91" t="s">
        <v>428</v>
      </c>
      <c r="B91">
        <v>2011</v>
      </c>
      <c r="C91" t="s">
        <v>432</v>
      </c>
      <c r="D91">
        <v>69</v>
      </c>
      <c r="E91" t="s">
        <v>164</v>
      </c>
      <c r="F91" t="s">
        <v>290</v>
      </c>
      <c r="G91" t="s">
        <v>192</v>
      </c>
      <c r="H91">
        <v>0.10000000000000001</v>
      </c>
      <c r="I91">
        <v>0.10000000000000001</v>
      </c>
      <c r="J91">
        <v>0.10000000000000001</v>
      </c>
      <c r="K91">
        <v>0</v>
      </c>
      <c r="L91">
        <v>0</v>
      </c>
      <c r="M91">
        <v>0.10000000000000001</v>
      </c>
      <c r="N91">
        <v>0.10000000000000001</v>
      </c>
      <c r="O91">
        <v>0</v>
      </c>
      <c r="P91">
        <v>0</v>
      </c>
      <c r="Q91">
        <v>0</v>
      </c>
      <c r="R91">
        <v>0.10000000000000001</v>
      </c>
      <c r="S91">
        <v>0.10000000000000001</v>
      </c>
      <c r="T91">
        <v>0</v>
      </c>
      <c r="U91">
        <v>0.10000000000000001</v>
      </c>
      <c r="V91">
        <v>0.20000000000000001</v>
      </c>
      <c r="W91" t="s">
        <v>270</v>
      </c>
      <c r="X91" t="s">
        <v>271</v>
      </c>
      <c r="Y91" t="s">
        <v>272</v>
      </c>
      <c r="Z91" t="s">
        <v>273</v>
      </c>
      <c r="AA91" t="s">
        <v>151</v>
      </c>
      <c r="AB91" t="s">
        <v>274</v>
      </c>
      <c r="AC91" t="s">
        <v>275</v>
      </c>
      <c r="AD91" t="s">
        <v>276</v>
      </c>
      <c r="AE91" t="s">
        <v>277</v>
      </c>
      <c r="AF91" t="s">
        <v>278</v>
      </c>
      <c r="AG91" t="s">
        <v>279</v>
      </c>
      <c r="AH91" t="s">
        <v>280</v>
      </c>
      <c r="AI91" t="s">
        <v>281</v>
      </c>
      <c r="AJ91" t="s">
        <v>282</v>
      </c>
      <c r="AK91" t="s">
        <v>283</v>
      </c>
      <c r="AL91" t="s">
        <v>284</v>
      </c>
      <c r="AM91">
        <v>0</v>
      </c>
      <c r="AN91">
        <v>0</v>
      </c>
      <c r="AO91">
        <v>0.10000000000000001</v>
      </c>
      <c r="AP91">
        <v>0</v>
      </c>
      <c r="AQ91">
        <v>0</v>
      </c>
      <c r="AR91">
        <v>0</v>
      </c>
      <c r="AS91">
        <v>0</v>
      </c>
      <c r="AT91">
        <v>0.29999999999999999</v>
      </c>
      <c r="AU91">
        <v>0.29999999999999999</v>
      </c>
      <c r="AV91">
        <v>0</v>
      </c>
      <c r="AW91">
        <v>0</v>
      </c>
      <c r="AX91">
        <v>0.20000000000000001</v>
      </c>
      <c r="AY91">
        <v>0</v>
      </c>
      <c r="AZ91">
        <v>0</v>
      </c>
      <c r="BA91">
        <v>0.10000000000000001</v>
      </c>
      <c r="BB91">
        <v>0</v>
      </c>
      <c r="BC91"/>
      <c r="BD91"/>
      <c r="BE91"/>
      <c r="BF91"/>
      <c r="BG91"/>
      <c r="BH91"/>
      <c r="BI91"/>
      <c r="BJ91"/>
      <c r="BK91"/>
      <c r="BL91"/>
      <c r="BM91"/>
      <c r="BN91"/>
      <c r="BO91"/>
      <c r="BP91"/>
      <c r="BQ91"/>
      <c r="BR91"/>
      <c r="BS91"/>
      <c r="BT91"/>
      <c r="BU91"/>
      <c r="BV91"/>
      <c r="BW91"/>
      <c r="BX91"/>
      <c r="BY91"/>
      <c r="BZ91"/>
      <c r="CA91"/>
      <c r="CB91"/>
      <c r="CC91"/>
      <c r="CD91"/>
      <c r="CE91"/>
      <c r="CF91"/>
      <c r="CG91"/>
    </row>
    <row r="92">
      <c r="A92" t="s">
        <v>428</v>
      </c>
      <c r="B92">
        <v>2011</v>
      </c>
      <c r="C92" t="s">
        <v>432</v>
      </c>
      <c r="D92">
        <v>70</v>
      </c>
      <c r="E92" t="s">
        <v>164</v>
      </c>
      <c r="F92" t="s">
        <v>291</v>
      </c>
      <c r="G92" t="s">
        <v>192</v>
      </c>
      <c r="H92">
        <v>2.3999999999999999</v>
      </c>
      <c r="I92">
        <v>1.6000000000000001</v>
      </c>
      <c r="J92">
        <v>0.59999999999999998</v>
      </c>
      <c r="K92">
        <v>0.29999999999999999</v>
      </c>
      <c r="L92">
        <v>0</v>
      </c>
      <c r="M92">
        <v>0</v>
      </c>
      <c r="N92">
        <v>0</v>
      </c>
      <c r="O92">
        <v>0</v>
      </c>
      <c r="P92">
        <v>0</v>
      </c>
      <c r="Q92">
        <v>0</v>
      </c>
      <c r="R92">
        <v>4.0999999999999996</v>
      </c>
      <c r="S92">
        <v>1.6000000000000001</v>
      </c>
      <c r="T92">
        <v>2.6000000000000001</v>
      </c>
      <c r="U92">
        <v>1.3</v>
      </c>
      <c r="V92">
        <v>1.1000000000000001</v>
      </c>
      <c r="W92" t="s">
        <v>270</v>
      </c>
      <c r="X92" t="s">
        <v>271</v>
      </c>
      <c r="Y92" t="s">
        <v>272</v>
      </c>
      <c r="Z92" t="s">
        <v>273</v>
      </c>
      <c r="AA92" t="s">
        <v>151</v>
      </c>
      <c r="AB92" t="s">
        <v>274</v>
      </c>
      <c r="AC92" t="s">
        <v>275</v>
      </c>
      <c r="AD92" t="s">
        <v>276</v>
      </c>
      <c r="AE92" t="s">
        <v>277</v>
      </c>
      <c r="AF92" t="s">
        <v>278</v>
      </c>
      <c r="AG92" t="s">
        <v>279</v>
      </c>
      <c r="AH92" t="s">
        <v>280</v>
      </c>
      <c r="AI92" t="s">
        <v>281</v>
      </c>
      <c r="AJ92" t="s">
        <v>282</v>
      </c>
      <c r="AK92" t="s">
        <v>283</v>
      </c>
      <c r="AL92" t="s">
        <v>284</v>
      </c>
      <c r="AM92">
        <v>0.29999999999999999</v>
      </c>
      <c r="AN92">
        <v>0</v>
      </c>
      <c r="AO92">
        <v>0.20000000000000001</v>
      </c>
      <c r="AP92">
        <v>0</v>
      </c>
      <c r="AQ92">
        <v>0</v>
      </c>
      <c r="AR92">
        <v>1.5</v>
      </c>
      <c r="AS92">
        <v>7.2999999999999998</v>
      </c>
      <c r="AT92">
        <v>0</v>
      </c>
      <c r="AU92">
        <v>2.2999999999999998</v>
      </c>
      <c r="AV92">
        <v>0.5</v>
      </c>
      <c r="AW92">
        <v>0</v>
      </c>
      <c r="AX92">
        <v>1.3</v>
      </c>
      <c r="AY92">
        <v>0.40000000000000002</v>
      </c>
      <c r="AZ92">
        <v>0.20000000000000001</v>
      </c>
      <c r="BA92">
        <v>0.40000000000000002</v>
      </c>
      <c r="BB92">
        <v>0</v>
      </c>
      <c r="BC92"/>
      <c r="BD92"/>
      <c r="BE92"/>
      <c r="BF92"/>
      <c r="BG92"/>
      <c r="BH92"/>
      <c r="BI92"/>
      <c r="BJ92"/>
      <c r="BK92"/>
      <c r="BL92"/>
      <c r="BM92"/>
      <c r="BN92"/>
      <c r="BO92"/>
      <c r="BP92"/>
      <c r="BQ92"/>
      <c r="BR92"/>
      <c r="BS92"/>
      <c r="BT92"/>
      <c r="BU92"/>
      <c r="BV92"/>
      <c r="BW92"/>
      <c r="BX92"/>
      <c r="BY92"/>
      <c r="BZ92"/>
      <c r="CA92"/>
      <c r="CB92"/>
      <c r="CC92"/>
      <c r="CD92"/>
      <c r="CE92"/>
      <c r="CF92"/>
      <c r="CG92"/>
    </row>
    <row r="93">
      <c r="A93" t="s">
        <v>428</v>
      </c>
      <c r="B93">
        <v>2011</v>
      </c>
      <c r="C93" t="s">
        <v>432</v>
      </c>
      <c r="D93">
        <v>71</v>
      </c>
      <c r="E93" t="s">
        <v>164</v>
      </c>
      <c r="F93" t="s">
        <v>175</v>
      </c>
      <c r="G93" t="s">
        <v>192</v>
      </c>
      <c r="H93">
        <v>0.20000000000000001</v>
      </c>
      <c r="I93">
        <v>0.10000000000000001</v>
      </c>
      <c r="J93">
        <v>0.80000000000000004</v>
      </c>
      <c r="K93">
        <v>1.6000000000000001</v>
      </c>
      <c r="L93">
        <v>3.8999999999999999</v>
      </c>
      <c r="M93">
        <v>0.5</v>
      </c>
      <c r="N93">
        <v>1.1000000000000001</v>
      </c>
      <c r="O93">
        <v>1.6000000000000001</v>
      </c>
      <c r="P93">
        <v>3.2999999999999998</v>
      </c>
      <c r="Q93">
        <v>4.2000000000000002</v>
      </c>
      <c r="R93">
        <v>0.20000000000000001</v>
      </c>
      <c r="S93">
        <v>0</v>
      </c>
      <c r="T93">
        <v>0</v>
      </c>
      <c r="U93">
        <v>0.20000000000000001</v>
      </c>
      <c r="V93">
        <v>1.3999999999999999</v>
      </c>
      <c r="W93" t="s">
        <v>270</v>
      </c>
      <c r="X93" t="s">
        <v>271</v>
      </c>
      <c r="Y93" t="s">
        <v>272</v>
      </c>
      <c r="Z93" t="s">
        <v>273</v>
      </c>
      <c r="AA93" t="s">
        <v>151</v>
      </c>
      <c r="AB93" t="s">
        <v>274</v>
      </c>
      <c r="AC93" t="s">
        <v>275</v>
      </c>
      <c r="AD93" t="s">
        <v>276</v>
      </c>
      <c r="AE93" t="s">
        <v>277</v>
      </c>
      <c r="AF93" t="s">
        <v>278</v>
      </c>
      <c r="AG93" t="s">
        <v>279</v>
      </c>
      <c r="AH93" t="s">
        <v>280</v>
      </c>
      <c r="AI93" t="s">
        <v>281</v>
      </c>
      <c r="AJ93" t="s">
        <v>282</v>
      </c>
      <c r="AK93" t="s">
        <v>283</v>
      </c>
      <c r="AL93" t="s">
        <v>284</v>
      </c>
      <c r="AM93">
        <v>1.7</v>
      </c>
      <c r="AN93">
        <v>2.2999999999999998</v>
      </c>
      <c r="AO93">
        <v>0</v>
      </c>
      <c r="AP93">
        <v>0.69999999999999996</v>
      </c>
      <c r="AQ93">
        <v>1.8</v>
      </c>
      <c r="AR93">
        <v>1</v>
      </c>
      <c r="AS93">
        <v>0.20000000000000001</v>
      </c>
      <c r="AT93">
        <v>5.5</v>
      </c>
      <c r="AU93">
        <v>4</v>
      </c>
      <c r="AV93">
        <v>0.5</v>
      </c>
      <c r="AW93">
        <v>0</v>
      </c>
      <c r="AX93">
        <v>4</v>
      </c>
      <c r="AY93">
        <v>0.20000000000000001</v>
      </c>
      <c r="AZ93">
        <v>0.20000000000000001</v>
      </c>
      <c r="BA93">
        <v>0.80000000000000004</v>
      </c>
      <c r="BB93">
        <v>0.10000000000000001</v>
      </c>
      <c r="BC93"/>
      <c r="BD93"/>
      <c r="BE93"/>
      <c r="BF93"/>
      <c r="BG93"/>
      <c r="BH93"/>
      <c r="BI93"/>
      <c r="BJ93"/>
      <c r="BK93"/>
      <c r="BL93"/>
      <c r="BM93"/>
      <c r="BN93"/>
      <c r="BO93"/>
      <c r="BP93"/>
      <c r="BQ93"/>
      <c r="BR93"/>
      <c r="BS93"/>
      <c r="BT93"/>
      <c r="BU93"/>
      <c r="BV93"/>
      <c r="BW93"/>
      <c r="BX93"/>
      <c r="BY93"/>
      <c r="BZ93"/>
      <c r="CA93"/>
      <c r="CB93"/>
      <c r="CC93"/>
      <c r="CD93"/>
      <c r="CE93"/>
      <c r="CF93"/>
      <c r="CG93"/>
    </row>
    <row r="94">
      <c r="A94" t="s">
        <v>428</v>
      </c>
      <c r="B94">
        <v>2011</v>
      </c>
      <c r="C94" t="s">
        <v>432</v>
      </c>
      <c r="D94">
        <v>72</v>
      </c>
      <c r="E94" t="s">
        <v>164</v>
      </c>
      <c r="F94" t="s">
        <v>47</v>
      </c>
      <c r="G94" t="s">
        <v>192</v>
      </c>
      <c r="H94">
        <v>0.59999999999999998</v>
      </c>
      <c r="I94">
        <v>0.59999999999999998</v>
      </c>
      <c r="J94">
        <v>0.69999999999999996</v>
      </c>
      <c r="K94">
        <v>0.40000000000000002</v>
      </c>
      <c r="L94">
        <v>0</v>
      </c>
      <c r="M94">
        <v>0.59999999999999998</v>
      </c>
      <c r="N94">
        <v>0.40000000000000002</v>
      </c>
      <c r="O94">
        <v>0</v>
      </c>
      <c r="P94">
        <v>0</v>
      </c>
      <c r="Q94">
        <v>0</v>
      </c>
      <c r="R94">
        <v>0.40000000000000002</v>
      </c>
      <c r="S94">
        <v>0.69999999999999996</v>
      </c>
      <c r="T94">
        <v>0.69999999999999996</v>
      </c>
      <c r="U94">
        <v>0.80000000000000004</v>
      </c>
      <c r="V94">
        <v>1.2</v>
      </c>
      <c r="W94" t="s">
        <v>270</v>
      </c>
      <c r="X94" t="s">
        <v>271</v>
      </c>
      <c r="Y94" t="s">
        <v>272</v>
      </c>
      <c r="Z94" t="s">
        <v>273</v>
      </c>
      <c r="AA94" t="s">
        <v>151</v>
      </c>
      <c r="AB94" t="s">
        <v>274</v>
      </c>
      <c r="AC94" t="s">
        <v>275</v>
      </c>
      <c r="AD94" t="s">
        <v>276</v>
      </c>
      <c r="AE94" t="s">
        <v>277</v>
      </c>
      <c r="AF94" t="s">
        <v>278</v>
      </c>
      <c r="AG94" t="s">
        <v>279</v>
      </c>
      <c r="AH94" t="s">
        <v>280</v>
      </c>
      <c r="AI94" t="s">
        <v>281</v>
      </c>
      <c r="AJ94" t="s">
        <v>282</v>
      </c>
      <c r="AK94" t="s">
        <v>283</v>
      </c>
      <c r="AL94" t="s">
        <v>284</v>
      </c>
      <c r="AM94">
        <v>0.10000000000000001</v>
      </c>
      <c r="AN94">
        <v>0</v>
      </c>
      <c r="AO94">
        <v>1.1000000000000001</v>
      </c>
      <c r="AP94">
        <v>0</v>
      </c>
      <c r="AQ94">
        <v>0</v>
      </c>
      <c r="AR94">
        <v>0</v>
      </c>
      <c r="AS94">
        <v>0</v>
      </c>
      <c r="AT94">
        <v>0</v>
      </c>
      <c r="AU94">
        <v>1.1000000000000001</v>
      </c>
      <c r="AV94">
        <v>0</v>
      </c>
      <c r="AW94">
        <v>0</v>
      </c>
      <c r="AX94">
        <v>6.2999999999999998</v>
      </c>
      <c r="AY94">
        <v>0</v>
      </c>
      <c r="AZ94">
        <v>0</v>
      </c>
      <c r="BA94">
        <v>0</v>
      </c>
      <c r="BB94">
        <v>0</v>
      </c>
      <c r="BC94"/>
      <c r="BD94"/>
      <c r="BE94"/>
      <c r="BF94"/>
      <c r="BG94"/>
      <c r="BH94"/>
      <c r="BI94"/>
      <c r="BJ94"/>
      <c r="BK94"/>
      <c r="BL94"/>
      <c r="BM94"/>
      <c r="BN94"/>
      <c r="BO94"/>
      <c r="BP94"/>
      <c r="BQ94"/>
      <c r="BR94"/>
      <c r="BS94"/>
      <c r="BT94"/>
      <c r="BU94"/>
      <c r="BV94"/>
      <c r="BW94"/>
      <c r="BX94"/>
      <c r="BY94"/>
      <c r="BZ94"/>
      <c r="CA94"/>
      <c r="CB94"/>
      <c r="CC94"/>
      <c r="CD94"/>
      <c r="CE94"/>
      <c r="CF94"/>
      <c r="CG94"/>
    </row>
    <row r="95">
      <c r="A95" t="s">
        <v>428</v>
      </c>
      <c r="B95">
        <v>2011</v>
      </c>
      <c r="C95" t="s">
        <v>432</v>
      </c>
      <c r="D95">
        <v>122</v>
      </c>
      <c r="E95" t="s">
        <v>18</v>
      </c>
      <c r="F95" t="s">
        <v>14</v>
      </c>
      <c r="G95" t="s">
        <v>447</v>
      </c>
      <c r="H95">
        <v>99.097299250801569</v>
      </c>
      <c r="I95">
        <v>99.355769008223902</v>
      </c>
      <c r="J95">
        <v>99.20430174490366</v>
      </c>
      <c r="K95">
        <v>99.425350069162761</v>
      </c>
      <c r="L95">
        <v>99.729017925734084</v>
      </c>
      <c r="M95">
        <v>99.71967757237654</v>
      </c>
      <c r="N95">
        <v>99.81425576145962</v>
      </c>
      <c r="O95">
        <v>99.849050686700139</v>
      </c>
      <c r="P95">
        <v>99.780339455361201</v>
      </c>
      <c r="Q95">
        <v>99.946917752704053</v>
      </c>
      <c r="R95">
        <v>99.480864280694959</v>
      </c>
      <c r="S95">
        <v>98.466448841819599</v>
      </c>
      <c r="T95">
        <v>99.298449902391724</v>
      </c>
      <c r="U95">
        <v>98.655191751460706</v>
      </c>
      <c r="V95">
        <v>98.251462723152201</v>
      </c>
      <c r="W95" t="s">
        <v>270</v>
      </c>
      <c r="X95" t="s">
        <v>271</v>
      </c>
      <c r="Y95" t="s">
        <v>272</v>
      </c>
      <c r="Z95" t="s">
        <v>273</v>
      </c>
      <c r="AA95" t="s">
        <v>151</v>
      </c>
      <c r="AB95" t="s">
        <v>274</v>
      </c>
      <c r="AC95" t="s">
        <v>275</v>
      </c>
      <c r="AD95" t="s">
        <v>276</v>
      </c>
      <c r="AE95" t="s">
        <v>277</v>
      </c>
      <c r="AF95" t="s">
        <v>278</v>
      </c>
      <c r="AG95" t="s">
        <v>279</v>
      </c>
      <c r="AH95" t="s">
        <v>280</v>
      </c>
      <c r="AI95" t="s">
        <v>281</v>
      </c>
      <c r="AJ95" t="s">
        <v>282</v>
      </c>
      <c r="AK95" t="s">
        <v>283</v>
      </c>
      <c r="AL95" t="s">
        <v>284</v>
      </c>
      <c r="AM95">
        <v>99.608213264786144</v>
      </c>
      <c r="AN95">
        <v>99.19491158239633</v>
      </c>
      <c r="AO95">
        <v>99.969518560897896</v>
      </c>
      <c r="AP95">
        <v>99.830659245597161</v>
      </c>
      <c r="AQ95">
        <v>99.07041676394492</v>
      </c>
      <c r="AR95">
        <v>100</v>
      </c>
      <c r="AS95">
        <v>100</v>
      </c>
      <c r="AT95">
        <v>99.071579455350971</v>
      </c>
      <c r="AU95">
        <v>99.916911504187354</v>
      </c>
      <c r="AV95">
        <v>99.265545597388311</v>
      </c>
      <c r="AW95">
        <v>87.923058672399165</v>
      </c>
      <c r="AX95">
        <v>99.407487354707996</v>
      </c>
      <c r="AY95">
        <v>99.940217681367685</v>
      </c>
      <c r="AZ95">
        <v>99.980041094137462</v>
      </c>
      <c r="BA95">
        <v>100</v>
      </c>
      <c r="BB95">
        <v>99.906950904782818</v>
      </c>
      <c r="BC95">
        <v>10809.12394819126</v>
      </c>
      <c r="BD95">
        <v>10840.250225077411</v>
      </c>
      <c r="BE95">
        <v>10821.2557136509</v>
      </c>
      <c r="BF95">
        <v>10853.22646728415</v>
      </c>
      <c r="BG95">
        <v>10877.15790762361</v>
      </c>
      <c r="BH95">
        <v>5836.1896863474703</v>
      </c>
      <c r="BI95">
        <v>5838.2041761491864</v>
      </c>
      <c r="BJ95">
        <v>5843.8241929163823</v>
      </c>
      <c r="BK95">
        <v>5836.4343540823866</v>
      </c>
      <c r="BL95">
        <v>5850.0551814529344</v>
      </c>
      <c r="BM95">
        <v>5031.0379308832689</v>
      </c>
      <c r="BN95">
        <v>4986.8261981637324</v>
      </c>
      <c r="BO95">
        <v>5026.3709401628976</v>
      </c>
      <c r="BP95">
        <v>4987.7328711297796</v>
      </c>
      <c r="BQ95">
        <v>4964.3387305392416</v>
      </c>
      <c r="BR95">
        <v>2459.8806825689421</v>
      </c>
      <c r="BS95">
        <v>2574.2505640048639</v>
      </c>
      <c r="BT95">
        <v>5877.358818443673</v>
      </c>
      <c r="BU95">
        <v>4122.1216984975299</v>
      </c>
      <c r="BV95">
        <v>1693.6501564555169</v>
      </c>
      <c r="BW95">
        <v>1542.1292290179069</v>
      </c>
      <c r="BX95">
        <v>4781.6651595321937</v>
      </c>
      <c r="BY95">
        <v>4793.5252958123683</v>
      </c>
      <c r="BZ95">
        <v>3055.7796927026038</v>
      </c>
      <c r="CA95">
        <v>2275.306262993342</v>
      </c>
      <c r="CB95">
        <v>1514.0190827542799</v>
      </c>
      <c r="CC95">
        <v>2290.4602120679801</v>
      </c>
      <c r="CD95">
        <v>2768.1721155139662</v>
      </c>
      <c r="CE95">
        <v>8726.8280184904143</v>
      </c>
      <c r="CF95">
        <v>2207.8962391038922</v>
      </c>
      <c r="CG95">
        <v>3517.971033867776</v>
      </c>
    </row>
    <row r="96">
      <c r="A96" t="s">
        <v>428</v>
      </c>
      <c r="B96">
        <v>2011</v>
      </c>
      <c r="C96" t="s">
        <v>432</v>
      </c>
      <c r="D96">
        <v>123</v>
      </c>
      <c r="E96" t="s">
        <v>18</v>
      </c>
      <c r="F96" t="s">
        <v>52</v>
      </c>
      <c r="G96" t="s">
        <v>192</v>
      </c>
      <c r="H96">
        <v>0.90270074919846166</v>
      </c>
      <c r="I96">
        <v>0.64423099177607523</v>
      </c>
      <c r="J96">
        <v>0.79569825509633663</v>
      </c>
      <c r="K96">
        <v>0.57464993083723204</v>
      </c>
      <c r="L96">
        <v>0.27098207426590259</v>
      </c>
      <c r="M96">
        <v>0.28032242762345633</v>
      </c>
      <c r="N96">
        <v>0.18574423854037431</v>
      </c>
      <c r="O96">
        <v>0.15094931329987529</v>
      </c>
      <c r="P96">
        <v>0.2196605446388151</v>
      </c>
      <c r="Q96">
        <v>0.0530822472959439</v>
      </c>
      <c r="R96">
        <v>0.51913571930507196</v>
      </c>
      <c r="S96">
        <v>1.533551158180396</v>
      </c>
      <c r="T96">
        <v>0.70155009760828324</v>
      </c>
      <c r="U96">
        <v>1.344808248539398</v>
      </c>
      <c r="V96">
        <v>1.7485372768478651</v>
      </c>
      <c r="W96" t="s">
        <v>270</v>
      </c>
      <c r="X96" t="s">
        <v>271</v>
      </c>
      <c r="Y96" t="s">
        <v>272</v>
      </c>
      <c r="Z96" t="s">
        <v>273</v>
      </c>
      <c r="AA96" t="s">
        <v>151</v>
      </c>
      <c r="AB96" t="s">
        <v>274</v>
      </c>
      <c r="AC96" t="s">
        <v>275</v>
      </c>
      <c r="AD96" t="s">
        <v>276</v>
      </c>
      <c r="AE96" t="s">
        <v>277</v>
      </c>
      <c r="AF96" t="s">
        <v>278</v>
      </c>
      <c r="AG96" t="s">
        <v>279</v>
      </c>
      <c r="AH96" t="s">
        <v>280</v>
      </c>
      <c r="AI96" t="s">
        <v>281</v>
      </c>
      <c r="AJ96" t="s">
        <v>282</v>
      </c>
      <c r="AK96" t="s">
        <v>283</v>
      </c>
      <c r="AL96" t="s">
        <v>284</v>
      </c>
      <c r="AM96">
        <v>0.39178673521384039</v>
      </c>
      <c r="AN96">
        <v>0.80508841760366601</v>
      </c>
      <c r="AO96">
        <v>0.030481439102092799</v>
      </c>
      <c r="AP96">
        <v>0.16934075440285931</v>
      </c>
      <c r="AQ96">
        <v>0.92958323605505688</v>
      </c>
      <c r="AR96">
        <v>0</v>
      </c>
      <c r="AS96">
        <v>0</v>
      </c>
      <c r="AT96">
        <v>0.92842054464903556</v>
      </c>
      <c r="AU96">
        <v>0.083088495812642799</v>
      </c>
      <c r="AV96">
        <v>0.73445440261168549</v>
      </c>
      <c r="AW96">
        <v>12.07694132760081</v>
      </c>
      <c r="AX96">
        <v>0.59251264529198844</v>
      </c>
      <c r="AY96">
        <v>0.059782318632324097</v>
      </c>
      <c r="AZ96">
        <v>0.019958905862543799</v>
      </c>
      <c r="BA96">
        <v>0</v>
      </c>
      <c r="BB96">
        <v>0.093049095217178801</v>
      </c>
      <c r="BC96">
        <v>98.462867908404277</v>
      </c>
      <c r="BD96">
        <v>70.289075544515129</v>
      </c>
      <c r="BE96">
        <v>86.795170550611971</v>
      </c>
      <c r="BF96">
        <v>62.728527829644833</v>
      </c>
      <c r="BG96">
        <v>29.55523751492828</v>
      </c>
      <c r="BH96">
        <v>16.406138695750212</v>
      </c>
      <c r="BI96">
        <v>10.864307717062379</v>
      </c>
      <c r="BJ96">
        <v>8.8345481794693139</v>
      </c>
      <c r="BK96">
        <v>12.84856672130257</v>
      </c>
      <c r="BL96">
        <v>3.1069900184931059</v>
      </c>
      <c r="BM96">
        <v>26.25420993258324</v>
      </c>
      <c r="BN96">
        <v>77.666587774721762</v>
      </c>
      <c r="BO96">
        <v>35.511642197365113</v>
      </c>
      <c r="BP96">
        <v>67.989775170723448</v>
      </c>
      <c r="BQ96">
        <v>88.3481129406333</v>
      </c>
      <c r="BR96">
        <v>9.6753931232293962</v>
      </c>
      <c r="BS96">
        <v>20.893201879296981</v>
      </c>
      <c r="BT96">
        <v>1.7920497916213001</v>
      </c>
      <c r="BU96">
        <v>6.9922727490628409</v>
      </c>
      <c r="BV96">
        <v>15.89161370880643</v>
      </c>
      <c r="BW96">
        <v>0</v>
      </c>
      <c r="BX96">
        <v>0</v>
      </c>
      <c r="BY96">
        <v>44.921130665255347</v>
      </c>
      <c r="BZ96">
        <v>2.5411127543793088</v>
      </c>
      <c r="CA96">
        <v>16.834730440340909</v>
      </c>
      <c r="CB96">
        <v>207.9627336376023</v>
      </c>
      <c r="CC96">
        <v>13.65215714934951</v>
      </c>
      <c r="CD96">
        <v>1.6558673903071079</v>
      </c>
      <c r="CE96">
        <v>1.7421270985041979</v>
      </c>
      <c r="CF96">
        <v>0</v>
      </c>
      <c r="CG96">
        <v>3.2764889603488929</v>
      </c>
    </row>
    <row r="97">
      <c r="A97" t="s">
        <v>428</v>
      </c>
      <c r="B97">
        <v>2011</v>
      </c>
      <c r="C97" t="s">
        <v>432</v>
      </c>
      <c r="D97">
        <v>124</v>
      </c>
      <c r="E97" t="s">
        <v>51</v>
      </c>
      <c r="F97" t="s">
        <v>15</v>
      </c>
      <c r="G97" t="s">
        <v>448</v>
      </c>
      <c r="H97">
        <v>95.973927149103076</v>
      </c>
      <c r="I97">
        <v>96.966455380992755</v>
      </c>
      <c r="J97">
        <v>96.803981707944999</v>
      </c>
      <c r="K97">
        <v>97.734888961933194</v>
      </c>
      <c r="L97">
        <v>99.003188124600442</v>
      </c>
      <c r="M97">
        <v>92.275600479093413</v>
      </c>
      <c r="N97">
        <v>95.66915661007566</v>
      </c>
      <c r="O97">
        <v>98.252473959014253</v>
      </c>
      <c r="P97">
        <v>99.109891379784457</v>
      </c>
      <c r="Q97">
        <v>99.138740550451445</v>
      </c>
      <c r="R97">
        <v>98.312741445968115</v>
      </c>
      <c r="S97">
        <v>96.890891033769662</v>
      </c>
      <c r="T97">
        <v>98.044126311870428</v>
      </c>
      <c r="U97">
        <v>98.094927127857432</v>
      </c>
      <c r="V97">
        <v>97.496960223501816</v>
      </c>
      <c r="W97" t="s">
        <v>270</v>
      </c>
      <c r="X97" t="s">
        <v>271</v>
      </c>
      <c r="Y97" t="s">
        <v>272</v>
      </c>
      <c r="Z97" t="s">
        <v>273</v>
      </c>
      <c r="AA97" t="s">
        <v>151</v>
      </c>
      <c r="AB97" t="s">
        <v>274</v>
      </c>
      <c r="AC97" t="s">
        <v>275</v>
      </c>
      <c r="AD97" t="s">
        <v>276</v>
      </c>
      <c r="AE97" t="s">
        <v>277</v>
      </c>
      <c r="AF97" t="s">
        <v>278</v>
      </c>
      <c r="AG97" t="s">
        <v>279</v>
      </c>
      <c r="AH97" t="s">
        <v>280</v>
      </c>
      <c r="AI97" t="s">
        <v>281</v>
      </c>
      <c r="AJ97" t="s">
        <v>282</v>
      </c>
      <c r="AK97" t="s">
        <v>283</v>
      </c>
      <c r="AL97" t="s">
        <v>284</v>
      </c>
      <c r="AM97">
        <v>96.329637499718388</v>
      </c>
      <c r="AN97">
        <v>97.832888813992483</v>
      </c>
      <c r="AO97">
        <v>99.319487068525447</v>
      </c>
      <c r="AP97">
        <v>95.9370460443632</v>
      </c>
      <c r="AQ97">
        <v>90.773731531025007</v>
      </c>
      <c r="AR97">
        <v>96.044332019726014</v>
      </c>
      <c r="AS97">
        <v>95.99933704627783</v>
      </c>
      <c r="AT97">
        <v>98.267402243981991</v>
      </c>
      <c r="AU97">
        <v>97.11308447898638</v>
      </c>
      <c r="AV97">
        <v>98.194989616664685</v>
      </c>
      <c r="AW97">
        <v>87.311208364493183</v>
      </c>
      <c r="AX97">
        <v>98.014132924386061</v>
      </c>
      <c r="AY97">
        <v>99.191567752205685</v>
      </c>
      <c r="AZ97">
        <v>99.141334336140531</v>
      </c>
      <c r="BA97">
        <v>95.982168810394981</v>
      </c>
      <c r="BB97">
        <v>98.686753211557502</v>
      </c>
      <c r="BC97">
        <v>10468.439424608659</v>
      </c>
      <c r="BD97">
        <v>10579.56322276324</v>
      </c>
      <c r="BE97">
        <v>10559.42758263577</v>
      </c>
      <c r="BF97">
        <v>10668.69649360907</v>
      </c>
      <c r="BG97">
        <v>10797.993733292031</v>
      </c>
      <c r="BH97">
        <v>5400.5179411729832</v>
      </c>
      <c r="BI97">
        <v>5595.7544880605801</v>
      </c>
      <c r="BJ97">
        <v>5750.3820055051719</v>
      </c>
      <c r="BK97">
        <v>5797.2179493048188</v>
      </c>
      <c r="BL97">
        <v>5802.7512591722289</v>
      </c>
      <c r="BM97">
        <v>4971.9625465675526</v>
      </c>
      <c r="BN97">
        <v>4907.0321866367522</v>
      </c>
      <c r="BO97">
        <v>4962.8785528078652</v>
      </c>
      <c r="BP97">
        <v>4959.4074456750586</v>
      </c>
      <c r="BQ97">
        <v>4926.2160820056788</v>
      </c>
      <c r="BR97">
        <v>2378.9144155665399</v>
      </c>
      <c r="BS97">
        <v>2538.9041150407088</v>
      </c>
      <c r="BT97">
        <v>5839.1424863160564</v>
      </c>
      <c r="BU97">
        <v>3961.349971819076</v>
      </c>
      <c r="BV97">
        <v>1551.814856859696</v>
      </c>
      <c r="BW97">
        <v>1481.127716891199</v>
      </c>
      <c r="BX97">
        <v>4590.3668529237493</v>
      </c>
      <c r="BY97">
        <v>4754.6156122663388</v>
      </c>
      <c r="BZ97">
        <v>2970.0296674418569</v>
      </c>
      <c r="CA97">
        <v>2250.7676105015189</v>
      </c>
      <c r="CB97">
        <v>1503.4831317086009</v>
      </c>
      <c r="CC97">
        <v>2258.355760291895</v>
      </c>
      <c r="CD97">
        <v>2747.4358002820441</v>
      </c>
      <c r="CE97">
        <v>8653.6209108028579</v>
      </c>
      <c r="CF97">
        <v>2119.18669537506</v>
      </c>
      <c r="CG97">
        <v>3475.0048528214738</v>
      </c>
    </row>
    <row r="98">
      <c r="A98" t="s">
        <v>428</v>
      </c>
      <c r="B98">
        <v>2011</v>
      </c>
      <c r="C98" t="s">
        <v>432</v>
      </c>
      <c r="D98">
        <v>125</v>
      </c>
      <c r="E98" t="s">
        <v>51</v>
      </c>
      <c r="F98" t="s">
        <v>16</v>
      </c>
      <c r="G98" t="s">
        <v>449</v>
      </c>
      <c r="H98">
        <v>3.1233721016985321</v>
      </c>
      <c r="I98">
        <v>2.3893136272311888</v>
      </c>
      <c r="J98">
        <v>2.4003200369587012</v>
      </c>
      <c r="K98">
        <v>1.6904611072296709</v>
      </c>
      <c r="L98">
        <v>0.72582980113361639</v>
      </c>
      <c r="M98">
        <v>7.4440770932830649</v>
      </c>
      <c r="N98">
        <v>4.1450991513839828</v>
      </c>
      <c r="O98">
        <v>1.596576727685846</v>
      </c>
      <c r="P98">
        <v>0.67044807557679587</v>
      </c>
      <c r="Q98">
        <v>0.80817720225259171</v>
      </c>
      <c r="R98">
        <v>1.1681228347268211</v>
      </c>
      <c r="S98">
        <v>1.575557808049908</v>
      </c>
      <c r="T98">
        <v>1.254323590521301</v>
      </c>
      <c r="U98">
        <v>0.56026462360332896</v>
      </c>
      <c r="V98">
        <v>0.75450249965035299</v>
      </c>
      <c r="W98" t="s">
        <v>270</v>
      </c>
      <c r="X98" t="s">
        <v>271</v>
      </c>
      <c r="Y98" t="s">
        <v>272</v>
      </c>
      <c r="Z98" t="s">
        <v>273</v>
      </c>
      <c r="AA98" t="s">
        <v>151</v>
      </c>
      <c r="AB98" t="s">
        <v>274</v>
      </c>
      <c r="AC98" t="s">
        <v>275</v>
      </c>
      <c r="AD98" t="s">
        <v>276</v>
      </c>
      <c r="AE98" t="s">
        <v>277</v>
      </c>
      <c r="AF98" t="s">
        <v>278</v>
      </c>
      <c r="AG98" t="s">
        <v>279</v>
      </c>
      <c r="AH98" t="s">
        <v>280</v>
      </c>
      <c r="AI98" t="s">
        <v>281</v>
      </c>
      <c r="AJ98" t="s">
        <v>282</v>
      </c>
      <c r="AK98" t="s">
        <v>283</v>
      </c>
      <c r="AL98" t="s">
        <v>284</v>
      </c>
      <c r="AM98">
        <v>3.2785757650678322</v>
      </c>
      <c r="AN98">
        <v>1.362022768403877</v>
      </c>
      <c r="AO98">
        <v>0.65003149237241686</v>
      </c>
      <c r="AP98">
        <v>3.8936132012339359</v>
      </c>
      <c r="AQ98">
        <v>8.2966852329198897</v>
      </c>
      <c r="AR98">
        <v>3.9556679802740251</v>
      </c>
      <c r="AS98">
        <v>4.0006629537221814</v>
      </c>
      <c r="AT98">
        <v>0.80417721136896791</v>
      </c>
      <c r="AU98">
        <v>2.803827025201032</v>
      </c>
      <c r="AV98">
        <v>1.070555980723636</v>
      </c>
      <c r="AW98">
        <v>0.6118503079060108</v>
      </c>
      <c r="AX98">
        <v>1.39335443032202</v>
      </c>
      <c r="AY98">
        <v>0.74864992916201045</v>
      </c>
      <c r="AZ98">
        <v>0.83870675799695216</v>
      </c>
      <c r="BA98">
        <v>4.0178311896050261</v>
      </c>
      <c r="BB98">
        <v>1.22019769322531</v>
      </c>
      <c r="BC98">
        <v>340.68452358260407</v>
      </c>
      <c r="BD98">
        <v>260.68700231417432</v>
      </c>
      <c r="BE98">
        <v>261.82813101513977</v>
      </c>
      <c r="BF98">
        <v>184.52997367509329</v>
      </c>
      <c r="BG98">
        <v>79.164174331573079</v>
      </c>
      <c r="BH98">
        <v>435.67174517448342</v>
      </c>
      <c r="BI98">
        <v>242.4496880886079</v>
      </c>
      <c r="BJ98">
        <v>93.442187411207769</v>
      </c>
      <c r="BK98">
        <v>39.216404777570517</v>
      </c>
      <c r="BL98">
        <v>47.303922280704832</v>
      </c>
      <c r="BM98">
        <v>59.075384315714857</v>
      </c>
      <c r="BN98">
        <v>79.794011526977613</v>
      </c>
      <c r="BO98">
        <v>63.492387355033593</v>
      </c>
      <c r="BP98">
        <v>28.325425454723739</v>
      </c>
      <c r="BQ98">
        <v>38.122648533560152</v>
      </c>
      <c r="BR98">
        <v>80.966267002403725</v>
      </c>
      <c r="BS98">
        <v>35.346448964156068</v>
      </c>
      <c r="BT98">
        <v>38.216332127615793</v>
      </c>
      <c r="BU98">
        <v>160.7717266784521</v>
      </c>
      <c r="BV98">
        <v>141.8352995958208</v>
      </c>
      <c r="BW98">
        <v>61.001512126708022</v>
      </c>
      <c r="BX98">
        <v>191.2983066084451</v>
      </c>
      <c r="BY98">
        <v>38.909683546029243</v>
      </c>
      <c r="BZ98">
        <v>85.750025260748785</v>
      </c>
      <c r="CA98">
        <v>24.53865249182244</v>
      </c>
      <c r="CB98">
        <v>10.53595104567925</v>
      </c>
      <c r="CC98">
        <v>32.104451776087323</v>
      </c>
      <c r="CD98">
        <v>20.736315231922379</v>
      </c>
      <c r="CE98">
        <v>73.207107687558661</v>
      </c>
      <c r="CF98">
        <v>88.709543728832529</v>
      </c>
      <c r="CG98">
        <v>42.96618104630214</v>
      </c>
    </row>
    <row r="99">
      <c r="A99" t="s">
        <v>428</v>
      </c>
      <c r="B99">
        <v>2011</v>
      </c>
      <c r="C99" t="s">
        <v>432</v>
      </c>
      <c r="D99">
        <v>126</v>
      </c>
      <c r="E99" t="s">
        <v>51</v>
      </c>
      <c r="F99" t="s">
        <v>22</v>
      </c>
      <c r="G99" t="s">
        <v>450</v>
      </c>
      <c r="H99">
        <v>0.84014217118849821</v>
      </c>
      <c r="I99">
        <v>0.62780604941304041</v>
      </c>
      <c r="J99">
        <v>0.75951431848600293</v>
      </c>
      <c r="K99">
        <v>0.56504414503100109</v>
      </c>
      <c r="L99">
        <v>0.2709820742659419</v>
      </c>
      <c r="M99">
        <v>0.26580478602339103</v>
      </c>
      <c r="N99">
        <v>0.1857442385403569</v>
      </c>
      <c r="O99">
        <v>0.15094931329990091</v>
      </c>
      <c r="P99">
        <v>0.21966054463874671</v>
      </c>
      <c r="Q99">
        <v>0.0530822472959636</v>
      </c>
      <c r="R99">
        <v>0.49361417311873629</v>
      </c>
      <c r="S99">
        <v>1.4243016776951789</v>
      </c>
      <c r="T99">
        <v>0.66614726551046077</v>
      </c>
      <c r="U99">
        <v>1.283544932731344</v>
      </c>
      <c r="V99">
        <v>1.7277846894026461</v>
      </c>
      <c r="W99" t="s">
        <v>270</v>
      </c>
      <c r="X99" t="s">
        <v>271</v>
      </c>
      <c r="Y99" t="s">
        <v>272</v>
      </c>
      <c r="Z99" t="s">
        <v>273</v>
      </c>
      <c r="AA99" t="s">
        <v>151</v>
      </c>
      <c r="AB99" t="s">
        <v>274</v>
      </c>
      <c r="AC99" t="s">
        <v>275</v>
      </c>
      <c r="AD99" t="s">
        <v>276</v>
      </c>
      <c r="AE99" t="s">
        <v>277</v>
      </c>
      <c r="AF99" t="s">
        <v>278</v>
      </c>
      <c r="AG99" t="s">
        <v>279</v>
      </c>
      <c r="AH99" t="s">
        <v>280</v>
      </c>
      <c r="AI99" t="s">
        <v>281</v>
      </c>
      <c r="AJ99" t="s">
        <v>282</v>
      </c>
      <c r="AK99" t="s">
        <v>283</v>
      </c>
      <c r="AL99" t="s">
        <v>284</v>
      </c>
      <c r="AM99">
        <v>0.033914439647707101</v>
      </c>
      <c r="AN99">
        <v>0.80508841760364058</v>
      </c>
      <c r="AO99">
        <v>4.3191145104900002e-14</v>
      </c>
      <c r="AP99">
        <v>0.1693407544028647</v>
      </c>
      <c r="AQ99">
        <v>0.92958323605510351</v>
      </c>
      <c r="AR99">
        <v>-3.8191672047100002e-14</v>
      </c>
      <c r="AS99">
        <v>-1.0658141036399999e-14</v>
      </c>
      <c r="AT99">
        <v>0.92842054464904133</v>
      </c>
      <c r="AU99">
        <v>0.048802908321125202</v>
      </c>
      <c r="AV99">
        <v>0.71054756379572415</v>
      </c>
      <c r="AW99">
        <v>12.07694132760081</v>
      </c>
      <c r="AX99">
        <v>0.53241323468592894</v>
      </c>
      <c r="AY99">
        <v>0.059782318632304203</v>
      </c>
      <c r="AZ99">
        <v>0.0199589058625168</v>
      </c>
      <c r="BA99">
        <v>-7.1054273576e-15</v>
      </c>
      <c r="BB99">
        <v>0.093049095217188696</v>
      </c>
      <c r="BC99">
        <v>91.639236701057712</v>
      </c>
      <c r="BD99">
        <v>68.497025752893833</v>
      </c>
      <c r="BE99">
        <v>82.848208333253552</v>
      </c>
      <c r="BF99">
        <v>61.67996457412027</v>
      </c>
      <c r="BG99">
        <v>29.55523751492828</v>
      </c>
      <c r="BH99">
        <v>15.556479809566181</v>
      </c>
      <c r="BI99">
        <v>10.864307717062379</v>
      </c>
      <c r="BJ99">
        <v>8.8345481794693139</v>
      </c>
      <c r="BK99">
        <v>12.84856672130257</v>
      </c>
      <c r="BL99">
        <v>3.1069900184931059</v>
      </c>
      <c r="BM99">
        <v>24.963510783087411</v>
      </c>
      <c r="BN99">
        <v>72.133655716871019</v>
      </c>
      <c r="BO99">
        <v>33.719592405743811</v>
      </c>
      <c r="BP99">
        <v>64.892471839549074</v>
      </c>
      <c r="BQ99">
        <v>87.299549685108758</v>
      </c>
      <c r="BR99">
        <v>0.83753610485837904</v>
      </c>
      <c r="BS99">
        <v>20.893201879296981</v>
      </c>
      <c r="BT99">
        <v>0</v>
      </c>
      <c r="BU99">
        <v>6.9922727490628409</v>
      </c>
      <c r="BV99">
        <v>15.89161370880643</v>
      </c>
      <c r="BW99">
        <v>0</v>
      </c>
      <c r="BX99">
        <v>0</v>
      </c>
      <c r="BY99">
        <v>44.921130665255347</v>
      </c>
      <c r="BZ99">
        <v>1.4925494988547621</v>
      </c>
      <c r="CA99">
        <v>16.28675198760628</v>
      </c>
      <c r="CB99">
        <v>207.9627336376023</v>
      </c>
      <c r="CC99">
        <v>12.26739919575018</v>
      </c>
      <c r="CD99">
        <v>1.6558673903071079</v>
      </c>
      <c r="CE99">
        <v>1.7421270985041979</v>
      </c>
      <c r="CF99">
        <v>0</v>
      </c>
      <c r="CG99">
        <v>3.2764889603488929</v>
      </c>
    </row>
    <row r="100">
      <c r="A100" t="s">
        <v>428</v>
      </c>
      <c r="B100">
        <v>2011</v>
      </c>
      <c r="C100" t="s">
        <v>432</v>
      </c>
      <c r="D100">
        <v>127</v>
      </c>
      <c r="E100" t="s">
        <v>51</v>
      </c>
      <c r="F100" t="s">
        <v>19</v>
      </c>
      <c r="G100" t="s">
        <v>451</v>
      </c>
      <c r="H100">
        <v>0.062558578009893506</v>
      </c>
      <c r="I100">
        <v>0.0164249423630154</v>
      </c>
      <c r="J100">
        <v>0.036183936610296903</v>
      </c>
      <c r="K100">
        <v>0.0096057858061334</v>
      </c>
      <c r="L100">
        <v>0</v>
      </c>
      <c r="M100">
        <v>0.0145176416001313</v>
      </c>
      <c r="N100">
        <v>0</v>
      </c>
      <c r="O100">
        <v>0</v>
      </c>
      <c r="P100">
        <v>0</v>
      </c>
      <c r="Q100">
        <v>0</v>
      </c>
      <c r="R100">
        <v>0.025521546186327501</v>
      </c>
      <c r="S100">
        <v>0.1092494804852502</v>
      </c>
      <c r="T100">
        <v>0.035402832097810102</v>
      </c>
      <c r="U100">
        <v>0.061263315807895798</v>
      </c>
      <c r="V100">
        <v>0.0207525874451856</v>
      </c>
      <c r="W100" t="s">
        <v>270</v>
      </c>
      <c r="X100" t="s">
        <v>271</v>
      </c>
      <c r="Y100" t="s">
        <v>272</v>
      </c>
      <c r="Z100" t="s">
        <v>273</v>
      </c>
      <c r="AA100" t="s">
        <v>151</v>
      </c>
      <c r="AB100" t="s">
        <v>274</v>
      </c>
      <c r="AC100" t="s">
        <v>275</v>
      </c>
      <c r="AD100" t="s">
        <v>276</v>
      </c>
      <c r="AE100" t="s">
        <v>277</v>
      </c>
      <c r="AF100" t="s">
        <v>278</v>
      </c>
      <c r="AG100" t="s">
        <v>279</v>
      </c>
      <c r="AH100" t="s">
        <v>280</v>
      </c>
      <c r="AI100" t="s">
        <v>281</v>
      </c>
      <c r="AJ100" t="s">
        <v>282</v>
      </c>
      <c r="AK100" t="s">
        <v>283</v>
      </c>
      <c r="AL100" t="s">
        <v>284</v>
      </c>
      <c r="AM100">
        <v>0.35787229556607358</v>
      </c>
      <c r="AN100">
        <v>0</v>
      </c>
      <c r="AO100">
        <v>0.030481439102092799</v>
      </c>
      <c r="AP100">
        <v>0</v>
      </c>
      <c r="AQ100">
        <v>0</v>
      </c>
      <c r="AR100">
        <v>0</v>
      </c>
      <c r="AS100">
        <v>0</v>
      </c>
      <c r="AT100">
        <v>0</v>
      </c>
      <c r="AU100">
        <v>0.034285587491462301</v>
      </c>
      <c r="AV100">
        <v>0.023906838815955199</v>
      </c>
      <c r="AW100">
        <v>0</v>
      </c>
      <c r="AX100">
        <v>0.06009941060599</v>
      </c>
      <c r="AY100">
        <v>0</v>
      </c>
      <c r="AZ100">
        <v>0</v>
      </c>
      <c r="BA100">
        <v>0</v>
      </c>
      <c r="BB100">
        <v>0</v>
      </c>
      <c r="BC100">
        <v>6.823631207346561</v>
      </c>
      <c r="BD100">
        <v>1.7920497916213001</v>
      </c>
      <c r="BE100">
        <v>3.9469622173584078</v>
      </c>
      <c r="BF100">
        <v>1.0485632555245481</v>
      </c>
      <c r="BG100">
        <v>0</v>
      </c>
      <c r="BH100">
        <v>0.84965888618402508</v>
      </c>
      <c r="BI100">
        <v>0</v>
      </c>
      <c r="BJ100">
        <v>0</v>
      </c>
      <c r="BK100">
        <v>0</v>
      </c>
      <c r="BL100">
        <v>0</v>
      </c>
      <c r="BM100">
        <v>1.290699149495828</v>
      </c>
      <c r="BN100">
        <v>5.5329320578507328</v>
      </c>
      <c r="BO100">
        <v>1.7920497916213001</v>
      </c>
      <c r="BP100">
        <v>3.0973033311743832</v>
      </c>
      <c r="BQ100">
        <v>1.0485632555245481</v>
      </c>
      <c r="BR100">
        <v>8.8378570183710163</v>
      </c>
      <c r="BS100">
        <v>0</v>
      </c>
      <c r="BT100">
        <v>1.7920497916213001</v>
      </c>
      <c r="BU100">
        <v>0</v>
      </c>
      <c r="BV100">
        <v>0</v>
      </c>
      <c r="BW100">
        <v>0</v>
      </c>
      <c r="BX100">
        <v>0</v>
      </c>
      <c r="BY100">
        <v>0</v>
      </c>
      <c r="BZ100">
        <v>1.0485632555245481</v>
      </c>
      <c r="CA100">
        <v>0.54797845273462376</v>
      </c>
      <c r="CB100">
        <v>0</v>
      </c>
      <c r="CC100">
        <v>1.384757953599328</v>
      </c>
      <c r="CD100">
        <v>0</v>
      </c>
      <c r="CE100">
        <v>0</v>
      </c>
      <c r="CF100">
        <v>0</v>
      </c>
      <c r="CG100">
        <v>0</v>
      </c>
    </row>
    <row r="101">
      <c r="A101" t="s">
        <v>428</v>
      </c>
      <c r="B101">
        <v>2011</v>
      </c>
      <c r="C101" t="s">
        <v>432</v>
      </c>
      <c r="D101">
        <v>128</v>
      </c>
      <c r="E101" t="s">
        <v>176</v>
      </c>
      <c r="F101" t="s">
        <v>50</v>
      </c>
      <c r="G101" t="s">
        <v>452</v>
      </c>
      <c r="H101">
        <v>3.151823637285724</v>
      </c>
      <c r="I101">
        <v>2.4048061336362059</v>
      </c>
      <c r="J101">
        <v>2.4195725333876572</v>
      </c>
      <c r="K101">
        <v>1.7002314862897081</v>
      </c>
      <c r="L101">
        <v>0.72780201412804968</v>
      </c>
      <c r="M101">
        <v>7.4650031713952876</v>
      </c>
      <c r="N101">
        <v>4.1528127618264454</v>
      </c>
      <c r="O101">
        <v>1.5989903927033631</v>
      </c>
      <c r="P101">
        <v>0.6719240275552828</v>
      </c>
      <c r="Q101">
        <v>0.80860642871673405</v>
      </c>
      <c r="R101">
        <v>1.174218623021658</v>
      </c>
      <c r="S101">
        <v>1.600096100328495</v>
      </c>
      <c r="T101">
        <v>1.2631854694149549</v>
      </c>
      <c r="U101">
        <v>0.56790181404217233</v>
      </c>
      <c r="V101">
        <v>0.76793004270720167</v>
      </c>
      <c r="W101" t="s">
        <v>270</v>
      </c>
      <c r="X101" t="s">
        <v>271</v>
      </c>
      <c r="Y101" t="s">
        <v>272</v>
      </c>
      <c r="Z101" t="s">
        <v>273</v>
      </c>
      <c r="AA101" t="s">
        <v>151</v>
      </c>
      <c r="AB101" t="s">
        <v>274</v>
      </c>
      <c r="AC101" t="s">
        <v>275</v>
      </c>
      <c r="AD101" t="s">
        <v>276</v>
      </c>
      <c r="AE101" t="s">
        <v>277</v>
      </c>
      <c r="AF101" t="s">
        <v>278</v>
      </c>
      <c r="AG101" t="s">
        <v>279</v>
      </c>
      <c r="AH101" t="s">
        <v>280</v>
      </c>
      <c r="AI101" t="s">
        <v>281</v>
      </c>
      <c r="AJ101" t="s">
        <v>282</v>
      </c>
      <c r="AK101" t="s">
        <v>283</v>
      </c>
      <c r="AL101" t="s">
        <v>284</v>
      </c>
      <c r="AM101">
        <v>3.2914713130657929</v>
      </c>
      <c r="AN101">
        <v>1.3730772543433449</v>
      </c>
      <c r="AO101">
        <v>0.65022969173992839</v>
      </c>
      <c r="AP101">
        <v>3.900217859580704</v>
      </c>
      <c r="AQ101">
        <v>8.3745334923627119</v>
      </c>
      <c r="AR101">
        <v>3.9556679802740251</v>
      </c>
      <c r="AS101">
        <v>4.0006629537221814</v>
      </c>
      <c r="AT101">
        <v>0.81171332463856605</v>
      </c>
      <c r="AU101">
        <v>2.8061586201886639</v>
      </c>
      <c r="AV101">
        <v>1.0784769018101299</v>
      </c>
      <c r="AW101">
        <v>0.69589288310107789</v>
      </c>
      <c r="AX101">
        <v>1.401659439746447</v>
      </c>
      <c r="AY101">
        <v>0.74909775717006943</v>
      </c>
      <c r="AZ101">
        <v>0.83887418810646153</v>
      </c>
      <c r="BA101">
        <v>4.0178311896050261</v>
      </c>
      <c r="BB101">
        <v>1.22133413358619</v>
      </c>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row>
    <row r="102">
      <c r="A102" t="s">
        <v>428</v>
      </c>
      <c r="B102">
        <v>2011</v>
      </c>
      <c r="C102" t="s">
        <v>432</v>
      </c>
      <c r="D102">
        <v>129</v>
      </c>
      <c r="E102" t="s">
        <v>176</v>
      </c>
      <c r="F102" t="s">
        <v>49</v>
      </c>
      <c r="G102" t="s">
        <v>192</v>
      </c>
      <c r="H102">
        <v>96.848176362714312</v>
      </c>
      <c r="I102">
        <v>97.595193866363843</v>
      </c>
      <c r="J102">
        <v>97.580427466612392</v>
      </c>
      <c r="K102">
        <v>98.29976851371039</v>
      </c>
      <c r="L102">
        <v>99.272197985871912</v>
      </c>
      <c r="M102">
        <v>92.534996828604648</v>
      </c>
      <c r="N102">
        <v>95.847187238173575</v>
      </c>
      <c r="O102">
        <v>98.401009607296601</v>
      </c>
      <c r="P102">
        <v>99.328075972444765</v>
      </c>
      <c r="Q102">
        <v>99.191393571283243</v>
      </c>
      <c r="R102">
        <v>98.825781376978313</v>
      </c>
      <c r="S102">
        <v>98.399903899671472</v>
      </c>
      <c r="T102">
        <v>98.73681453058505</v>
      </c>
      <c r="U102">
        <v>99.432098185957884</v>
      </c>
      <c r="V102">
        <v>99.232069957292751</v>
      </c>
      <c r="W102" t="s">
        <v>270</v>
      </c>
      <c r="X102" t="s">
        <v>271</v>
      </c>
      <c r="Y102" t="s">
        <v>272</v>
      </c>
      <c r="Z102" t="s">
        <v>273</v>
      </c>
      <c r="AA102" t="s">
        <v>151</v>
      </c>
      <c r="AB102" t="s">
        <v>274</v>
      </c>
      <c r="AC102" t="s">
        <v>275</v>
      </c>
      <c r="AD102" t="s">
        <v>276</v>
      </c>
      <c r="AE102" t="s">
        <v>277</v>
      </c>
      <c r="AF102" t="s">
        <v>278</v>
      </c>
      <c r="AG102" t="s">
        <v>279</v>
      </c>
      <c r="AH102" t="s">
        <v>280</v>
      </c>
      <c r="AI102" t="s">
        <v>281</v>
      </c>
      <c r="AJ102" t="s">
        <v>282</v>
      </c>
      <c r="AK102" t="s">
        <v>283</v>
      </c>
      <c r="AL102" t="s">
        <v>284</v>
      </c>
      <c r="AM102">
        <v>96.708528686934287</v>
      </c>
      <c r="AN102">
        <v>98.626922745656685</v>
      </c>
      <c r="AO102">
        <v>99.349770308260048</v>
      </c>
      <c r="AP102">
        <v>96.099782140419265</v>
      </c>
      <c r="AQ102">
        <v>91.62546650763727</v>
      </c>
      <c r="AR102">
        <v>96.044332019725999</v>
      </c>
      <c r="AS102">
        <v>95.99933704627783</v>
      </c>
      <c r="AT102">
        <v>99.188286675361425</v>
      </c>
      <c r="AU102">
        <v>97.193841379811403</v>
      </c>
      <c r="AV102">
        <v>98.92152309818988</v>
      </c>
      <c r="AW102">
        <v>99.304107116898948</v>
      </c>
      <c r="AX102">
        <v>98.598340560253646</v>
      </c>
      <c r="AY102">
        <v>99.250902242829937</v>
      </c>
      <c r="AZ102">
        <v>99.161125811893569</v>
      </c>
      <c r="BA102">
        <v>95.982168810394981</v>
      </c>
      <c r="BB102">
        <v>98.778665866413803</v>
      </c>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row>
    <row r="103">
      <c r="A103" t="s">
        <v>428</v>
      </c>
      <c r="B103">
        <v>2011</v>
      </c>
      <c r="C103" t="s">
        <v>432</v>
      </c>
      <c r="D103">
        <v>135</v>
      </c>
      <c r="E103" t="s">
        <v>46</v>
      </c>
      <c r="F103" t="s">
        <v>45</v>
      </c>
      <c r="G103" t="s">
        <v>453</v>
      </c>
      <c r="H103">
        <v>5.6452862239761936</v>
      </c>
      <c r="I103">
        <v>13.937856586216951</v>
      </c>
      <c r="J103">
        <v>28.85357152798305</v>
      </c>
      <c r="K103">
        <v>51.385047704332678</v>
      </c>
      <c r="L103">
        <v>84.780333423519451</v>
      </c>
      <c r="M103">
        <v>35.771520783492193</v>
      </c>
      <c r="N103">
        <v>49.38839665625207</v>
      </c>
      <c r="O103">
        <v>61.507817999693117</v>
      </c>
      <c r="P103">
        <v>79.930647962075298</v>
      </c>
      <c r="Q103">
        <v>91.337400663619377</v>
      </c>
      <c r="R103">
        <v>0.61838649046146921</v>
      </c>
      <c r="S103">
        <v>1.3999663068293831</v>
      </c>
      <c r="T103">
        <v>2.8763293504661012</v>
      </c>
      <c r="U103">
        <v>6.9102226265432387</v>
      </c>
      <c r="V103">
        <v>18.583050302005301</v>
      </c>
      <c r="W103" t="s">
        <v>270</v>
      </c>
      <c r="X103" t="s">
        <v>271</v>
      </c>
      <c r="Y103" t="s">
        <v>272</v>
      </c>
      <c r="Z103" t="s">
        <v>273</v>
      </c>
      <c r="AA103" t="s">
        <v>151</v>
      </c>
      <c r="AB103" t="s">
        <v>274</v>
      </c>
      <c r="AC103" t="s">
        <v>275</v>
      </c>
      <c r="AD103" t="s">
        <v>276</v>
      </c>
      <c r="AE103" t="s">
        <v>277</v>
      </c>
      <c r="AF103" t="s">
        <v>278</v>
      </c>
      <c r="AG103" t="s">
        <v>279</v>
      </c>
      <c r="AH103" t="s">
        <v>280</v>
      </c>
      <c r="AI103" t="s">
        <v>281</v>
      </c>
      <c r="AJ103" t="s">
        <v>282</v>
      </c>
      <c r="AK103" t="s">
        <v>283</v>
      </c>
      <c r="AL103" t="s">
        <v>284</v>
      </c>
      <c r="AM103">
        <v>32.459078823360713</v>
      </c>
      <c r="AN103">
        <v>39.876502898567118</v>
      </c>
      <c r="AO103">
        <v>16.540179679709212</v>
      </c>
      <c r="AP103">
        <v>73.769729218012827</v>
      </c>
      <c r="AQ103">
        <v>75.304818490653986</v>
      </c>
      <c r="AR103">
        <v>33.028920066058816</v>
      </c>
      <c r="AS103">
        <v>40.888184324431514</v>
      </c>
      <c r="AT103">
        <v>64.611280217104309</v>
      </c>
      <c r="AU103">
        <v>46.75539433042595</v>
      </c>
      <c r="AV103">
        <v>18.984702030845359</v>
      </c>
      <c r="AW103">
        <v>48.508826298979059</v>
      </c>
      <c r="AX103">
        <v>25.630554367423411</v>
      </c>
      <c r="AY103">
        <v>66.200664944237417</v>
      </c>
      <c r="AZ103">
        <v>9.984235649633364</v>
      </c>
      <c r="BA103">
        <v>32.29170190320783</v>
      </c>
      <c r="BB103">
        <v>19.81540416266866</v>
      </c>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row>
    <row r="104">
      <c r="A104" t="s">
        <v>428</v>
      </c>
      <c r="B104">
        <v>2011</v>
      </c>
      <c r="C104" t="s">
        <v>432</v>
      </c>
      <c r="D104">
        <v>136</v>
      </c>
      <c r="E104" t="s">
        <v>46</v>
      </c>
      <c r="F104" t="s">
        <v>44</v>
      </c>
      <c r="G104" t="s">
        <v>454</v>
      </c>
      <c r="H104">
        <v>0.84552129835904111</v>
      </c>
      <c r="I104">
        <v>2.17377264411388</v>
      </c>
      <c r="J104">
        <v>5.2328456867834436</v>
      </c>
      <c r="K104">
        <v>10.250940658027091</v>
      </c>
      <c r="L104">
        <v>6.6245055150244276</v>
      </c>
      <c r="M104">
        <v>2.3690630994151789</v>
      </c>
      <c r="N104">
        <v>3.3966791715433731</v>
      </c>
      <c r="O104">
        <v>8.3492740567837327</v>
      </c>
      <c r="P104">
        <v>7.2568853367594999</v>
      </c>
      <c r="Q104">
        <v>4.5513895186987607</v>
      </c>
      <c r="R104">
        <v>0.80866334671194107</v>
      </c>
      <c r="S104">
        <v>0.64281844965321</v>
      </c>
      <c r="T104">
        <v>2.027046089705872</v>
      </c>
      <c r="U104">
        <v>5.209119719006889</v>
      </c>
      <c r="V104">
        <v>15.544760723771679</v>
      </c>
      <c r="W104" t="s">
        <v>270</v>
      </c>
      <c r="X104" t="s">
        <v>271</v>
      </c>
      <c r="Y104" t="s">
        <v>272</v>
      </c>
      <c r="Z104" t="s">
        <v>273</v>
      </c>
      <c r="AA104" t="s">
        <v>151</v>
      </c>
      <c r="AB104" t="s">
        <v>274</v>
      </c>
      <c r="AC104" t="s">
        <v>275</v>
      </c>
      <c r="AD104" t="s">
        <v>276</v>
      </c>
      <c r="AE104" t="s">
        <v>277</v>
      </c>
      <c r="AF104" t="s">
        <v>278</v>
      </c>
      <c r="AG104" t="s">
        <v>279</v>
      </c>
      <c r="AH104" t="s">
        <v>280</v>
      </c>
      <c r="AI104" t="s">
        <v>281</v>
      </c>
      <c r="AJ104" t="s">
        <v>282</v>
      </c>
      <c r="AK104" t="s">
        <v>283</v>
      </c>
      <c r="AL104" t="s">
        <v>284</v>
      </c>
      <c r="AM104">
        <v>10.10513479615912</v>
      </c>
      <c r="AN104">
        <v>4.4744412191288498</v>
      </c>
      <c r="AO104">
        <v>8.7233193605980706</v>
      </c>
      <c r="AP104">
        <v>5.5788597450503428</v>
      </c>
      <c r="AQ104">
        <v>9.0399706497552987</v>
      </c>
      <c r="AR104">
        <v>4.3145578588244904</v>
      </c>
      <c r="AS104">
        <v>0.68877664995961818</v>
      </c>
      <c r="AT104">
        <v>6.7909160540443336</v>
      </c>
      <c r="AU104">
        <v>9.5387776730676368</v>
      </c>
      <c r="AV104">
        <v>1.781534866474904</v>
      </c>
      <c r="AW104">
        <v>0.2478787149690154</v>
      </c>
      <c r="AX104">
        <v>7.2055549752775452</v>
      </c>
      <c r="AY104">
        <v>2.455262616872024</v>
      </c>
      <c r="AZ104">
        <v>3.8760368316002469</v>
      </c>
      <c r="BA104">
        <v>3.189095667257217</v>
      </c>
      <c r="BB104">
        <v>2.0059269766666978</v>
      </c>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row>
    <row r="105">
      <c r="A105" t="s">
        <v>428</v>
      </c>
      <c r="B105">
        <v>2011</v>
      </c>
      <c r="C105" t="s">
        <v>432</v>
      </c>
      <c r="D105">
        <v>137</v>
      </c>
      <c r="E105" t="s">
        <v>46</v>
      </c>
      <c r="F105" t="s">
        <v>43</v>
      </c>
      <c r="G105" t="s">
        <v>455</v>
      </c>
      <c r="H105">
        <v>92.606491728466352</v>
      </c>
      <c r="I105">
        <v>83.244139777892869</v>
      </c>
      <c r="J105">
        <v>65.11788453013682</v>
      </c>
      <c r="K105">
        <v>37.789361706802993</v>
      </c>
      <c r="L105">
        <v>8.3241789871898799</v>
      </c>
      <c r="M105">
        <v>61.579093689469332</v>
      </c>
      <c r="N105">
        <v>47.029179933664032</v>
      </c>
      <c r="O105">
        <v>29.99195863022306</v>
      </c>
      <c r="P105">
        <v>12.592806156526549</v>
      </c>
      <c r="Q105">
        <v>4.0581275703859419</v>
      </c>
      <c r="R105">
        <v>98.053814443521489</v>
      </c>
      <c r="S105">
        <v>96.423664085336995</v>
      </c>
      <c r="T105">
        <v>94.395074462219767</v>
      </c>
      <c r="U105">
        <v>86.53584940591081</v>
      </c>
      <c r="V105">
        <v>64.12365169737528</v>
      </c>
      <c r="W105" t="s">
        <v>270</v>
      </c>
      <c r="X105" t="s">
        <v>271</v>
      </c>
      <c r="Y105" t="s">
        <v>272</v>
      </c>
      <c r="Z105" t="s">
        <v>273</v>
      </c>
      <c r="AA105" t="s">
        <v>151</v>
      </c>
      <c r="AB105" t="s">
        <v>274</v>
      </c>
      <c r="AC105" t="s">
        <v>275</v>
      </c>
      <c r="AD105" t="s">
        <v>276</v>
      </c>
      <c r="AE105" t="s">
        <v>277</v>
      </c>
      <c r="AF105" t="s">
        <v>278</v>
      </c>
      <c r="AG105" t="s">
        <v>279</v>
      </c>
      <c r="AH105" t="s">
        <v>280</v>
      </c>
      <c r="AI105" t="s">
        <v>281</v>
      </c>
      <c r="AJ105" t="s">
        <v>282</v>
      </c>
      <c r="AK105" t="s">
        <v>283</v>
      </c>
      <c r="AL105" t="s">
        <v>284</v>
      </c>
      <c r="AM105">
        <v>57.043999645266588</v>
      </c>
      <c r="AN105">
        <v>54.843967464700349</v>
      </c>
      <c r="AO105">
        <v>74.706019520590317</v>
      </c>
      <c r="AP105">
        <v>20.48207028253379</v>
      </c>
      <c r="AQ105">
        <v>14.725627623535409</v>
      </c>
      <c r="AR105">
        <v>62.656522075116627</v>
      </c>
      <c r="AS105">
        <v>58.423039025609107</v>
      </c>
      <c r="AT105">
        <v>27.66938318420231</v>
      </c>
      <c r="AU105">
        <v>43.622739500694003</v>
      </c>
      <c r="AV105">
        <v>78.499308700068198</v>
      </c>
      <c r="AW105">
        <v>39.1663536584512</v>
      </c>
      <c r="AX105">
        <v>66.571378012007173</v>
      </c>
      <c r="AY105">
        <v>31.284290120258301</v>
      </c>
      <c r="AZ105">
        <v>86.119768612904039</v>
      </c>
      <c r="BA105">
        <v>64.519202429535198</v>
      </c>
      <c r="BB105">
        <v>78.085619765447561</v>
      </c>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row>
    <row r="106">
      <c r="A106" t="s">
        <v>428</v>
      </c>
      <c r="B106">
        <v>2011</v>
      </c>
      <c r="C106" t="s">
        <v>432</v>
      </c>
      <c r="D106">
        <v>138</v>
      </c>
      <c r="E106" t="s">
        <v>46</v>
      </c>
      <c r="F106" t="s">
        <v>42</v>
      </c>
      <c r="G106" t="s">
        <v>192</v>
      </c>
      <c r="H106">
        <v>0.84014217118856815</v>
      </c>
      <c r="I106">
        <v>0.62780604941305984</v>
      </c>
      <c r="J106">
        <v>0.75951431848603956</v>
      </c>
      <c r="K106">
        <v>0.56504414503109857</v>
      </c>
      <c r="L106">
        <v>0.27098207426590259</v>
      </c>
      <c r="M106">
        <v>0.26580478602332502</v>
      </c>
      <c r="N106">
        <v>0.18574423854037431</v>
      </c>
      <c r="O106">
        <v>0.15094931329987529</v>
      </c>
      <c r="P106">
        <v>0.2196605446388151</v>
      </c>
      <c r="Q106">
        <v>0.0530822472959439</v>
      </c>
      <c r="R106">
        <v>0.49361417311874461</v>
      </c>
      <c r="S106">
        <v>1.424301677695146</v>
      </c>
      <c r="T106">
        <v>0.6661472655104731</v>
      </c>
      <c r="U106">
        <v>1.2835449327315029</v>
      </c>
      <c r="V106">
        <v>1.72778468940268</v>
      </c>
      <c r="W106" t="s">
        <v>270</v>
      </c>
      <c r="X106" t="s">
        <v>271</v>
      </c>
      <c r="Y106" t="s">
        <v>272</v>
      </c>
      <c r="Z106" t="s">
        <v>273</v>
      </c>
      <c r="AA106" t="s">
        <v>151</v>
      </c>
      <c r="AB106" t="s">
        <v>274</v>
      </c>
      <c r="AC106" t="s">
        <v>275</v>
      </c>
      <c r="AD106" t="s">
        <v>276</v>
      </c>
      <c r="AE106" t="s">
        <v>277</v>
      </c>
      <c r="AF106" t="s">
        <v>278</v>
      </c>
      <c r="AG106" t="s">
        <v>279</v>
      </c>
      <c r="AH106" t="s">
        <v>280</v>
      </c>
      <c r="AI106" t="s">
        <v>281</v>
      </c>
      <c r="AJ106" t="s">
        <v>282</v>
      </c>
      <c r="AK106" t="s">
        <v>283</v>
      </c>
      <c r="AL106" t="s">
        <v>284</v>
      </c>
      <c r="AM106">
        <v>0.033914439647766803</v>
      </c>
      <c r="AN106">
        <v>0.80508841760366601</v>
      </c>
      <c r="AO106">
        <v>0</v>
      </c>
      <c r="AP106">
        <v>0.16934075440285931</v>
      </c>
      <c r="AQ106">
        <v>0.92958323605505688</v>
      </c>
      <c r="AR106">
        <v>0</v>
      </c>
      <c r="AS106">
        <v>0</v>
      </c>
      <c r="AT106">
        <v>0.92842054464903556</v>
      </c>
      <c r="AU106">
        <v>0.048802908321180498</v>
      </c>
      <c r="AV106">
        <v>0.71054756379573036</v>
      </c>
      <c r="AW106">
        <v>12.07694132760081</v>
      </c>
      <c r="AX106">
        <v>0.53241323468599844</v>
      </c>
      <c r="AY106">
        <v>0.059782318632324097</v>
      </c>
      <c r="AZ106">
        <v>0.019958905862543799</v>
      </c>
      <c r="BA106">
        <v>0</v>
      </c>
      <c r="BB106">
        <v>0.093049095217178801</v>
      </c>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row>
    <row r="107">
      <c r="A107" t="s">
        <v>428</v>
      </c>
      <c r="B107">
        <v>2011</v>
      </c>
      <c r="C107" t="s">
        <v>432</v>
      </c>
      <c r="D107">
        <v>139</v>
      </c>
      <c r="E107" t="s">
        <v>46</v>
      </c>
      <c r="F107" t="s">
        <v>19</v>
      </c>
      <c r="G107" t="s">
        <v>192</v>
      </c>
      <c r="H107">
        <v>0.062558578009893506</v>
      </c>
      <c r="I107">
        <v>0.0164249423630154</v>
      </c>
      <c r="J107">
        <v>0.036183936610296903</v>
      </c>
      <c r="K107">
        <v>0.0096057858061334</v>
      </c>
      <c r="L107">
        <v>0</v>
      </c>
      <c r="M107">
        <v>0.0145176416001313</v>
      </c>
      <c r="N107">
        <v>0</v>
      </c>
      <c r="O107">
        <v>0</v>
      </c>
      <c r="P107">
        <v>0</v>
      </c>
      <c r="Q107">
        <v>0</v>
      </c>
      <c r="R107">
        <v>0.025521546186327501</v>
      </c>
      <c r="S107">
        <v>0.1092494804852502</v>
      </c>
      <c r="T107">
        <v>0.035402832097810102</v>
      </c>
      <c r="U107">
        <v>0.061263315807895798</v>
      </c>
      <c r="V107">
        <v>0.0207525874451856</v>
      </c>
      <c r="W107" t="s">
        <v>270</v>
      </c>
      <c r="X107" t="s">
        <v>271</v>
      </c>
      <c r="Y107" t="s">
        <v>272</v>
      </c>
      <c r="Z107" t="s">
        <v>273</v>
      </c>
      <c r="AA107" t="s">
        <v>151</v>
      </c>
      <c r="AB107" t="s">
        <v>274</v>
      </c>
      <c r="AC107" t="s">
        <v>275</v>
      </c>
      <c r="AD107" t="s">
        <v>276</v>
      </c>
      <c r="AE107" t="s">
        <v>277</v>
      </c>
      <c r="AF107" t="s">
        <v>278</v>
      </c>
      <c r="AG107" t="s">
        <v>279</v>
      </c>
      <c r="AH107" t="s">
        <v>280</v>
      </c>
      <c r="AI107" t="s">
        <v>281</v>
      </c>
      <c r="AJ107" t="s">
        <v>282</v>
      </c>
      <c r="AK107" t="s">
        <v>283</v>
      </c>
      <c r="AL107" t="s">
        <v>284</v>
      </c>
      <c r="AM107">
        <v>0.35787229556607358</v>
      </c>
      <c r="AN107">
        <v>0</v>
      </c>
      <c r="AO107">
        <v>0.030481439102092799</v>
      </c>
      <c r="AP107">
        <v>0</v>
      </c>
      <c r="AQ107">
        <v>0</v>
      </c>
      <c r="AR107">
        <v>0</v>
      </c>
      <c r="AS107">
        <v>0</v>
      </c>
      <c r="AT107">
        <v>0</v>
      </c>
      <c r="AU107">
        <v>0.034285587491462301</v>
      </c>
      <c r="AV107">
        <v>0.023906838815955199</v>
      </c>
      <c r="AW107">
        <v>0</v>
      </c>
      <c r="AX107">
        <v>0.06009941060599</v>
      </c>
      <c r="AY107">
        <v>0</v>
      </c>
      <c r="AZ107">
        <v>0</v>
      </c>
      <c r="BA107">
        <v>0</v>
      </c>
      <c r="BB107">
        <v>0</v>
      </c>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row>
    <row r="108">
      <c r="A108" t="s">
        <v>428</v>
      </c>
      <c r="B108">
        <v>2011</v>
      </c>
      <c r="C108" t="s">
        <v>432</v>
      </c>
      <c r="D108">
        <v>148</v>
      </c>
      <c r="E108" t="s">
        <v>109</v>
      </c>
      <c r="F108" t="s">
        <v>50</v>
      </c>
      <c r="G108" t="s">
        <v>192</v>
      </c>
      <c r="H108">
        <v>3.123372101698533</v>
      </c>
      <c r="I108">
        <v>2.3893136272311888</v>
      </c>
      <c r="J108">
        <v>2.4003200369587021</v>
      </c>
      <c r="K108">
        <v>1.6904611072296709</v>
      </c>
      <c r="L108">
        <v>0.72582980113361639</v>
      </c>
      <c r="M108">
        <v>7.4440770932830667</v>
      </c>
      <c r="N108">
        <v>4.1450991513839828</v>
      </c>
      <c r="O108">
        <v>1.596576727685846</v>
      </c>
      <c r="P108">
        <v>0.67044807557679587</v>
      </c>
      <c r="Q108">
        <v>0.80817720225259182</v>
      </c>
      <c r="R108">
        <v>1.1681228347268211</v>
      </c>
      <c r="S108">
        <v>1.575557808049908</v>
      </c>
      <c r="T108">
        <v>1.254323590521301</v>
      </c>
      <c r="U108">
        <v>0.56026462360332885</v>
      </c>
      <c r="V108">
        <v>0.7545024996503531</v>
      </c>
      <c r="W108" t="s">
        <v>270</v>
      </c>
      <c r="X108" t="s">
        <v>271</v>
      </c>
      <c r="Y108" t="s">
        <v>272</v>
      </c>
      <c r="Z108" t="s">
        <v>273</v>
      </c>
      <c r="AA108" t="s">
        <v>151</v>
      </c>
      <c r="AB108" t="s">
        <v>274</v>
      </c>
      <c r="AC108" t="s">
        <v>275</v>
      </c>
      <c r="AD108" t="s">
        <v>276</v>
      </c>
      <c r="AE108" t="s">
        <v>277</v>
      </c>
      <c r="AF108" t="s">
        <v>278</v>
      </c>
      <c r="AG108" t="s">
        <v>279</v>
      </c>
      <c r="AH108" t="s">
        <v>280</v>
      </c>
      <c r="AI108" t="s">
        <v>281</v>
      </c>
      <c r="AJ108" t="s">
        <v>282</v>
      </c>
      <c r="AK108" t="s">
        <v>283</v>
      </c>
      <c r="AL108" t="s">
        <v>284</v>
      </c>
      <c r="AM108">
        <v>3.2785757650678309</v>
      </c>
      <c r="AN108">
        <v>1.362022768403877</v>
      </c>
      <c r="AO108">
        <v>0.65003149237241686</v>
      </c>
      <c r="AP108">
        <v>3.8936132012339359</v>
      </c>
      <c r="AQ108">
        <v>8.2966852329198897</v>
      </c>
      <c r="AR108">
        <v>3.9556679802740251</v>
      </c>
      <c r="AS108">
        <v>4.0006629537221814</v>
      </c>
      <c r="AT108">
        <v>0.80417721136896803</v>
      </c>
      <c r="AU108">
        <v>2.803827025201032</v>
      </c>
      <c r="AV108">
        <v>1.0705559807236349</v>
      </c>
      <c r="AW108">
        <v>0.61185030790601092</v>
      </c>
      <c r="AX108">
        <v>1.39335443032202</v>
      </c>
      <c r="AY108">
        <v>0.74864992916201056</v>
      </c>
      <c r="AZ108">
        <v>0.83870675799695216</v>
      </c>
      <c r="BA108">
        <v>4.0178311896050261</v>
      </c>
      <c r="BB108">
        <v>1.22019769322531</v>
      </c>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row>
    <row r="109">
      <c r="A109" t="s">
        <v>428</v>
      </c>
      <c r="B109">
        <v>2011</v>
      </c>
      <c r="C109" t="s">
        <v>432</v>
      </c>
      <c r="D109">
        <v>149</v>
      </c>
      <c r="E109" t="s">
        <v>109</v>
      </c>
      <c r="F109" t="s">
        <v>49</v>
      </c>
      <c r="G109" t="s">
        <v>192</v>
      </c>
      <c r="H109">
        <v>95.973927149103076</v>
      </c>
      <c r="I109">
        <v>96.96645538099277</v>
      </c>
      <c r="J109">
        <v>96.803981707945013</v>
      </c>
      <c r="K109">
        <v>97.73488896193318</v>
      </c>
      <c r="L109">
        <v>99.003188124600427</v>
      </c>
      <c r="M109">
        <v>92.275600479093413</v>
      </c>
      <c r="N109">
        <v>95.669156610075675</v>
      </c>
      <c r="O109">
        <v>98.252473959014239</v>
      </c>
      <c r="P109">
        <v>99.109891379784457</v>
      </c>
      <c r="Q109">
        <v>99.138740550451459</v>
      </c>
      <c r="R109">
        <v>98.312741445968101</v>
      </c>
      <c r="S109">
        <v>96.890891033769648</v>
      </c>
      <c r="T109">
        <v>98.044126311870443</v>
      </c>
      <c r="U109">
        <v>98.094927127857417</v>
      </c>
      <c r="V109">
        <v>97.496960223501787</v>
      </c>
      <c r="W109" t="s">
        <v>270</v>
      </c>
      <c r="X109" t="s">
        <v>271</v>
      </c>
      <c r="Y109" t="s">
        <v>272</v>
      </c>
      <c r="Z109" t="s">
        <v>273</v>
      </c>
      <c r="AA109" t="s">
        <v>151</v>
      </c>
      <c r="AB109" t="s">
        <v>274</v>
      </c>
      <c r="AC109" t="s">
        <v>275</v>
      </c>
      <c r="AD109" t="s">
        <v>276</v>
      </c>
      <c r="AE109" t="s">
        <v>277</v>
      </c>
      <c r="AF109" t="s">
        <v>278</v>
      </c>
      <c r="AG109" t="s">
        <v>279</v>
      </c>
      <c r="AH109" t="s">
        <v>280</v>
      </c>
      <c r="AI109" t="s">
        <v>281</v>
      </c>
      <c r="AJ109" t="s">
        <v>282</v>
      </c>
      <c r="AK109" t="s">
        <v>283</v>
      </c>
      <c r="AL109" t="s">
        <v>284</v>
      </c>
      <c r="AM109">
        <v>96.329637499718388</v>
      </c>
      <c r="AN109">
        <v>97.832888813992497</v>
      </c>
      <c r="AO109">
        <v>99.319487068525461</v>
      </c>
      <c r="AP109">
        <v>95.9370460443632</v>
      </c>
      <c r="AQ109">
        <v>90.773731531025021</v>
      </c>
      <c r="AR109">
        <v>96.044332019725999</v>
      </c>
      <c r="AS109">
        <v>95.99933704627783</v>
      </c>
      <c r="AT109">
        <v>98.267402243981991</v>
      </c>
      <c r="AU109">
        <v>97.11308447898638</v>
      </c>
      <c r="AV109">
        <v>98.194989616664685</v>
      </c>
      <c r="AW109">
        <v>87.311208364493183</v>
      </c>
      <c r="AX109">
        <v>98.014132924386061</v>
      </c>
      <c r="AY109">
        <v>99.191567752205685</v>
      </c>
      <c r="AZ109">
        <v>99.141334336140545</v>
      </c>
      <c r="BA109">
        <v>95.982168810394981</v>
      </c>
      <c r="BB109">
        <v>98.686753211557516</v>
      </c>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row>
    <row r="110">
      <c r="A110" t="s">
        <v>428</v>
      </c>
      <c r="B110">
        <v>2011</v>
      </c>
      <c r="C110" t="s">
        <v>432</v>
      </c>
      <c r="D110">
        <v>150</v>
      </c>
      <c r="E110" t="s">
        <v>109</v>
      </c>
      <c r="F110" t="s">
        <v>111</v>
      </c>
      <c r="G110" t="s">
        <v>192</v>
      </c>
      <c r="H110">
        <v>0.90270074919846166</v>
      </c>
      <c r="I110">
        <v>0.64423099177607523</v>
      </c>
      <c r="J110">
        <v>0.79569825509633663</v>
      </c>
      <c r="K110">
        <v>0.57464993083723204</v>
      </c>
      <c r="L110">
        <v>0.27098207426590259</v>
      </c>
      <c r="M110">
        <v>0.28032242762345633</v>
      </c>
      <c r="N110">
        <v>0.18574423854037431</v>
      </c>
      <c r="O110">
        <v>0.15094931329987529</v>
      </c>
      <c r="P110">
        <v>0.2196605446388151</v>
      </c>
      <c r="Q110">
        <v>0.0530822472959439</v>
      </c>
      <c r="R110">
        <v>0.51913571930507196</v>
      </c>
      <c r="S110">
        <v>1.533551158180396</v>
      </c>
      <c r="T110">
        <v>0.70155009760828324</v>
      </c>
      <c r="U110">
        <v>1.344808248539398</v>
      </c>
      <c r="V110">
        <v>1.7485372768478651</v>
      </c>
      <c r="W110" t="s">
        <v>270</v>
      </c>
      <c r="X110" t="s">
        <v>271</v>
      </c>
      <c r="Y110" t="s">
        <v>272</v>
      </c>
      <c r="Z110" t="s">
        <v>273</v>
      </c>
      <c r="AA110" t="s">
        <v>151</v>
      </c>
      <c r="AB110" t="s">
        <v>274</v>
      </c>
      <c r="AC110" t="s">
        <v>275</v>
      </c>
      <c r="AD110" t="s">
        <v>276</v>
      </c>
      <c r="AE110" t="s">
        <v>277</v>
      </c>
      <c r="AF110" t="s">
        <v>278</v>
      </c>
      <c r="AG110" t="s">
        <v>279</v>
      </c>
      <c r="AH110" t="s">
        <v>280</v>
      </c>
      <c r="AI110" t="s">
        <v>281</v>
      </c>
      <c r="AJ110" t="s">
        <v>282</v>
      </c>
      <c r="AK110" t="s">
        <v>283</v>
      </c>
      <c r="AL110" t="s">
        <v>284</v>
      </c>
      <c r="AM110">
        <v>0.39178673521384039</v>
      </c>
      <c r="AN110">
        <v>0.80508841760366601</v>
      </c>
      <c r="AO110">
        <v>0.030481439102092799</v>
      </c>
      <c r="AP110">
        <v>0.16934075440285931</v>
      </c>
      <c r="AQ110">
        <v>0.92958323605505688</v>
      </c>
      <c r="AR110">
        <v>0</v>
      </c>
      <c r="AS110">
        <v>0</v>
      </c>
      <c r="AT110">
        <v>0.92842054464903556</v>
      </c>
      <c r="AU110">
        <v>0.083088495812642799</v>
      </c>
      <c r="AV110">
        <v>0.73445440261168549</v>
      </c>
      <c r="AW110">
        <v>12.07694132760081</v>
      </c>
      <c r="AX110">
        <v>0.59251264529198844</v>
      </c>
      <c r="AY110">
        <v>0.059782318632324097</v>
      </c>
      <c r="AZ110">
        <v>0.019958905862543799</v>
      </c>
      <c r="BA110">
        <v>0</v>
      </c>
      <c r="BB110">
        <v>0.093049095217178801</v>
      </c>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row>
    <row r="111">
      <c r="A111" t="s">
        <v>428</v>
      </c>
      <c r="B111">
        <v>2011</v>
      </c>
      <c r="C111" t="s">
        <v>432</v>
      </c>
      <c r="D111">
        <v>151</v>
      </c>
      <c r="E111" t="s">
        <v>110</v>
      </c>
      <c r="F111" t="s">
        <v>50</v>
      </c>
      <c r="G111" t="s">
        <v>192</v>
      </c>
      <c r="H111">
        <v>3.2789650628837821</v>
      </c>
      <c r="I111">
        <v>2.4477124230932521</v>
      </c>
      <c r="J111">
        <v>2.401188881621521</v>
      </c>
      <c r="K111">
        <v>1.766001841235427</v>
      </c>
      <c r="L111">
        <v>0.72582980113361639</v>
      </c>
      <c r="M111">
        <v>7.5182356015068246</v>
      </c>
      <c r="N111">
        <v>4.1450991513839828</v>
      </c>
      <c r="O111">
        <v>1.705549823904944</v>
      </c>
      <c r="P111">
        <v>0.67044807557679587</v>
      </c>
      <c r="Q111">
        <v>0.80817720225259182</v>
      </c>
      <c r="R111">
        <v>1.308076080862989</v>
      </c>
      <c r="S111">
        <v>1.723997289629007</v>
      </c>
      <c r="T111">
        <v>1.3400598324684041</v>
      </c>
      <c r="U111">
        <v>0.56060807069612384</v>
      </c>
      <c r="V111">
        <v>0.79127399381261643</v>
      </c>
      <c r="W111" t="s">
        <v>270</v>
      </c>
      <c r="X111" t="s">
        <v>271</v>
      </c>
      <c r="Y111" t="s">
        <v>272</v>
      </c>
      <c r="Z111" t="s">
        <v>273</v>
      </c>
      <c r="AA111" t="s">
        <v>151</v>
      </c>
      <c r="AB111" t="s">
        <v>274</v>
      </c>
      <c r="AC111" t="s">
        <v>275</v>
      </c>
      <c r="AD111" t="s">
        <v>276</v>
      </c>
      <c r="AE111" t="s">
        <v>277</v>
      </c>
      <c r="AF111" t="s">
        <v>278</v>
      </c>
      <c r="AG111" t="s">
        <v>279</v>
      </c>
      <c r="AH111" t="s">
        <v>280</v>
      </c>
      <c r="AI111" t="s">
        <v>281</v>
      </c>
      <c r="AJ111" t="s">
        <v>282</v>
      </c>
      <c r="AK111" t="s">
        <v>283</v>
      </c>
      <c r="AL111" t="s">
        <v>284</v>
      </c>
      <c r="AM111">
        <v>3.290351019794552</v>
      </c>
      <c r="AN111">
        <v>1.362022768403877</v>
      </c>
      <c r="AO111">
        <v>0.65022969173992839</v>
      </c>
      <c r="AP111">
        <v>3.8936132012339359</v>
      </c>
      <c r="AQ111">
        <v>8.9199014670357357</v>
      </c>
      <c r="AR111">
        <v>3.9556679802740251</v>
      </c>
      <c r="AS111">
        <v>4.0006629537221814</v>
      </c>
      <c r="AT111">
        <v>0.95011168223901099</v>
      </c>
      <c r="AU111">
        <v>2.8047886634721979</v>
      </c>
      <c r="AV111">
        <v>1.070811978017242</v>
      </c>
      <c r="AW111">
        <v>1.40093088389071</v>
      </c>
      <c r="AX111">
        <v>1.3941923316960829</v>
      </c>
      <c r="AY111">
        <v>0.74864992916201056</v>
      </c>
      <c r="AZ111">
        <v>0.83870675799695216</v>
      </c>
      <c r="BA111">
        <v>4.0178311896050261</v>
      </c>
      <c r="BB111">
        <v>1.22019769322531</v>
      </c>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row>
    <row r="112">
      <c r="A112" t="s">
        <v>428</v>
      </c>
      <c r="B112">
        <v>2011</v>
      </c>
      <c r="C112" t="s">
        <v>432</v>
      </c>
      <c r="D112">
        <v>152</v>
      </c>
      <c r="E112" t="s">
        <v>110</v>
      </c>
      <c r="F112" t="s">
        <v>49</v>
      </c>
      <c r="G112" t="s">
        <v>192</v>
      </c>
      <c r="H112">
        <v>96.721034937116272</v>
      </c>
      <c r="I112">
        <v>97.552287576906792</v>
      </c>
      <c r="J112">
        <v>97.598811118378521</v>
      </c>
      <c r="K112">
        <v>98.233998158764607</v>
      </c>
      <c r="L112">
        <v>99.274170198866358</v>
      </c>
      <c r="M112">
        <v>92.481764398493127</v>
      </c>
      <c r="N112">
        <v>95.85490084861604</v>
      </c>
      <c r="O112">
        <v>98.294450176095012</v>
      </c>
      <c r="P112">
        <v>99.329551924423271</v>
      </c>
      <c r="Q112">
        <v>99.191822797747392</v>
      </c>
      <c r="R112">
        <v>98.691923919136997</v>
      </c>
      <c r="S112">
        <v>98.276002710370975</v>
      </c>
      <c r="T112">
        <v>98.659940167531616</v>
      </c>
      <c r="U112">
        <v>99.439391929303909</v>
      </c>
      <c r="V112">
        <v>99.208726006187391</v>
      </c>
      <c r="W112" t="s">
        <v>270</v>
      </c>
      <c r="X112" t="s">
        <v>271</v>
      </c>
      <c r="Y112" t="s">
        <v>272</v>
      </c>
      <c r="Z112" t="s">
        <v>273</v>
      </c>
      <c r="AA112" t="s">
        <v>151</v>
      </c>
      <c r="AB112" t="s">
        <v>274</v>
      </c>
      <c r="AC112" t="s">
        <v>275</v>
      </c>
      <c r="AD112" t="s">
        <v>276</v>
      </c>
      <c r="AE112" t="s">
        <v>277</v>
      </c>
      <c r="AF112" t="s">
        <v>278</v>
      </c>
      <c r="AG112" t="s">
        <v>279</v>
      </c>
      <c r="AH112" t="s">
        <v>280</v>
      </c>
      <c r="AI112" t="s">
        <v>281</v>
      </c>
      <c r="AJ112" t="s">
        <v>282</v>
      </c>
      <c r="AK112" t="s">
        <v>283</v>
      </c>
      <c r="AL112" t="s">
        <v>284</v>
      </c>
      <c r="AM112">
        <v>96.709648980205529</v>
      </c>
      <c r="AN112">
        <v>98.637977231596167</v>
      </c>
      <c r="AO112">
        <v>99.349770308260048</v>
      </c>
      <c r="AP112">
        <v>96.106386798766053</v>
      </c>
      <c r="AQ112">
        <v>91.080098532964229</v>
      </c>
      <c r="AR112">
        <v>96.044332019725999</v>
      </c>
      <c r="AS112">
        <v>95.99933704627783</v>
      </c>
      <c r="AT112">
        <v>99.049888317760988</v>
      </c>
      <c r="AU112">
        <v>97.195211336527862</v>
      </c>
      <c r="AV112">
        <v>98.929188021982753</v>
      </c>
      <c r="AW112">
        <v>98.599069116109277</v>
      </c>
      <c r="AX112">
        <v>98.605807668303996</v>
      </c>
      <c r="AY112">
        <v>99.251350070838001</v>
      </c>
      <c r="AZ112">
        <v>99.161293242003097</v>
      </c>
      <c r="BA112">
        <v>95.982168810394981</v>
      </c>
      <c r="BB112">
        <v>98.779802306774684</v>
      </c>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row>
    <row r="113">
      <c r="A113" t="s">
        <v>428</v>
      </c>
      <c r="B113">
        <v>2011</v>
      </c>
      <c r="C113" t="s">
        <v>432</v>
      </c>
      <c r="D113">
        <v>153</v>
      </c>
      <c r="E113" t="s">
        <v>63</v>
      </c>
      <c r="F113" t="s">
        <v>178</v>
      </c>
      <c r="G113" t="s">
        <v>192</v>
      </c>
      <c r="H113">
        <v>5.6452862239761936</v>
      </c>
      <c r="I113">
        <v>13.937856586216951</v>
      </c>
      <c r="J113">
        <v>28.85357152798305</v>
      </c>
      <c r="K113">
        <v>51.385047704332678</v>
      </c>
      <c r="L113">
        <v>84.780333423519451</v>
      </c>
      <c r="M113">
        <v>35.771520783492193</v>
      </c>
      <c r="N113">
        <v>49.38839665625207</v>
      </c>
      <c r="O113">
        <v>61.507817999693117</v>
      </c>
      <c r="P113">
        <v>79.930647962075298</v>
      </c>
      <c r="Q113">
        <v>91.337400663619377</v>
      </c>
      <c r="R113">
        <v>0.61838649046146921</v>
      </c>
      <c r="S113">
        <v>1.3999663068293831</v>
      </c>
      <c r="T113">
        <v>2.8763293504661012</v>
      </c>
      <c r="U113">
        <v>6.9102226265432387</v>
      </c>
      <c r="V113">
        <v>18.583050302005301</v>
      </c>
      <c r="W113" t="s">
        <v>270</v>
      </c>
      <c r="X113" t="s">
        <v>271</v>
      </c>
      <c r="Y113" t="s">
        <v>272</v>
      </c>
      <c r="Z113" t="s">
        <v>273</v>
      </c>
      <c r="AA113" t="s">
        <v>151</v>
      </c>
      <c r="AB113" t="s">
        <v>274</v>
      </c>
      <c r="AC113" t="s">
        <v>275</v>
      </c>
      <c r="AD113" t="s">
        <v>276</v>
      </c>
      <c r="AE113" t="s">
        <v>277</v>
      </c>
      <c r="AF113" t="s">
        <v>278</v>
      </c>
      <c r="AG113" t="s">
        <v>279</v>
      </c>
      <c r="AH113" t="s">
        <v>280</v>
      </c>
      <c r="AI113" t="s">
        <v>281</v>
      </c>
      <c r="AJ113" t="s">
        <v>282</v>
      </c>
      <c r="AK113" t="s">
        <v>283</v>
      </c>
      <c r="AL113" t="s">
        <v>284</v>
      </c>
      <c r="AM113">
        <v>32.459078823360713</v>
      </c>
      <c r="AN113">
        <v>39.876502898567118</v>
      </c>
      <c r="AO113">
        <v>16.540179679709212</v>
      </c>
      <c r="AP113">
        <v>73.769729218012827</v>
      </c>
      <c r="AQ113">
        <v>75.304818490653986</v>
      </c>
      <c r="AR113">
        <v>33.028920066058816</v>
      </c>
      <c r="AS113">
        <v>40.888184324431514</v>
      </c>
      <c r="AT113">
        <v>64.611280217104309</v>
      </c>
      <c r="AU113">
        <v>46.75539433042595</v>
      </c>
      <c r="AV113">
        <v>18.984702030845359</v>
      </c>
      <c r="AW113">
        <v>48.508826298979059</v>
      </c>
      <c r="AX113">
        <v>25.630554367423411</v>
      </c>
      <c r="AY113">
        <v>66.200664944237417</v>
      </c>
      <c r="AZ113">
        <v>9.984235649633364</v>
      </c>
      <c r="BA113">
        <v>32.29170190320783</v>
      </c>
      <c r="BB113">
        <v>19.81540416266866</v>
      </c>
      <c r="BC113">
        <v>615.76449589751769</v>
      </c>
      <c r="BD113">
        <v>1520.6953205035229</v>
      </c>
      <c r="BE113">
        <v>3147.362264181872</v>
      </c>
      <c r="BF113">
        <v>5609.1686816227129</v>
      </c>
      <c r="BG113">
        <v>9246.7477699952797</v>
      </c>
      <c r="BH113">
        <v>2093.5625319291321</v>
      </c>
      <c r="BI113">
        <v>2888.7611435076919</v>
      </c>
      <c r="BJ113">
        <v>3599.8426866163668</v>
      </c>
      <c r="BK113">
        <v>4675.3697397333917</v>
      </c>
      <c r="BL113">
        <v>5346.1261840482621</v>
      </c>
      <c r="BM113">
        <v>31.273611381974849</v>
      </c>
      <c r="BN113">
        <v>70.901192614943085</v>
      </c>
      <c r="BO113">
        <v>145.59641440255959</v>
      </c>
      <c r="BP113">
        <v>349.36169023992761</v>
      </c>
      <c r="BQ113">
        <v>938.94333772666846</v>
      </c>
      <c r="BR113">
        <v>801.59515319601542</v>
      </c>
      <c r="BS113">
        <v>1034.852579024782</v>
      </c>
      <c r="BT113">
        <v>972.42211724730214</v>
      </c>
      <c r="BU113">
        <v>3046.0361956917468</v>
      </c>
      <c r="BV113">
        <v>1287.367327044157</v>
      </c>
      <c r="BW113">
        <v>509.34863036765358</v>
      </c>
      <c r="BX113">
        <v>1955.1360642066461</v>
      </c>
      <c r="BY113">
        <v>3126.1821787659269</v>
      </c>
      <c r="BZ113">
        <v>1429.9299524808721</v>
      </c>
      <c r="CA113">
        <v>435.15613773024319</v>
      </c>
      <c r="CB113">
        <v>835.31316821354267</v>
      </c>
      <c r="CC113">
        <v>590.55677347877543</v>
      </c>
      <c r="CD113">
        <v>1833.6445424941869</v>
      </c>
      <c r="CE113">
        <v>871.48101217914359</v>
      </c>
      <c r="CF113">
        <v>712.96727186356566</v>
      </c>
      <c r="CG113">
        <v>697.74942821635159</v>
      </c>
    </row>
    <row r="114">
      <c r="A114" t="s">
        <v>428</v>
      </c>
      <c r="B114">
        <v>2011</v>
      </c>
      <c r="C114" t="s">
        <v>432</v>
      </c>
      <c r="D114">
        <v>154</v>
      </c>
      <c r="E114" t="s">
        <v>63</v>
      </c>
      <c r="F114" t="s">
        <v>179</v>
      </c>
      <c r="G114" t="s">
        <v>192</v>
      </c>
      <c r="H114">
        <v>0.84552129835904111</v>
      </c>
      <c r="I114">
        <v>2.17377264411388</v>
      </c>
      <c r="J114">
        <v>5.2328456867834436</v>
      </c>
      <c r="K114">
        <v>10.250940658027091</v>
      </c>
      <c r="L114">
        <v>6.6245055150244276</v>
      </c>
      <c r="M114">
        <v>2.3690630994151789</v>
      </c>
      <c r="N114">
        <v>3.3966791715433731</v>
      </c>
      <c r="O114">
        <v>8.3492740567837327</v>
      </c>
      <c r="P114">
        <v>7.2568853367594999</v>
      </c>
      <c r="Q114">
        <v>4.5513895186987607</v>
      </c>
      <c r="R114">
        <v>0.80866334671194107</v>
      </c>
      <c r="S114">
        <v>0.64281844965321</v>
      </c>
      <c r="T114">
        <v>2.027046089705872</v>
      </c>
      <c r="U114">
        <v>5.209119719006889</v>
      </c>
      <c r="V114">
        <v>15.544760723771679</v>
      </c>
      <c r="W114" t="s">
        <v>270</v>
      </c>
      <c r="X114" t="s">
        <v>271</v>
      </c>
      <c r="Y114" t="s">
        <v>272</v>
      </c>
      <c r="Z114" t="s">
        <v>273</v>
      </c>
      <c r="AA114" t="s">
        <v>151</v>
      </c>
      <c r="AB114" t="s">
        <v>274</v>
      </c>
      <c r="AC114" t="s">
        <v>275</v>
      </c>
      <c r="AD114" t="s">
        <v>276</v>
      </c>
      <c r="AE114" t="s">
        <v>277</v>
      </c>
      <c r="AF114" t="s">
        <v>278</v>
      </c>
      <c r="AG114" t="s">
        <v>279</v>
      </c>
      <c r="AH114" t="s">
        <v>280</v>
      </c>
      <c r="AI114" t="s">
        <v>281</v>
      </c>
      <c r="AJ114" t="s">
        <v>282</v>
      </c>
      <c r="AK114" t="s">
        <v>283</v>
      </c>
      <c r="AL114" t="s">
        <v>284</v>
      </c>
      <c r="AM114">
        <v>10.10513479615912</v>
      </c>
      <c r="AN114">
        <v>4.4744412191288498</v>
      </c>
      <c r="AO114">
        <v>8.7233193605980706</v>
      </c>
      <c r="AP114">
        <v>5.5788597450503428</v>
      </c>
      <c r="AQ114">
        <v>9.0399706497552987</v>
      </c>
      <c r="AR114">
        <v>4.3145578588244904</v>
      </c>
      <c r="AS114">
        <v>0.68877664995961818</v>
      </c>
      <c r="AT114">
        <v>6.7909160540443336</v>
      </c>
      <c r="AU114">
        <v>9.5387776730676368</v>
      </c>
      <c r="AV114">
        <v>1.781534866474904</v>
      </c>
      <c r="AW114">
        <v>0.2478787149690154</v>
      </c>
      <c r="AX114">
        <v>7.2055549752775452</v>
      </c>
      <c r="AY114">
        <v>2.455262616872024</v>
      </c>
      <c r="AZ114">
        <v>3.8760368316002469</v>
      </c>
      <c r="BA114">
        <v>3.189095667257217</v>
      </c>
      <c r="BB114">
        <v>2.0059269766666978</v>
      </c>
      <c r="BC114">
        <v>92.225969667125455</v>
      </c>
      <c r="BD114">
        <v>237.17031864221329</v>
      </c>
      <c r="BE114">
        <v>570.80147020608229</v>
      </c>
      <c r="BF114">
        <v>1118.98806880606</v>
      </c>
      <c r="BG114">
        <v>722.51581380759683</v>
      </c>
      <c r="BH114">
        <v>138.65168804901231</v>
      </c>
      <c r="BI114">
        <v>198.67409092079271</v>
      </c>
      <c r="BJ114">
        <v>488.65451790240132</v>
      </c>
      <c r="BK114">
        <v>424.47575458538068</v>
      </c>
      <c r="BL114">
        <v>266.40020958479141</v>
      </c>
      <c r="BM114">
        <v>40.896467878921428</v>
      </c>
      <c r="BN114">
        <v>32.555494009368232</v>
      </c>
      <c r="BO114">
        <v>102.6066929512363</v>
      </c>
      <c r="BP114">
        <v>263.35864530673621</v>
      </c>
      <c r="BQ114">
        <v>785.4280799404379</v>
      </c>
      <c r="BR114">
        <v>249.55197031543119</v>
      </c>
      <c r="BS114">
        <v>116.11818235637359</v>
      </c>
      <c r="BT114">
        <v>512.85710592753912</v>
      </c>
      <c r="BU114">
        <v>230.3574771691257</v>
      </c>
      <c r="BV114">
        <v>154.54207426816211</v>
      </c>
      <c r="BW114">
        <v>66.536057843821609</v>
      </c>
      <c r="BX114">
        <v>32.934993098112074</v>
      </c>
      <c r="BY114">
        <v>328.57483514200328</v>
      </c>
      <c r="BZ114">
        <v>291.72642216171312</v>
      </c>
      <c r="CA114">
        <v>40.835290986785282</v>
      </c>
      <c r="CB114">
        <v>4.2684263984723074</v>
      </c>
      <c r="CC114">
        <v>166.0240834561246</v>
      </c>
      <c r="CD114">
        <v>68.006551015909025</v>
      </c>
      <c r="CE114">
        <v>338.32259371508968</v>
      </c>
      <c r="CF114">
        <v>70.411923298797291</v>
      </c>
      <c r="CG114">
        <v>70.633653975617221</v>
      </c>
    </row>
    <row r="115">
      <c r="A115" t="s">
        <v>428</v>
      </c>
      <c r="B115">
        <v>2011</v>
      </c>
      <c r="C115" t="s">
        <v>432</v>
      </c>
      <c r="D115">
        <v>155</v>
      </c>
      <c r="E115" t="s">
        <v>63</v>
      </c>
      <c r="F115" t="s">
        <v>180</v>
      </c>
      <c r="G115" t="s">
        <v>192</v>
      </c>
      <c r="H115">
        <v>1.6974388830437059</v>
      </c>
      <c r="I115">
        <v>1.547288807177454</v>
      </c>
      <c r="J115">
        <v>2.4602700592328279</v>
      </c>
      <c r="K115">
        <v>3.487704571936812</v>
      </c>
      <c r="L115">
        <v>1.300722603416393</v>
      </c>
      <c r="M115">
        <v>1.9362187330372871</v>
      </c>
      <c r="N115">
        <v>3.6949354819942331</v>
      </c>
      <c r="O115">
        <v>4.0823553507699311</v>
      </c>
      <c r="P115">
        <v>2.3747311315439839</v>
      </c>
      <c r="Q115">
        <v>0.70097216498028292</v>
      </c>
      <c r="R115">
        <v>1.8422947766326061</v>
      </c>
      <c r="S115">
        <v>1.7241152658338159</v>
      </c>
      <c r="T115">
        <v>1.531868572548202</v>
      </c>
      <c r="U115">
        <v>0.74359658519268346</v>
      </c>
      <c r="V115">
        <v>1.998838804082095</v>
      </c>
      <c r="W115" t="s">
        <v>270</v>
      </c>
      <c r="X115" t="s">
        <v>271</v>
      </c>
      <c r="Y115" t="s">
        <v>272</v>
      </c>
      <c r="Z115" t="s">
        <v>273</v>
      </c>
      <c r="AA115" t="s">
        <v>151</v>
      </c>
      <c r="AB115" t="s">
        <v>274</v>
      </c>
      <c r="AC115" t="s">
        <v>275</v>
      </c>
      <c r="AD115" t="s">
        <v>276</v>
      </c>
      <c r="AE115" t="s">
        <v>277</v>
      </c>
      <c r="AF115" t="s">
        <v>278</v>
      </c>
      <c r="AG115" t="s">
        <v>279</v>
      </c>
      <c r="AH115" t="s">
        <v>280</v>
      </c>
      <c r="AI115" t="s">
        <v>281</v>
      </c>
      <c r="AJ115" t="s">
        <v>282</v>
      </c>
      <c r="AK115" t="s">
        <v>283</v>
      </c>
      <c r="AL115" t="s">
        <v>284</v>
      </c>
      <c r="AM115">
        <v>0</v>
      </c>
      <c r="AN115">
        <v>1.6241640812396021</v>
      </c>
      <c r="AO115">
        <v>1.403576629866407</v>
      </c>
      <c r="AP115">
        <v>12.049716813292619</v>
      </c>
      <c r="AQ115">
        <v>0.70040356586413821</v>
      </c>
      <c r="AR115">
        <v>0</v>
      </c>
      <c r="AS115">
        <v>2.4423719583787631</v>
      </c>
      <c r="AT115">
        <v>0.75737551049687968</v>
      </c>
      <c r="AU115">
        <v>0</v>
      </c>
      <c r="AV115">
        <v>0</v>
      </c>
      <c r="AW115">
        <v>0.7160940654660447</v>
      </c>
      <c r="AX115">
        <v>0.57516979278887759</v>
      </c>
      <c r="AY115">
        <v>2.4539308347195221</v>
      </c>
      <c r="AZ115">
        <v>2.9292491118875201</v>
      </c>
      <c r="BA115">
        <v>0.086640308103600905</v>
      </c>
      <c r="BB115">
        <v>0.1746550188596333</v>
      </c>
      <c r="BC115">
        <v>185.14961981822461</v>
      </c>
      <c r="BD115">
        <v>168.81755340122049</v>
      </c>
      <c r="BE115">
        <v>268.36750994989171</v>
      </c>
      <c r="BF115">
        <v>380.71626143514879</v>
      </c>
      <c r="BG115">
        <v>141.86608316860401</v>
      </c>
      <c r="BH115">
        <v>113.319056733445</v>
      </c>
      <c r="BI115">
        <v>216.11930677651611</v>
      </c>
      <c r="BJ115">
        <v>238.92632727943061</v>
      </c>
      <c r="BK115">
        <v>138.90474249241041</v>
      </c>
      <c r="BL115">
        <v>41.029037593170202</v>
      </c>
      <c r="BM115">
        <v>93.170228949301716</v>
      </c>
      <c r="BN115">
        <v>87.317693259417211</v>
      </c>
      <c r="BO115">
        <v>77.541388458468205</v>
      </c>
      <c r="BP115">
        <v>37.594180954703667</v>
      </c>
      <c r="BQ115">
        <v>100.9950652762264</v>
      </c>
      <c r="BR115">
        <v>0</v>
      </c>
      <c r="BS115">
        <v>42.149392902019308</v>
      </c>
      <c r="BT115">
        <v>82.518387621138558</v>
      </c>
      <c r="BU115">
        <v>497.54654043331522</v>
      </c>
      <c r="BV115">
        <v>11.97369151816784</v>
      </c>
      <c r="BW115">
        <v>0</v>
      </c>
      <c r="BX115">
        <v>116.7860489999814</v>
      </c>
      <c r="BY115">
        <v>36.645208322652927</v>
      </c>
      <c r="BZ115">
        <v>0</v>
      </c>
      <c r="CA115">
        <v>0</v>
      </c>
      <c r="CB115">
        <v>12.33100959558667</v>
      </c>
      <c r="CC115">
        <v>13.252558339650211</v>
      </c>
      <c r="CD115">
        <v>67.969662941177702</v>
      </c>
      <c r="CE115">
        <v>255.68156347014261</v>
      </c>
      <c r="CF115">
        <v>1.91292810416743</v>
      </c>
      <c r="CG115">
        <v>6.1500355250898329</v>
      </c>
    </row>
    <row r="116">
      <c r="A116" t="s">
        <v>428</v>
      </c>
      <c r="B116">
        <v>2011</v>
      </c>
      <c r="C116" t="s">
        <v>432</v>
      </c>
      <c r="D116">
        <v>156</v>
      </c>
      <c r="E116" t="s">
        <v>63</v>
      </c>
      <c r="F116" t="s">
        <v>292</v>
      </c>
      <c r="G116" t="s">
        <v>192</v>
      </c>
      <c r="H116">
        <v>0</v>
      </c>
      <c r="I116">
        <v>0</v>
      </c>
      <c r="J116">
        <v>0.0065811612240198004</v>
      </c>
      <c r="K116">
        <v>0.064354815806499793</v>
      </c>
      <c r="L116">
        <v>0</v>
      </c>
      <c r="M116">
        <v>0</v>
      </c>
      <c r="N116">
        <v>0.0122733460390757</v>
      </c>
      <c r="O116">
        <v>0.058728272936954998</v>
      </c>
      <c r="P116">
        <v>0.061337045577436598</v>
      </c>
      <c r="Q116">
        <v>0</v>
      </c>
      <c r="R116">
        <v>0</v>
      </c>
      <c r="S116">
        <v>0</v>
      </c>
      <c r="T116">
        <v>0</v>
      </c>
      <c r="U116">
        <v>0</v>
      </c>
      <c r="V116">
        <v>0</v>
      </c>
      <c r="W116" t="s">
        <v>270</v>
      </c>
      <c r="X116" t="s">
        <v>271</v>
      </c>
      <c r="Y116" t="s">
        <v>272</v>
      </c>
      <c r="Z116" t="s">
        <v>273</v>
      </c>
      <c r="AA116" t="s">
        <v>151</v>
      </c>
      <c r="AB116" t="s">
        <v>274</v>
      </c>
      <c r="AC116" t="s">
        <v>275</v>
      </c>
      <c r="AD116" t="s">
        <v>276</v>
      </c>
      <c r="AE116" t="s">
        <v>277</v>
      </c>
      <c r="AF116" t="s">
        <v>278</v>
      </c>
      <c r="AG116" t="s">
        <v>279</v>
      </c>
      <c r="AH116" t="s">
        <v>280</v>
      </c>
      <c r="AI116" t="s">
        <v>281</v>
      </c>
      <c r="AJ116" t="s">
        <v>282</v>
      </c>
      <c r="AK116" t="s">
        <v>283</v>
      </c>
      <c r="AL116" t="s">
        <v>284</v>
      </c>
      <c r="AM116">
        <v>0</v>
      </c>
      <c r="AN116">
        <v>0.027662298502481801</v>
      </c>
      <c r="AO116">
        <v>0</v>
      </c>
      <c r="AP116">
        <v>0.083242202164297105</v>
      </c>
      <c r="AQ116">
        <v>0</v>
      </c>
      <c r="AR116">
        <v>0</v>
      </c>
      <c r="AS116">
        <v>0</v>
      </c>
      <c r="AT116">
        <v>0</v>
      </c>
      <c r="AU116">
        <v>0</v>
      </c>
      <c r="AV116">
        <v>0</v>
      </c>
      <c r="AW116">
        <v>0</v>
      </c>
      <c r="AX116">
        <v>0</v>
      </c>
      <c r="AY116">
        <v>0</v>
      </c>
      <c r="AZ116">
        <v>0</v>
      </c>
      <c r="BA116">
        <v>0.16249755163053889</v>
      </c>
      <c r="BB116">
        <v>0</v>
      </c>
      <c r="BC116">
        <v>0</v>
      </c>
      <c r="BD116">
        <v>0</v>
      </c>
      <c r="BE116">
        <v>0.71787641508742339</v>
      </c>
      <c r="BF116">
        <v>7.0249427306258987</v>
      </c>
      <c r="BG116">
        <v>0</v>
      </c>
      <c r="BH116">
        <v>0</v>
      </c>
      <c r="BI116">
        <v>0.71787641508742339</v>
      </c>
      <c r="BJ116">
        <v>3.4371653995393241</v>
      </c>
      <c r="BK116">
        <v>3.587777331086575</v>
      </c>
      <c r="BL116">
        <v>0</v>
      </c>
      <c r="BM116">
        <v>0</v>
      </c>
      <c r="BN116">
        <v>0</v>
      </c>
      <c r="BO116">
        <v>0</v>
      </c>
      <c r="BP116">
        <v>0</v>
      </c>
      <c r="BQ116">
        <v>0</v>
      </c>
      <c r="BR116">
        <v>0</v>
      </c>
      <c r="BS116">
        <v>0.71787641508742339</v>
      </c>
      <c r="BT116">
        <v>0</v>
      </c>
      <c r="BU116">
        <v>3.4371653995393241</v>
      </c>
      <c r="BV116">
        <v>0</v>
      </c>
      <c r="BW116">
        <v>0</v>
      </c>
      <c r="BX116">
        <v>0</v>
      </c>
      <c r="BY116">
        <v>0</v>
      </c>
      <c r="BZ116">
        <v>0</v>
      </c>
      <c r="CA116">
        <v>0</v>
      </c>
      <c r="CB116">
        <v>0</v>
      </c>
      <c r="CC116">
        <v>0</v>
      </c>
      <c r="CD116">
        <v>0</v>
      </c>
      <c r="CE116">
        <v>0</v>
      </c>
      <c r="CF116">
        <v>3.587777331086575</v>
      </c>
      <c r="CG116">
        <v>0</v>
      </c>
    </row>
    <row r="117">
      <c r="A117" t="s">
        <v>428</v>
      </c>
      <c r="B117">
        <v>2011</v>
      </c>
      <c r="C117" t="s">
        <v>432</v>
      </c>
      <c r="D117">
        <v>157</v>
      </c>
      <c r="E117" t="s">
        <v>63</v>
      </c>
      <c r="F117" t="s">
        <v>181</v>
      </c>
      <c r="G117" t="s">
        <v>192</v>
      </c>
      <c r="H117">
        <v>1.830573764673457</v>
      </c>
      <c r="I117">
        <v>1.649552533129967</v>
      </c>
      <c r="J117">
        <v>1.0134365487056509</v>
      </c>
      <c r="K117">
        <v>0.70137001873495064</v>
      </c>
      <c r="L117">
        <v>0.012358517015001401</v>
      </c>
      <c r="M117">
        <v>2.6269835368833609</v>
      </c>
      <c r="N117">
        <v>1.9347761681952089</v>
      </c>
      <c r="O117">
        <v>0.84900927760622058</v>
      </c>
      <c r="P117">
        <v>0.023043987067634299</v>
      </c>
      <c r="Q117">
        <v>0</v>
      </c>
      <c r="R117">
        <v>1.682094942776172</v>
      </c>
      <c r="S117">
        <v>1.9939380592826159</v>
      </c>
      <c r="T117">
        <v>0.70473243530598662</v>
      </c>
      <c r="U117">
        <v>0.28029905402365368</v>
      </c>
      <c r="V117">
        <v>0.28214704822866038</v>
      </c>
      <c r="W117" t="s">
        <v>270</v>
      </c>
      <c r="X117" t="s">
        <v>271</v>
      </c>
      <c r="Y117" t="s">
        <v>272</v>
      </c>
      <c r="Z117" t="s">
        <v>273</v>
      </c>
      <c r="AA117" t="s">
        <v>151</v>
      </c>
      <c r="AB117" t="s">
        <v>274</v>
      </c>
      <c r="AC117" t="s">
        <v>275</v>
      </c>
      <c r="AD117" t="s">
        <v>276</v>
      </c>
      <c r="AE117" t="s">
        <v>277</v>
      </c>
      <c r="AF117" t="s">
        <v>278</v>
      </c>
      <c r="AG117" t="s">
        <v>279</v>
      </c>
      <c r="AH117" t="s">
        <v>280</v>
      </c>
      <c r="AI117" t="s">
        <v>281</v>
      </c>
      <c r="AJ117" t="s">
        <v>282</v>
      </c>
      <c r="AK117" t="s">
        <v>283</v>
      </c>
      <c r="AL117" t="s">
        <v>284</v>
      </c>
      <c r="AM117">
        <v>0</v>
      </c>
      <c r="AN117">
        <v>0</v>
      </c>
      <c r="AO117">
        <v>0</v>
      </c>
      <c r="AP117">
        <v>0.64308681672025603</v>
      </c>
      <c r="AQ117">
        <v>0.068610961554037994</v>
      </c>
      <c r="AR117">
        <v>0</v>
      </c>
      <c r="AS117">
        <v>0.76564208417626467</v>
      </c>
      <c r="AT117">
        <v>0</v>
      </c>
      <c r="AU117">
        <v>0</v>
      </c>
      <c r="AV117">
        <v>1.6178029642411209</v>
      </c>
      <c r="AW117">
        <v>0.30356027158818388</v>
      </c>
      <c r="AX117">
        <v>0.054793023211007597</v>
      </c>
      <c r="AY117">
        <v>0.11956463726464819</v>
      </c>
      <c r="AZ117">
        <v>5.2210307066408879</v>
      </c>
      <c r="BA117">
        <v>0</v>
      </c>
      <c r="BB117">
        <v>0.0329293474267323</v>
      </c>
      <c r="BC117">
        <v>199.6714226145013</v>
      </c>
      <c r="BD117">
        <v>179.97507741154959</v>
      </c>
      <c r="BE117">
        <v>110.5461744119081</v>
      </c>
      <c r="BF117">
        <v>76.561235594328437</v>
      </c>
      <c r="BG117">
        <v>1.3479079998193431</v>
      </c>
      <c r="BH117">
        <v>153.74672880420829</v>
      </c>
      <c r="BI117">
        <v>113.166383087261</v>
      </c>
      <c r="BJ117">
        <v>49.689615698535214</v>
      </c>
      <c r="BK117">
        <v>1.3479079998193431</v>
      </c>
      <c r="BL117">
        <v>0</v>
      </c>
      <c r="BM117">
        <v>85.068455342080256</v>
      </c>
      <c r="BN117">
        <v>100.98284916844931</v>
      </c>
      <c r="BO117">
        <v>35.672728394997037</v>
      </c>
      <c r="BP117">
        <v>14.17114275163993</v>
      </c>
      <c r="BQ117">
        <v>14.25600678511633</v>
      </c>
      <c r="BR117">
        <v>0</v>
      </c>
      <c r="BS117">
        <v>0</v>
      </c>
      <c r="BT117">
        <v>0</v>
      </c>
      <c r="BU117">
        <v>26.553787596441051</v>
      </c>
      <c r="BV117">
        <v>1.172933046677666</v>
      </c>
      <c r="BW117">
        <v>0</v>
      </c>
      <c r="BX117">
        <v>36.610440785772603</v>
      </c>
      <c r="BY117">
        <v>0</v>
      </c>
      <c r="BZ117">
        <v>0</v>
      </c>
      <c r="CA117">
        <v>37.082324936356002</v>
      </c>
      <c r="CB117">
        <v>5.2272526785383411</v>
      </c>
      <c r="CC117">
        <v>1.2624928252729479</v>
      </c>
      <c r="CD117">
        <v>3.3117347806142159</v>
      </c>
      <c r="CE117">
        <v>455.72132755188659</v>
      </c>
      <c r="CF117">
        <v>0</v>
      </c>
      <c r="CG117">
        <v>1.159523830547277</v>
      </c>
    </row>
    <row r="118">
      <c r="A118" t="s">
        <v>428</v>
      </c>
      <c r="B118">
        <v>2011</v>
      </c>
      <c r="C118" t="s">
        <v>432</v>
      </c>
      <c r="D118">
        <v>158</v>
      </c>
      <c r="E118" t="s">
        <v>63</v>
      </c>
      <c r="F118" t="s">
        <v>182</v>
      </c>
      <c r="G118" t="s">
        <v>192</v>
      </c>
      <c r="H118">
        <v>89.019651781112842</v>
      </c>
      <c r="I118">
        <v>80.032998598269387</v>
      </c>
      <c r="J118">
        <v>61.637596760974347</v>
      </c>
      <c r="K118">
        <v>33.53593230032471</v>
      </c>
      <c r="L118">
        <v>7.0110978667584867</v>
      </c>
      <c r="M118">
        <v>57.015891419548701</v>
      </c>
      <c r="N118">
        <v>41.387194937435453</v>
      </c>
      <c r="O118">
        <v>25.001865728909952</v>
      </c>
      <c r="P118">
        <v>10.1336939923375</v>
      </c>
      <c r="Q118">
        <v>3.3571554054056598</v>
      </c>
      <c r="R118">
        <v>94.402545781770783</v>
      </c>
      <c r="S118">
        <v>92.705610760220523</v>
      </c>
      <c r="T118">
        <v>92.127651135532105</v>
      </c>
      <c r="U118">
        <v>85.511953766694447</v>
      </c>
      <c r="V118">
        <v>61.842665845064502</v>
      </c>
      <c r="W118" t="s">
        <v>270</v>
      </c>
      <c r="X118" t="s">
        <v>271</v>
      </c>
      <c r="Y118" t="s">
        <v>272</v>
      </c>
      <c r="Z118" t="s">
        <v>273</v>
      </c>
      <c r="AA118" t="s">
        <v>151</v>
      </c>
      <c r="AB118" t="s">
        <v>274</v>
      </c>
      <c r="AC118" t="s">
        <v>275</v>
      </c>
      <c r="AD118" t="s">
        <v>276</v>
      </c>
      <c r="AE118" t="s">
        <v>277</v>
      </c>
      <c r="AF118" t="s">
        <v>278</v>
      </c>
      <c r="AG118" t="s">
        <v>279</v>
      </c>
      <c r="AH118" t="s">
        <v>280</v>
      </c>
      <c r="AI118" t="s">
        <v>281</v>
      </c>
      <c r="AJ118" t="s">
        <v>282</v>
      </c>
      <c r="AK118" t="s">
        <v>283</v>
      </c>
      <c r="AL118" t="s">
        <v>284</v>
      </c>
      <c r="AM118">
        <v>57.043999645266588</v>
      </c>
      <c r="AN118">
        <v>52.944885466068733</v>
      </c>
      <c r="AO118">
        <v>73.302442890723896</v>
      </c>
      <c r="AP118">
        <v>7.7060244503566206</v>
      </c>
      <c r="AQ118">
        <v>13.956613096117239</v>
      </c>
      <c r="AR118">
        <v>62.656522075116627</v>
      </c>
      <c r="AS118">
        <v>55.215024983054008</v>
      </c>
      <c r="AT118">
        <v>26.912007673705421</v>
      </c>
      <c r="AU118">
        <v>43.622739500694003</v>
      </c>
      <c r="AV118">
        <v>76.881505735827062</v>
      </c>
      <c r="AW118">
        <v>38.146699321396952</v>
      </c>
      <c r="AX118">
        <v>65.941415196007284</v>
      </c>
      <c r="AY118">
        <v>28.710794648274131</v>
      </c>
      <c r="AZ118">
        <v>77.969488794375636</v>
      </c>
      <c r="BA118">
        <v>64.199400488723654</v>
      </c>
      <c r="BB118">
        <v>77.878035399161178</v>
      </c>
      <c r="BC118">
        <v>9709.8958014144919</v>
      </c>
      <c r="BD118">
        <v>8732.0317655303807</v>
      </c>
      <c r="BE118">
        <v>6723.4604184860273</v>
      </c>
      <c r="BF118">
        <v>3660.7672770952772</v>
      </c>
      <c r="BG118">
        <v>764.68033265227575</v>
      </c>
      <c r="BH118">
        <v>3336.9096808316831</v>
      </c>
      <c r="BI118">
        <v>2420.7653754418252</v>
      </c>
      <c r="BJ118">
        <v>1463.2738800200959</v>
      </c>
      <c r="BK118">
        <v>592.74843194030655</v>
      </c>
      <c r="BL118">
        <v>196.49975022671231</v>
      </c>
      <c r="BM118">
        <v>4774.2125285515795</v>
      </c>
      <c r="BN118">
        <v>4695.0689691115513</v>
      </c>
      <c r="BO118">
        <v>4663.3935263671256</v>
      </c>
      <c r="BP118">
        <v>4323.2472118767828</v>
      </c>
      <c r="BQ118">
        <v>3124.7162408107938</v>
      </c>
      <c r="BR118">
        <v>1408.7335590575019</v>
      </c>
      <c r="BS118">
        <v>1373.9958945271919</v>
      </c>
      <c r="BT118">
        <v>4309.5612076476746</v>
      </c>
      <c r="BU118">
        <v>318.19053220735361</v>
      </c>
      <c r="BV118">
        <v>238.59413057834851</v>
      </c>
      <c r="BW118">
        <v>966.24454080643056</v>
      </c>
      <c r="BX118">
        <v>2640.197612441691</v>
      </c>
      <c r="BY118">
        <v>1302.123073581784</v>
      </c>
      <c r="BZ118">
        <v>1334.1233180600259</v>
      </c>
      <c r="CA118">
        <v>1762.23250933996</v>
      </c>
      <c r="CB118">
        <v>656.87922586814113</v>
      </c>
      <c r="CC118">
        <v>1519.3643039681599</v>
      </c>
      <c r="CD118">
        <v>795.23962428207926</v>
      </c>
      <c r="CE118">
        <v>6805.6215215741686</v>
      </c>
      <c r="CF118">
        <v>1417.456148917775</v>
      </c>
      <c r="CG118">
        <v>2742.2783923201741</v>
      </c>
    </row>
    <row r="119">
      <c r="A119" t="s">
        <v>428</v>
      </c>
      <c r="B119">
        <v>2011</v>
      </c>
      <c r="C119" t="s">
        <v>432</v>
      </c>
      <c r="D119">
        <v>159</v>
      </c>
      <c r="E119" t="s">
        <v>63</v>
      </c>
      <c r="F119" t="s">
        <v>293</v>
      </c>
      <c r="G119" t="s">
        <v>192</v>
      </c>
      <c r="H119">
        <v>0.52374400004296073</v>
      </c>
      <c r="I119">
        <v>0.4928856540104366</v>
      </c>
      <c r="J119">
        <v>0.60838176965024604</v>
      </c>
      <c r="K119">
        <v>0.50661752597518783</v>
      </c>
      <c r="L119">
        <v>0.25275962852812178</v>
      </c>
      <c r="M119">
        <v>0.1346497636975785</v>
      </c>
      <c r="N119">
        <v>0.15190424296281829</v>
      </c>
      <c r="O119">
        <v>0.0419762170807777</v>
      </c>
      <c r="P119">
        <v>0.2196605446388151</v>
      </c>
      <c r="Q119">
        <v>0.019126757486772401</v>
      </c>
      <c r="R119">
        <v>0.26923270730813742</v>
      </c>
      <c r="S119">
        <v>0.88888003185640974</v>
      </c>
      <c r="T119">
        <v>0.6661472655104731</v>
      </c>
      <c r="U119">
        <v>0.93545921310227642</v>
      </c>
      <c r="V119">
        <v>1.72778468940268</v>
      </c>
      <c r="W119" t="s">
        <v>270</v>
      </c>
      <c r="X119" t="s">
        <v>271</v>
      </c>
      <c r="Y119" t="s">
        <v>272</v>
      </c>
      <c r="Z119" t="s">
        <v>273</v>
      </c>
      <c r="AA119" t="s">
        <v>151</v>
      </c>
      <c r="AB119" t="s">
        <v>274</v>
      </c>
      <c r="AC119" t="s">
        <v>275</v>
      </c>
      <c r="AD119" t="s">
        <v>276</v>
      </c>
      <c r="AE119" t="s">
        <v>277</v>
      </c>
      <c r="AF119" t="s">
        <v>278</v>
      </c>
      <c r="AG119" t="s">
        <v>279</v>
      </c>
      <c r="AH119" t="s">
        <v>280</v>
      </c>
      <c r="AI119" t="s">
        <v>281</v>
      </c>
      <c r="AJ119" t="s">
        <v>282</v>
      </c>
      <c r="AK119" t="s">
        <v>283</v>
      </c>
      <c r="AL119" t="s">
        <v>284</v>
      </c>
      <c r="AM119">
        <v>0</v>
      </c>
      <c r="AN119">
        <v>0.77380455118929137</v>
      </c>
      <c r="AO119">
        <v>0</v>
      </c>
      <c r="AP119">
        <v>0.13384040347985021</v>
      </c>
      <c r="AQ119">
        <v>0</v>
      </c>
      <c r="AR119">
        <v>0</v>
      </c>
      <c r="AS119">
        <v>0</v>
      </c>
      <c r="AT119">
        <v>0.092446449412431506</v>
      </c>
      <c r="AU119">
        <v>0</v>
      </c>
      <c r="AV119">
        <v>0.71054756379573036</v>
      </c>
      <c r="AW119">
        <v>11.9337225145076</v>
      </c>
      <c r="AX119">
        <v>0.1412336149240766</v>
      </c>
      <c r="AY119">
        <v>0</v>
      </c>
      <c r="AZ119">
        <v>0.019958905862543799</v>
      </c>
      <c r="BA119">
        <v>0</v>
      </c>
      <c r="BB119">
        <v>0.093049095217178801</v>
      </c>
      <c r="BC119">
        <v>57.12783149879899</v>
      </c>
      <c r="BD119">
        <v>53.77648298793612</v>
      </c>
      <c r="BE119">
        <v>66.362593003654482</v>
      </c>
      <c r="BF119">
        <v>55.302141132810462</v>
      </c>
      <c r="BG119">
        <v>27.567767630280009</v>
      </c>
      <c r="BH119">
        <v>7.8805064485950433</v>
      </c>
      <c r="BI119">
        <v>8.8849832007938225</v>
      </c>
      <c r="BJ119">
        <v>2.4567247381595072</v>
      </c>
      <c r="BK119">
        <v>12.84856672130257</v>
      </c>
      <c r="BL119">
        <v>1.1195201338448391</v>
      </c>
      <c r="BM119">
        <v>13.615884547200171</v>
      </c>
      <c r="BN119">
        <v>45.017265089015297</v>
      </c>
      <c r="BO119">
        <v>33.719592405743811</v>
      </c>
      <c r="BP119">
        <v>47.294223283716228</v>
      </c>
      <c r="BQ119">
        <v>87.299549685108758</v>
      </c>
      <c r="BR119">
        <v>0</v>
      </c>
      <c r="BS119">
        <v>20.081340570316812</v>
      </c>
      <c r="BT119">
        <v>0</v>
      </c>
      <c r="BU119">
        <v>5.5264227992593051</v>
      </c>
      <c r="BV119">
        <v>0</v>
      </c>
      <c r="BW119">
        <v>0</v>
      </c>
      <c r="BX119">
        <v>0</v>
      </c>
      <c r="BY119">
        <v>4.472971928001237</v>
      </c>
      <c r="BZ119">
        <v>0</v>
      </c>
      <c r="CA119">
        <v>16.28675198760628</v>
      </c>
      <c r="CB119">
        <v>205.49653171848499</v>
      </c>
      <c r="CC119">
        <v>3.2541811909584211</v>
      </c>
      <c r="CD119">
        <v>0</v>
      </c>
      <c r="CE119">
        <v>1.7421270985041979</v>
      </c>
      <c r="CF119">
        <v>0</v>
      </c>
      <c r="CG119">
        <v>3.2764889603488929</v>
      </c>
    </row>
    <row r="120">
      <c r="A120" t="s">
        <v>428</v>
      </c>
      <c r="B120">
        <v>2011</v>
      </c>
      <c r="C120" t="s">
        <v>432</v>
      </c>
      <c r="D120">
        <v>160</v>
      </c>
      <c r="E120" t="s">
        <v>63</v>
      </c>
      <c r="F120" t="s">
        <v>184</v>
      </c>
      <c r="G120" t="s">
        <v>192</v>
      </c>
      <c r="H120">
        <v>0.058827299636419701</v>
      </c>
      <c r="I120">
        <v>0.0142998393160677</v>
      </c>
      <c r="J120">
        <v>0</v>
      </c>
      <c r="K120">
        <v>0</v>
      </c>
      <c r="L120">
        <v>0</v>
      </c>
      <c r="M120">
        <v>0</v>
      </c>
      <c r="N120">
        <v>0</v>
      </c>
      <c r="O120">
        <v>0</v>
      </c>
      <c r="P120">
        <v>0</v>
      </c>
      <c r="Q120">
        <v>0</v>
      </c>
      <c r="R120">
        <v>0.12687894234194699</v>
      </c>
      <c r="S120">
        <v>0</v>
      </c>
      <c r="T120">
        <v>0.030822318833359098</v>
      </c>
      <c r="U120">
        <v>0</v>
      </c>
      <c r="V120">
        <v>0</v>
      </c>
      <c r="W120" t="s">
        <v>270</v>
      </c>
      <c r="X120" t="s">
        <v>271</v>
      </c>
      <c r="Y120" t="s">
        <v>272</v>
      </c>
      <c r="Z120" t="s">
        <v>273</v>
      </c>
      <c r="AA120" t="s">
        <v>151</v>
      </c>
      <c r="AB120" t="s">
        <v>274</v>
      </c>
      <c r="AC120" t="s">
        <v>275</v>
      </c>
      <c r="AD120" t="s">
        <v>276</v>
      </c>
      <c r="AE120" t="s">
        <v>277</v>
      </c>
      <c r="AF120" t="s">
        <v>278</v>
      </c>
      <c r="AG120" t="s">
        <v>279</v>
      </c>
      <c r="AH120" t="s">
        <v>280</v>
      </c>
      <c r="AI120" t="s">
        <v>281</v>
      </c>
      <c r="AJ120" t="s">
        <v>282</v>
      </c>
      <c r="AK120" t="s">
        <v>283</v>
      </c>
      <c r="AL120" t="s">
        <v>284</v>
      </c>
      <c r="AM120">
        <v>0</v>
      </c>
      <c r="AN120">
        <v>0.24725561888951539</v>
      </c>
      <c r="AO120">
        <v>0</v>
      </c>
      <c r="AP120">
        <v>0</v>
      </c>
      <c r="AQ120">
        <v>0</v>
      </c>
      <c r="AR120">
        <v>0</v>
      </c>
      <c r="AS120">
        <v>0</v>
      </c>
      <c r="AT120">
        <v>0</v>
      </c>
      <c r="AU120">
        <v>0</v>
      </c>
      <c r="AV120">
        <v>0</v>
      </c>
      <c r="AW120">
        <v>0</v>
      </c>
      <c r="AX120">
        <v>0</v>
      </c>
      <c r="AY120">
        <v>0</v>
      </c>
      <c r="AZ120">
        <v>0</v>
      </c>
      <c r="BA120">
        <v>0.070664081077405003</v>
      </c>
      <c r="BB120">
        <v>0</v>
      </c>
      <c r="BC120">
        <v>6.4166387794095607</v>
      </c>
      <c r="BD120">
        <v>1.5601895885053509</v>
      </c>
      <c r="BE120">
        <v>0</v>
      </c>
      <c r="BF120">
        <v>0</v>
      </c>
      <c r="BG120">
        <v>0</v>
      </c>
      <c r="BH120">
        <v>0</v>
      </c>
      <c r="BI120">
        <v>0</v>
      </c>
      <c r="BJ120">
        <v>0</v>
      </c>
      <c r="BK120">
        <v>0</v>
      </c>
      <c r="BL120">
        <v>0</v>
      </c>
      <c r="BM120">
        <v>6.4166387794095607</v>
      </c>
      <c r="BN120">
        <v>0</v>
      </c>
      <c r="BO120">
        <v>1.5601895885053509</v>
      </c>
      <c r="BP120">
        <v>0</v>
      </c>
      <c r="BQ120">
        <v>0</v>
      </c>
      <c r="BR120">
        <v>0</v>
      </c>
      <c r="BS120">
        <v>6.4166387794095607</v>
      </c>
      <c r="BT120">
        <v>0</v>
      </c>
      <c r="BU120">
        <v>0</v>
      </c>
      <c r="BV120">
        <v>0</v>
      </c>
      <c r="BW120">
        <v>0</v>
      </c>
      <c r="BX120">
        <v>0</v>
      </c>
      <c r="BY120">
        <v>0</v>
      </c>
      <c r="BZ120">
        <v>0</v>
      </c>
      <c r="CA120">
        <v>0</v>
      </c>
      <c r="CB120">
        <v>0</v>
      </c>
      <c r="CC120">
        <v>0</v>
      </c>
      <c r="CD120">
        <v>0</v>
      </c>
      <c r="CE120">
        <v>0</v>
      </c>
      <c r="CF120">
        <v>1.5601895885053509</v>
      </c>
      <c r="CG120">
        <v>0</v>
      </c>
    </row>
    <row r="121">
      <c r="A121" t="s">
        <v>428</v>
      </c>
      <c r="B121">
        <v>2011</v>
      </c>
      <c r="C121" t="s">
        <v>432</v>
      </c>
      <c r="D121">
        <v>161</v>
      </c>
      <c r="E121" t="s">
        <v>63</v>
      </c>
      <c r="F121" t="s">
        <v>185</v>
      </c>
      <c r="G121" t="s">
        <v>192</v>
      </c>
      <c r="H121">
        <v>0.048774194662197901</v>
      </c>
      <c r="I121">
        <v>0.0342409306083803</v>
      </c>
      <c r="J121">
        <v>0.0136830082175035</v>
      </c>
      <c r="K121">
        <v>0</v>
      </c>
      <c r="L121">
        <v>0</v>
      </c>
      <c r="M121">
        <v>0</v>
      </c>
      <c r="N121">
        <v>0</v>
      </c>
      <c r="O121">
        <v>0</v>
      </c>
      <c r="P121">
        <v>0</v>
      </c>
      <c r="Q121">
        <v>0</v>
      </c>
      <c r="R121">
        <v>0.062035489669834597</v>
      </c>
      <c r="S121">
        <v>0.055813765582122497</v>
      </c>
      <c r="T121">
        <v>0</v>
      </c>
      <c r="U121">
        <v>0.090679563775354396</v>
      </c>
      <c r="V121">
        <v>0</v>
      </c>
      <c r="W121" t="s">
        <v>270</v>
      </c>
      <c r="X121" t="s">
        <v>271</v>
      </c>
      <c r="Y121" t="s">
        <v>272</v>
      </c>
      <c r="Z121" t="s">
        <v>273</v>
      </c>
      <c r="AA121" t="s">
        <v>151</v>
      </c>
      <c r="AB121" t="s">
        <v>274</v>
      </c>
      <c r="AC121" t="s">
        <v>275</v>
      </c>
      <c r="AD121" t="s">
        <v>276</v>
      </c>
      <c r="AE121" t="s">
        <v>277</v>
      </c>
      <c r="AF121" t="s">
        <v>278</v>
      </c>
      <c r="AG121" t="s">
        <v>279</v>
      </c>
      <c r="AH121" t="s">
        <v>280</v>
      </c>
      <c r="AI121" t="s">
        <v>281</v>
      </c>
      <c r="AJ121" t="s">
        <v>282</v>
      </c>
      <c r="AK121" t="s">
        <v>283</v>
      </c>
      <c r="AL121" t="s">
        <v>284</v>
      </c>
      <c r="AM121">
        <v>0.033914439647766803</v>
      </c>
      <c r="AN121">
        <v>0.031283866414374702</v>
      </c>
      <c r="AO121">
        <v>0</v>
      </c>
      <c r="AP121">
        <v>0</v>
      </c>
      <c r="AQ121">
        <v>0</v>
      </c>
      <c r="AR121">
        <v>0</v>
      </c>
      <c r="AS121">
        <v>0</v>
      </c>
      <c r="AT121">
        <v>0.063903936717829304</v>
      </c>
      <c r="AU121">
        <v>0.048802908321180498</v>
      </c>
      <c r="AV121">
        <v>0</v>
      </c>
      <c r="AW121">
        <v>0</v>
      </c>
      <c r="AX121">
        <v>0.1153908683635009</v>
      </c>
      <c r="AY121">
        <v>0.059782318632324097</v>
      </c>
      <c r="AZ121">
        <v>0</v>
      </c>
      <c r="BA121">
        <v>0</v>
      </c>
      <c r="BB121">
        <v>0</v>
      </c>
      <c r="BC121">
        <v>5.3200876266326826</v>
      </c>
      <c r="BD121">
        <v>3.7358701909260219</v>
      </c>
      <c r="BE121">
        <v>1.4925494988547621</v>
      </c>
      <c r="BF121">
        <v>0</v>
      </c>
      <c r="BG121">
        <v>0</v>
      </c>
      <c r="BH121">
        <v>0</v>
      </c>
      <c r="BI121">
        <v>0</v>
      </c>
      <c r="BJ121">
        <v>0</v>
      </c>
      <c r="BK121">
        <v>0</v>
      </c>
      <c r="BL121">
        <v>0</v>
      </c>
      <c r="BM121">
        <v>3.137315943589174</v>
      </c>
      <c r="BN121">
        <v>2.8266841314671951</v>
      </c>
      <c r="BO121">
        <v>0</v>
      </c>
      <c r="BP121">
        <v>4.5845072413570964</v>
      </c>
      <c r="BQ121">
        <v>0</v>
      </c>
      <c r="BR121">
        <v>0.83753610485837904</v>
      </c>
      <c r="BS121">
        <v>0.81186130898017306</v>
      </c>
      <c r="BT121">
        <v>0</v>
      </c>
      <c r="BU121">
        <v>0</v>
      </c>
      <c r="BV121">
        <v>0</v>
      </c>
      <c r="BW121">
        <v>0</v>
      </c>
      <c r="BX121">
        <v>0</v>
      </c>
      <c r="BY121">
        <v>3.091957742502335</v>
      </c>
      <c r="BZ121">
        <v>1.4925494988547621</v>
      </c>
      <c r="CA121">
        <v>0</v>
      </c>
      <c r="CB121">
        <v>0</v>
      </c>
      <c r="CC121">
        <v>2.658735270910709</v>
      </c>
      <c r="CD121">
        <v>1.6558673903071079</v>
      </c>
      <c r="CE121">
        <v>0</v>
      </c>
      <c r="CF121">
        <v>0</v>
      </c>
      <c r="CG121">
        <v>0</v>
      </c>
    </row>
    <row r="122">
      <c r="A122" t="s">
        <v>428</v>
      </c>
      <c r="B122">
        <v>2011</v>
      </c>
      <c r="C122" t="s">
        <v>432</v>
      </c>
      <c r="D122">
        <v>162</v>
      </c>
      <c r="E122" t="s">
        <v>63</v>
      </c>
      <c r="F122" t="s">
        <v>294</v>
      </c>
      <c r="G122" t="s">
        <v>192</v>
      </c>
      <c r="H122">
        <v>0</v>
      </c>
      <c r="I122">
        <v>0.0134351740955644</v>
      </c>
      <c r="J122">
        <v>0.034257993715116598</v>
      </c>
      <c r="K122">
        <v>0</v>
      </c>
      <c r="L122">
        <v>0.018222445737780701</v>
      </c>
      <c r="M122">
        <v>0.025046150351459</v>
      </c>
      <c r="N122">
        <v>0.021724441605344601</v>
      </c>
      <c r="O122">
        <v>0</v>
      </c>
      <c r="P122">
        <v>0</v>
      </c>
      <c r="Q122">
        <v>0.033955489809171603</v>
      </c>
      <c r="R122">
        <v>0</v>
      </c>
      <c r="S122">
        <v>0</v>
      </c>
      <c r="T122">
        <v>0</v>
      </c>
      <c r="U122">
        <v>0.048780403745485597</v>
      </c>
      <c r="V122">
        <v>0</v>
      </c>
      <c r="W122" t="s">
        <v>270</v>
      </c>
      <c r="X122" t="s">
        <v>271</v>
      </c>
      <c r="Y122" t="s">
        <v>272</v>
      </c>
      <c r="Z122" t="s">
        <v>273</v>
      </c>
      <c r="AA122" t="s">
        <v>151</v>
      </c>
      <c r="AB122" t="s">
        <v>274</v>
      </c>
      <c r="AC122" t="s">
        <v>275</v>
      </c>
      <c r="AD122" t="s">
        <v>276</v>
      </c>
      <c r="AE122" t="s">
        <v>277</v>
      </c>
      <c r="AF122" t="s">
        <v>278</v>
      </c>
      <c r="AG122" t="s">
        <v>279</v>
      </c>
      <c r="AH122" t="s">
        <v>280</v>
      </c>
      <c r="AI122" t="s">
        <v>281</v>
      </c>
      <c r="AJ122" t="s">
        <v>282</v>
      </c>
      <c r="AK122" t="s">
        <v>283</v>
      </c>
      <c r="AL122" t="s">
        <v>284</v>
      </c>
      <c r="AM122">
        <v>0</v>
      </c>
      <c r="AN122">
        <v>0</v>
      </c>
      <c r="AO122">
        <v>0</v>
      </c>
      <c r="AP122">
        <v>0.0355003509230091</v>
      </c>
      <c r="AQ122">
        <v>0.19058600431677231</v>
      </c>
      <c r="AR122">
        <v>0</v>
      </c>
      <c r="AS122">
        <v>0</v>
      </c>
      <c r="AT122">
        <v>0</v>
      </c>
      <c r="AU122">
        <v>0</v>
      </c>
      <c r="AV122">
        <v>0</v>
      </c>
      <c r="AW122">
        <v>0.14321881309320891</v>
      </c>
      <c r="AX122">
        <v>0</v>
      </c>
      <c r="AY122">
        <v>0</v>
      </c>
      <c r="AZ122">
        <v>0</v>
      </c>
      <c r="BA122">
        <v>0</v>
      </c>
      <c r="BB122">
        <v>0</v>
      </c>
      <c r="BC122">
        <v>0</v>
      </c>
      <c r="BD122">
        <v>1.465849949803536</v>
      </c>
      <c r="BE122">
        <v>3.7368793863514722</v>
      </c>
      <c r="BF122">
        <v>0</v>
      </c>
      <c r="BG122">
        <v>1.987469884648267</v>
      </c>
      <c r="BH122">
        <v>1.465849949803536</v>
      </c>
      <c r="BI122">
        <v>1.2706774672341381</v>
      </c>
      <c r="BJ122">
        <v>0</v>
      </c>
      <c r="BK122">
        <v>0</v>
      </c>
      <c r="BL122">
        <v>1.987469884648267</v>
      </c>
      <c r="BM122">
        <v>0</v>
      </c>
      <c r="BN122">
        <v>0</v>
      </c>
      <c r="BO122">
        <v>0</v>
      </c>
      <c r="BP122">
        <v>2.4662019191173341</v>
      </c>
      <c r="BQ122">
        <v>0</v>
      </c>
      <c r="BR122">
        <v>0</v>
      </c>
      <c r="BS122">
        <v>0</v>
      </c>
      <c r="BT122">
        <v>0</v>
      </c>
      <c r="BU122">
        <v>1.465849949803536</v>
      </c>
      <c r="BV122">
        <v>3.2581473518824051</v>
      </c>
      <c r="BW122">
        <v>0</v>
      </c>
      <c r="BX122">
        <v>0</v>
      </c>
      <c r="BY122">
        <v>0</v>
      </c>
      <c r="BZ122">
        <v>0</v>
      </c>
      <c r="CA122">
        <v>0</v>
      </c>
      <c r="CB122">
        <v>2.4662019191173341</v>
      </c>
      <c r="CC122">
        <v>0</v>
      </c>
      <c r="CD122">
        <v>0</v>
      </c>
      <c r="CE122">
        <v>0</v>
      </c>
      <c r="CF122">
        <v>0</v>
      </c>
      <c r="CG122">
        <v>0</v>
      </c>
    </row>
    <row r="123">
      <c r="A123" t="s">
        <v>428</v>
      </c>
      <c r="B123">
        <v>2011</v>
      </c>
      <c r="C123" t="s">
        <v>432</v>
      </c>
      <c r="D123">
        <v>163</v>
      </c>
      <c r="E123" t="s">
        <v>63</v>
      </c>
      <c r="F123" t="s">
        <v>295</v>
      </c>
      <c r="G123" t="s">
        <v>192</v>
      </c>
      <c r="H123">
        <v>0.062558578009893506</v>
      </c>
      <c r="I123">
        <v>0.0164249423630154</v>
      </c>
      <c r="J123">
        <v>0.036183936610296903</v>
      </c>
      <c r="K123">
        <v>0.0096057858061334</v>
      </c>
      <c r="L123">
        <v>0</v>
      </c>
      <c r="M123">
        <v>0.0145176416001313</v>
      </c>
      <c r="N123">
        <v>0</v>
      </c>
      <c r="O123">
        <v>0</v>
      </c>
      <c r="P123">
        <v>0</v>
      </c>
      <c r="Q123">
        <v>0</v>
      </c>
      <c r="R123">
        <v>0.025521546186327501</v>
      </c>
      <c r="S123">
        <v>0.1092494804852502</v>
      </c>
      <c r="T123">
        <v>0.035402832097810102</v>
      </c>
      <c r="U123">
        <v>0.061263315807895798</v>
      </c>
      <c r="V123">
        <v>0.0207525874451856</v>
      </c>
      <c r="W123" t="s">
        <v>270</v>
      </c>
      <c r="X123" t="s">
        <v>271</v>
      </c>
      <c r="Y123" t="s">
        <v>272</v>
      </c>
      <c r="Z123" t="s">
        <v>273</v>
      </c>
      <c r="AA123" t="s">
        <v>151</v>
      </c>
      <c r="AB123" t="s">
        <v>274</v>
      </c>
      <c r="AC123" t="s">
        <v>275</v>
      </c>
      <c r="AD123" t="s">
        <v>276</v>
      </c>
      <c r="AE123" t="s">
        <v>277</v>
      </c>
      <c r="AF123" t="s">
        <v>278</v>
      </c>
      <c r="AG123" t="s">
        <v>279</v>
      </c>
      <c r="AH123" t="s">
        <v>280</v>
      </c>
      <c r="AI123" t="s">
        <v>281</v>
      </c>
      <c r="AJ123" t="s">
        <v>282</v>
      </c>
      <c r="AK123" t="s">
        <v>283</v>
      </c>
      <c r="AL123" t="s">
        <v>284</v>
      </c>
      <c r="AM123">
        <v>0.35787229556607358</v>
      </c>
      <c r="AN123">
        <v>0</v>
      </c>
      <c r="AO123">
        <v>0.030481439102092799</v>
      </c>
      <c r="AP123">
        <v>0</v>
      </c>
      <c r="AQ123">
        <v>0</v>
      </c>
      <c r="AR123">
        <v>0</v>
      </c>
      <c r="AS123">
        <v>0</v>
      </c>
      <c r="AT123">
        <v>0</v>
      </c>
      <c r="AU123">
        <v>0.034285587491462301</v>
      </c>
      <c r="AV123">
        <v>0.023906838815955199</v>
      </c>
      <c r="AW123">
        <v>0</v>
      </c>
      <c r="AX123">
        <v>0.06009941060599</v>
      </c>
      <c r="AY123">
        <v>0</v>
      </c>
      <c r="AZ123">
        <v>0</v>
      </c>
      <c r="BA123">
        <v>0</v>
      </c>
      <c r="BB123">
        <v>0</v>
      </c>
      <c r="BC123">
        <v>6.823631207346561</v>
      </c>
      <c r="BD123">
        <v>1.7920497916213001</v>
      </c>
      <c r="BE123">
        <v>3.9469622173584078</v>
      </c>
      <c r="BF123">
        <v>1.0485632555245481</v>
      </c>
      <c r="BG123">
        <v>0</v>
      </c>
      <c r="BH123">
        <v>0.84965888618402508</v>
      </c>
      <c r="BI123">
        <v>0</v>
      </c>
      <c r="BJ123">
        <v>0</v>
      </c>
      <c r="BK123">
        <v>0</v>
      </c>
      <c r="BL123">
        <v>0</v>
      </c>
      <c r="BM123">
        <v>1.290699149495828</v>
      </c>
      <c r="BN123">
        <v>5.5329320578507328</v>
      </c>
      <c r="BO123">
        <v>1.7920497916213001</v>
      </c>
      <c r="BP123">
        <v>3.0973033311743832</v>
      </c>
      <c r="BQ123">
        <v>1.0485632555245481</v>
      </c>
      <c r="BR123">
        <v>8.8378570183710163</v>
      </c>
      <c r="BS123">
        <v>0</v>
      </c>
      <c r="BT123">
        <v>1.7920497916213001</v>
      </c>
      <c r="BU123">
        <v>0</v>
      </c>
      <c r="BV123">
        <v>0</v>
      </c>
      <c r="BW123">
        <v>0</v>
      </c>
      <c r="BX123">
        <v>0</v>
      </c>
      <c r="BY123">
        <v>0</v>
      </c>
      <c r="BZ123">
        <v>1.0485632555245481</v>
      </c>
      <c r="CA123">
        <v>0.54797845273462376</v>
      </c>
      <c r="CB123">
        <v>0</v>
      </c>
      <c r="CC123">
        <v>1.384757953599328</v>
      </c>
      <c r="CD123">
        <v>0</v>
      </c>
      <c r="CE123">
        <v>0</v>
      </c>
      <c r="CF123">
        <v>0</v>
      </c>
      <c r="CG123">
        <v>0</v>
      </c>
    </row>
    <row r="124">
      <c r="A124" t="s">
        <v>428</v>
      </c>
      <c r="B124">
        <v>2011</v>
      </c>
      <c r="C124" t="s">
        <v>432</v>
      </c>
      <c r="D124">
        <v>164</v>
      </c>
      <c r="E124" t="s">
        <v>63</v>
      </c>
      <c r="F124" t="s">
        <v>47</v>
      </c>
      <c r="G124" t="s">
        <v>192</v>
      </c>
      <c r="H124">
        <v>0.26762397648340969</v>
      </c>
      <c r="I124">
        <v>0.087244290698678395</v>
      </c>
      <c r="J124">
        <v>0.10319154690317341</v>
      </c>
      <c r="K124">
        <v>0.058426619055910803</v>
      </c>
      <c r="L124">
        <v>0</v>
      </c>
      <c r="M124">
        <v>0.10610887197428751</v>
      </c>
      <c r="N124">
        <v>0.012115553972211399</v>
      </c>
      <c r="O124">
        <v>0.10897309621909761</v>
      </c>
      <c r="P124">
        <v>0</v>
      </c>
      <c r="Q124">
        <v>0</v>
      </c>
      <c r="R124">
        <v>0.16234597614077251</v>
      </c>
      <c r="S124">
        <v>0.47960788025661372</v>
      </c>
      <c r="T124">
        <v>0</v>
      </c>
      <c r="U124">
        <v>0.20862575210838599</v>
      </c>
      <c r="V124">
        <v>0</v>
      </c>
      <c r="W124" t="s">
        <v>270</v>
      </c>
      <c r="X124" t="s">
        <v>271</v>
      </c>
      <c r="Y124" t="s">
        <v>272</v>
      </c>
      <c r="Z124" t="s">
        <v>273</v>
      </c>
      <c r="AA124" t="s">
        <v>151</v>
      </c>
      <c r="AB124" t="s">
        <v>274</v>
      </c>
      <c r="AC124" t="s">
        <v>275</v>
      </c>
      <c r="AD124" t="s">
        <v>276</v>
      </c>
      <c r="AE124" t="s">
        <v>277</v>
      </c>
      <c r="AF124" t="s">
        <v>278</v>
      </c>
      <c r="AG124" t="s">
        <v>279</v>
      </c>
      <c r="AH124" t="s">
        <v>280</v>
      </c>
      <c r="AI124" t="s">
        <v>281</v>
      </c>
      <c r="AJ124" t="s">
        <v>282</v>
      </c>
      <c r="AK124" t="s">
        <v>283</v>
      </c>
      <c r="AL124" t="s">
        <v>284</v>
      </c>
      <c r="AM124">
        <v>0</v>
      </c>
      <c r="AN124">
        <v>0</v>
      </c>
      <c r="AO124">
        <v>0</v>
      </c>
      <c r="AP124">
        <v>0</v>
      </c>
      <c r="AQ124">
        <v>0.73899723173828458</v>
      </c>
      <c r="AR124">
        <v>0</v>
      </c>
      <c r="AS124">
        <v>0</v>
      </c>
      <c r="AT124">
        <v>0.77207015851877459</v>
      </c>
      <c r="AU124">
        <v>0</v>
      </c>
      <c r="AV124">
        <v>0</v>
      </c>
      <c r="AW124">
        <v>0</v>
      </c>
      <c r="AX124">
        <v>0.27578875139842102</v>
      </c>
      <c r="AY124">
        <v>0</v>
      </c>
      <c r="AZ124">
        <v>0</v>
      </c>
      <c r="BA124">
        <v>0</v>
      </c>
      <c r="BB124">
        <v>0</v>
      </c>
      <c r="BC124">
        <v>29.191317575626051</v>
      </c>
      <c r="BD124">
        <v>9.518822624228152</v>
      </c>
      <c r="BE124">
        <v>11.25618644439283</v>
      </c>
      <c r="BF124">
        <v>6.3778234413098058</v>
      </c>
      <c r="BG124">
        <v>0</v>
      </c>
      <c r="BH124">
        <v>6.2101234111676042</v>
      </c>
      <c r="BI124">
        <v>0.70864704903442288</v>
      </c>
      <c r="BJ124">
        <v>6.3778234413098058</v>
      </c>
      <c r="BK124">
        <v>0</v>
      </c>
      <c r="BL124">
        <v>0</v>
      </c>
      <c r="BM124">
        <v>8.2103102922980629</v>
      </c>
      <c r="BN124">
        <v>24.289706496388529</v>
      </c>
      <c r="BO124">
        <v>0</v>
      </c>
      <c r="BP124">
        <v>10.54753939535841</v>
      </c>
      <c r="BQ124">
        <v>0</v>
      </c>
      <c r="BR124">
        <v>0</v>
      </c>
      <c r="BS124">
        <v>0</v>
      </c>
      <c r="BT124">
        <v>0</v>
      </c>
      <c r="BU124">
        <v>0</v>
      </c>
      <c r="BV124">
        <v>12.63346635692402</v>
      </c>
      <c r="BW124">
        <v>0</v>
      </c>
      <c r="BX124">
        <v>0</v>
      </c>
      <c r="BY124">
        <v>37.356200994751767</v>
      </c>
      <c r="BZ124">
        <v>0</v>
      </c>
      <c r="CA124">
        <v>0</v>
      </c>
      <c r="CB124">
        <v>0</v>
      </c>
      <c r="CC124">
        <v>6.3544827338810492</v>
      </c>
      <c r="CD124">
        <v>0</v>
      </c>
      <c r="CE124">
        <v>0</v>
      </c>
      <c r="CF124">
        <v>0</v>
      </c>
      <c r="CG124">
        <v>0</v>
      </c>
    </row>
    <row r="125">
      <c r="A125" t="s">
        <v>428</v>
      </c>
      <c r="B125">
        <v>2015</v>
      </c>
      <c r="C125" t="s">
        <v>433</v>
      </c>
      <c r="D125">
        <v>16</v>
      </c>
      <c r="E125" t="s">
        <v>13</v>
      </c>
      <c r="F125" t="s">
        <v>14</v>
      </c>
      <c r="G125" t="s">
        <v>438</v>
      </c>
      <c r="H125">
        <v>98.895921395954801</v>
      </c>
      <c r="I125">
        <v>98.262287367766746</v>
      </c>
      <c r="J125">
        <v>99.653131888120484</v>
      </c>
      <c r="K125">
        <v>99.906372822208823</v>
      </c>
      <c r="L125">
        <v>99.910977112389148</v>
      </c>
      <c r="M125">
        <v>99.894845128325926</v>
      </c>
      <c r="N125">
        <v>99.922411410853471</v>
      </c>
      <c r="O125">
        <v>100</v>
      </c>
      <c r="P125">
        <v>99.940029664204062</v>
      </c>
      <c r="Q125">
        <v>99.892644768239663</v>
      </c>
      <c r="R125">
        <v>98.051847413929153</v>
      </c>
      <c r="S125">
        <v>99.032825468943145</v>
      </c>
      <c r="T125">
        <v>97.859461157559934</v>
      </c>
      <c r="U125">
        <v>98.827139082719057</v>
      </c>
      <c r="V125">
        <v>99.420889356658961</v>
      </c>
      <c r="W125" t="s">
        <v>270</v>
      </c>
      <c r="X125" t="s">
        <v>315</v>
      </c>
      <c r="Y125" t="s">
        <v>316</v>
      </c>
      <c r="Z125" t="s">
        <v>317</v>
      </c>
      <c r="AA125" t="s">
        <v>318</v>
      </c>
      <c r="AB125" t="s">
        <v>274</v>
      </c>
      <c r="AC125" t="s">
        <v>275</v>
      </c>
      <c r="AD125" t="s">
        <v>319</v>
      </c>
      <c r="AE125" t="s">
        <v>320</v>
      </c>
      <c r="AF125" t="s">
        <v>278</v>
      </c>
      <c r="AG125" t="s">
        <v>279</v>
      </c>
      <c r="AH125" t="s">
        <v>280</v>
      </c>
      <c r="AI125" t="s">
        <v>281</v>
      </c>
      <c r="AJ125" t="s">
        <v>321</v>
      </c>
      <c r="AK125" t="s">
        <v>322</v>
      </c>
      <c r="AL125" t="s">
        <v>323</v>
      </c>
      <c r="AM125">
        <v>99.48963940079571</v>
      </c>
      <c r="AN125">
        <v>100</v>
      </c>
      <c r="AO125">
        <v>100</v>
      </c>
      <c r="AP125">
        <v>99.655706521811453</v>
      </c>
      <c r="AQ125">
        <v>100</v>
      </c>
      <c r="AR125">
        <v>100</v>
      </c>
      <c r="AS125">
        <v>99.242486463090813</v>
      </c>
      <c r="AT125">
        <v>99.808786932036426</v>
      </c>
      <c r="AU125">
        <v>98.902017695878598</v>
      </c>
      <c r="AV125">
        <v>99.783734317950177</v>
      </c>
      <c r="AW125">
        <v>100</v>
      </c>
      <c r="AX125">
        <v>99.866874106505847</v>
      </c>
      <c r="AY125">
        <v>98.863433105339908</v>
      </c>
      <c r="AZ125">
        <v>97.846221379346147</v>
      </c>
      <c r="BA125">
        <v>98.690918852371837</v>
      </c>
      <c r="BB125">
        <v>100</v>
      </c>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row>
    <row r="126">
      <c r="A126" t="s">
        <v>428</v>
      </c>
      <c r="B126">
        <v>2015</v>
      </c>
      <c r="C126" t="s">
        <v>433</v>
      </c>
      <c r="D126">
        <v>17</v>
      </c>
      <c r="E126" t="s">
        <v>13</v>
      </c>
      <c r="F126" t="s">
        <v>52</v>
      </c>
      <c r="G126" t="s">
        <v>192</v>
      </c>
      <c r="H126">
        <v>1.104078604045192</v>
      </c>
      <c r="I126">
        <v>1.737712632233253</v>
      </c>
      <c r="J126">
        <v>0.34686811187950078</v>
      </c>
      <c r="K126">
        <v>0.093627177791188704</v>
      </c>
      <c r="L126">
        <v>0.0890228876108448</v>
      </c>
      <c r="M126">
        <v>0.105154871674075</v>
      </c>
      <c r="N126">
        <v>0.077588589146533896</v>
      </c>
      <c r="O126">
        <v>0</v>
      </c>
      <c r="P126">
        <v>0.059970335795942999</v>
      </c>
      <c r="Q126">
        <v>0.1073552317603399</v>
      </c>
      <c r="R126">
        <v>1.9481525860708391</v>
      </c>
      <c r="S126">
        <v>0.96717453105685869</v>
      </c>
      <c r="T126">
        <v>2.140538842440062</v>
      </c>
      <c r="U126">
        <v>1.172860917280967</v>
      </c>
      <c r="V126">
        <v>0.57911064334101925</v>
      </c>
      <c r="W126" t="s">
        <v>270</v>
      </c>
      <c r="X126" t="s">
        <v>315</v>
      </c>
      <c r="Y126" t="s">
        <v>316</v>
      </c>
      <c r="Z126" t="s">
        <v>317</v>
      </c>
      <c r="AA126" t="s">
        <v>318</v>
      </c>
      <c r="AB126" t="s">
        <v>274</v>
      </c>
      <c r="AC126" t="s">
        <v>275</v>
      </c>
      <c r="AD126" t="s">
        <v>319</v>
      </c>
      <c r="AE126" t="s">
        <v>320</v>
      </c>
      <c r="AF126" t="s">
        <v>278</v>
      </c>
      <c r="AG126" t="s">
        <v>279</v>
      </c>
      <c r="AH126" t="s">
        <v>280</v>
      </c>
      <c r="AI126" t="s">
        <v>281</v>
      </c>
      <c r="AJ126" t="s">
        <v>321</v>
      </c>
      <c r="AK126" t="s">
        <v>322</v>
      </c>
      <c r="AL126" t="s">
        <v>323</v>
      </c>
      <c r="AM126">
        <v>0.51036059920430166</v>
      </c>
      <c r="AN126">
        <v>0</v>
      </c>
      <c r="AO126">
        <v>0</v>
      </c>
      <c r="AP126">
        <v>0.34429347818855399</v>
      </c>
      <c r="AQ126">
        <v>0</v>
      </c>
      <c r="AR126">
        <v>0</v>
      </c>
      <c r="AS126">
        <v>0.757513536909175</v>
      </c>
      <c r="AT126">
        <v>0.19121306796360571</v>
      </c>
      <c r="AU126">
        <v>1.0979823041214221</v>
      </c>
      <c r="AV126">
        <v>0.21626568204982219</v>
      </c>
      <c r="AW126">
        <v>0</v>
      </c>
      <c r="AX126">
        <v>0.13312589349416151</v>
      </c>
      <c r="AY126">
        <v>1.136566894660046</v>
      </c>
      <c r="AZ126">
        <v>2.1537786206538252</v>
      </c>
      <c r="BA126">
        <v>1.309081147628131</v>
      </c>
      <c r="BB126">
        <v>0</v>
      </c>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row>
    <row r="127">
      <c r="A127" t="s">
        <v>428</v>
      </c>
      <c r="B127">
        <v>2015</v>
      </c>
      <c r="C127" t="s">
        <v>433</v>
      </c>
      <c r="D127">
        <v>18</v>
      </c>
      <c r="E127" t="s">
        <v>61</v>
      </c>
      <c r="F127" t="s">
        <v>15</v>
      </c>
      <c r="G127" t="s">
        <v>439</v>
      </c>
      <c r="H127">
        <v>98.352535976318677</v>
      </c>
      <c r="I127">
        <v>97.519898379226674</v>
      </c>
      <c r="J127">
        <v>98.556998441537317</v>
      </c>
      <c r="K127">
        <v>98.911255668557374</v>
      </c>
      <c r="L127">
        <v>99.326417361208982</v>
      </c>
      <c r="M127">
        <v>99.344269824426931</v>
      </c>
      <c r="N127">
        <v>99.2537106075916</v>
      </c>
      <c r="O127">
        <v>99.193484691766685</v>
      </c>
      <c r="P127">
        <v>99.440109639770995</v>
      </c>
      <c r="Q127">
        <v>99.133939553171729</v>
      </c>
      <c r="R127">
        <v>97.545688915341174</v>
      </c>
      <c r="S127">
        <v>98.327806439686356</v>
      </c>
      <c r="T127">
        <v>97.033974866042797</v>
      </c>
      <c r="U127">
        <v>97.504221279288743</v>
      </c>
      <c r="V127">
        <v>98.027126263578779</v>
      </c>
      <c r="W127" t="s">
        <v>270</v>
      </c>
      <c r="X127" t="s">
        <v>315</v>
      </c>
      <c r="Y127" t="s">
        <v>316</v>
      </c>
      <c r="Z127" t="s">
        <v>317</v>
      </c>
      <c r="AA127" t="s">
        <v>318</v>
      </c>
      <c r="AB127" t="s">
        <v>274</v>
      </c>
      <c r="AC127" t="s">
        <v>275</v>
      </c>
      <c r="AD127" t="s">
        <v>319</v>
      </c>
      <c r="AE127" t="s">
        <v>320</v>
      </c>
      <c r="AF127" t="s">
        <v>278</v>
      </c>
      <c r="AG127" t="s">
        <v>279</v>
      </c>
      <c r="AH127" t="s">
        <v>280</v>
      </c>
      <c r="AI127" t="s">
        <v>281</v>
      </c>
      <c r="AJ127" t="s">
        <v>321</v>
      </c>
      <c r="AK127" t="s">
        <v>322</v>
      </c>
      <c r="AL127" t="s">
        <v>323</v>
      </c>
      <c r="AM127">
        <v>94.576500535609355</v>
      </c>
      <c r="AN127">
        <v>100</v>
      </c>
      <c r="AO127">
        <v>99.661853834417386</v>
      </c>
      <c r="AP127">
        <v>98.761306166102429</v>
      </c>
      <c r="AQ127">
        <v>99.440966681171076</v>
      </c>
      <c r="AR127">
        <v>100</v>
      </c>
      <c r="AS127">
        <v>98.587930796035351</v>
      </c>
      <c r="AT127">
        <v>98.156019510520366</v>
      </c>
      <c r="AU127">
        <v>96.468997513846631</v>
      </c>
      <c r="AV127">
        <v>99.782585613814206</v>
      </c>
      <c r="AW127">
        <v>100</v>
      </c>
      <c r="AX127">
        <v>97.387036359182318</v>
      </c>
      <c r="AY127">
        <v>98.481284775687399</v>
      </c>
      <c r="AZ127">
        <v>97.834427407679868</v>
      </c>
      <c r="BA127">
        <v>98.529007840908918</v>
      </c>
      <c r="BB127">
        <v>100</v>
      </c>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row>
    <row r="128">
      <c r="A128" t="s">
        <v>428</v>
      </c>
      <c r="B128">
        <v>2015</v>
      </c>
      <c r="C128" t="s">
        <v>433</v>
      </c>
      <c r="D128">
        <v>19</v>
      </c>
      <c r="E128" t="s">
        <v>61</v>
      </c>
      <c r="F128" t="s">
        <v>16</v>
      </c>
      <c r="G128" t="s">
        <v>440</v>
      </c>
      <c r="H128">
        <v>0.529581494668664</v>
      </c>
      <c r="I128">
        <v>0.71943491011399241</v>
      </c>
      <c r="J128">
        <v>1.0956579404215101</v>
      </c>
      <c r="K128">
        <v>0.99505215775140055</v>
      </c>
      <c r="L128">
        <v>0.58452161929973467</v>
      </c>
      <c r="M128">
        <v>0.55020305556357785</v>
      </c>
      <c r="N128">
        <v>0.66868731037842866</v>
      </c>
      <c r="O128">
        <v>0.80651530823337092</v>
      </c>
      <c r="P128">
        <v>0.499920024433058</v>
      </c>
      <c r="Q128">
        <v>0.75861875311362348</v>
      </c>
      <c r="R128">
        <v>0.47077182029657128</v>
      </c>
      <c r="S128">
        <v>0.69639272850902478</v>
      </c>
      <c r="T128">
        <v>0.77228874893635191</v>
      </c>
      <c r="U128">
        <v>1.322131691700464</v>
      </c>
      <c r="V128">
        <v>1.3922427904261001</v>
      </c>
      <c r="W128" t="s">
        <v>270</v>
      </c>
      <c r="X128" t="s">
        <v>315</v>
      </c>
      <c r="Y128" t="s">
        <v>316</v>
      </c>
      <c r="Z128" t="s">
        <v>317</v>
      </c>
      <c r="AA128" t="s">
        <v>318</v>
      </c>
      <c r="AB128" t="s">
        <v>274</v>
      </c>
      <c r="AC128" t="s">
        <v>275</v>
      </c>
      <c r="AD128" t="s">
        <v>319</v>
      </c>
      <c r="AE128" t="s">
        <v>320</v>
      </c>
      <c r="AF128" t="s">
        <v>278</v>
      </c>
      <c r="AG128" t="s">
        <v>279</v>
      </c>
      <c r="AH128" t="s">
        <v>280</v>
      </c>
      <c r="AI128" t="s">
        <v>281</v>
      </c>
      <c r="AJ128" t="s">
        <v>321</v>
      </c>
      <c r="AK128" t="s">
        <v>322</v>
      </c>
      <c r="AL128" t="s">
        <v>323</v>
      </c>
      <c r="AM128">
        <v>4.910428624587122</v>
      </c>
      <c r="AN128">
        <v>0</v>
      </c>
      <c r="AO128">
        <v>0.33814616558259541</v>
      </c>
      <c r="AP128">
        <v>0.88933680287456329</v>
      </c>
      <c r="AQ128">
        <v>0.55903331882893814</v>
      </c>
      <c r="AR128">
        <v>0</v>
      </c>
      <c r="AS128">
        <v>0.65143725240440498</v>
      </c>
      <c r="AT128">
        <v>1.652715286342243</v>
      </c>
      <c r="AU128">
        <v>2.4323454928471171</v>
      </c>
      <c r="AV128">
        <v>0</v>
      </c>
      <c r="AW128">
        <v>0</v>
      </c>
      <c r="AX128">
        <v>2.4796755793275791</v>
      </c>
      <c r="AY128">
        <v>0.37943858505888539</v>
      </c>
      <c r="AZ128">
        <v>0</v>
      </c>
      <c r="BA128">
        <v>0.15847264633672881</v>
      </c>
      <c r="BB128">
        <v>0</v>
      </c>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row>
    <row r="129">
      <c r="A129" t="s">
        <v>428</v>
      </c>
      <c r="B129">
        <v>2015</v>
      </c>
      <c r="C129" t="s">
        <v>433</v>
      </c>
      <c r="D129">
        <v>20</v>
      </c>
      <c r="E129" t="s">
        <v>61</v>
      </c>
      <c r="F129" t="s">
        <v>22</v>
      </c>
      <c r="G129" t="s">
        <v>441</v>
      </c>
      <c r="H129">
        <v>0.88562001511465815</v>
      </c>
      <c r="I129">
        <v>1.660126605405936</v>
      </c>
      <c r="J129">
        <v>0.21104435028025609</v>
      </c>
      <c r="K129">
        <v>0.0413130430493098</v>
      </c>
      <c r="L129">
        <v>0.089061019491295093</v>
      </c>
      <c r="M129">
        <v>0.10552712000949301</v>
      </c>
      <c r="N129">
        <v>0.077602082029946298</v>
      </c>
      <c r="O129">
        <v>0</v>
      </c>
      <c r="P129">
        <v>0.059970335795942999</v>
      </c>
      <c r="Q129">
        <v>0.10744169371464191</v>
      </c>
      <c r="R129">
        <v>1.525987479765204</v>
      </c>
      <c r="S129">
        <v>0.88189135570430432</v>
      </c>
      <c r="T129">
        <v>2.1671663710916049</v>
      </c>
      <c r="U129">
        <v>1.0392117964656351</v>
      </c>
      <c r="V129">
        <v>0.1768977150495622</v>
      </c>
      <c r="W129" t="s">
        <v>270</v>
      </c>
      <c r="X129" t="s">
        <v>315</v>
      </c>
      <c r="Y129" t="s">
        <v>316</v>
      </c>
      <c r="Z129" t="s">
        <v>317</v>
      </c>
      <c r="AA129" t="s">
        <v>318</v>
      </c>
      <c r="AB129" t="s">
        <v>274</v>
      </c>
      <c r="AC129" t="s">
        <v>275</v>
      </c>
      <c r="AD129" t="s">
        <v>319</v>
      </c>
      <c r="AE129" t="s">
        <v>320</v>
      </c>
      <c r="AF129" t="s">
        <v>278</v>
      </c>
      <c r="AG129" t="s">
        <v>279</v>
      </c>
      <c r="AH129" t="s">
        <v>280</v>
      </c>
      <c r="AI129" t="s">
        <v>281</v>
      </c>
      <c r="AJ129" t="s">
        <v>321</v>
      </c>
      <c r="AK129" t="s">
        <v>322</v>
      </c>
      <c r="AL129" t="s">
        <v>323</v>
      </c>
      <c r="AM129">
        <v>0.51307083980348644</v>
      </c>
      <c r="AN129">
        <v>0</v>
      </c>
      <c r="AO129">
        <v>0</v>
      </c>
      <c r="AP129">
        <v>0.34935703102298032</v>
      </c>
      <c r="AQ129">
        <v>0</v>
      </c>
      <c r="AR129">
        <v>0</v>
      </c>
      <c r="AS129">
        <v>0.52727008980688939</v>
      </c>
      <c r="AT129">
        <v>0.19126520313749179</v>
      </c>
      <c r="AU129">
        <v>0.34135076882091958</v>
      </c>
      <c r="AV129">
        <v>0.21741438618580361</v>
      </c>
      <c r="AW129">
        <v>0</v>
      </c>
      <c r="AX129">
        <v>0.13328806149011321</v>
      </c>
      <c r="AY129">
        <v>0.59232485661414069</v>
      </c>
      <c r="AZ129">
        <v>2.165572592320121</v>
      </c>
      <c r="BA129">
        <v>0.74003169848075656</v>
      </c>
      <c r="BB129">
        <v>0</v>
      </c>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row>
    <row r="130">
      <c r="A130" t="s">
        <v>428</v>
      </c>
      <c r="B130">
        <v>2015</v>
      </c>
      <c r="C130" t="s">
        <v>433</v>
      </c>
      <c r="D130">
        <v>21</v>
      </c>
      <c r="E130" t="s">
        <v>61</v>
      </c>
      <c r="F130" t="s">
        <v>17</v>
      </c>
      <c r="G130" t="s">
        <v>442</v>
      </c>
      <c r="H130">
        <v>0.23226251389803421</v>
      </c>
      <c r="I130">
        <v>0.1005401052533807</v>
      </c>
      <c r="J130">
        <v>0.13629926776093451</v>
      </c>
      <c r="K130">
        <v>0.052379130641906198</v>
      </c>
      <c r="L130">
        <v>0</v>
      </c>
      <c r="M130">
        <v>0</v>
      </c>
      <c r="N130">
        <v>0</v>
      </c>
      <c r="O130">
        <v>0</v>
      </c>
      <c r="P130">
        <v>0</v>
      </c>
      <c r="Q130">
        <v>0</v>
      </c>
      <c r="R130">
        <v>0.45755178459700818</v>
      </c>
      <c r="S130">
        <v>0.093909476100352399</v>
      </c>
      <c r="T130">
        <v>0.026570013929259801</v>
      </c>
      <c r="U130">
        <v>0.1344352325452057</v>
      </c>
      <c r="V130">
        <v>0.40373323094551422</v>
      </c>
      <c r="W130" t="s">
        <v>270</v>
      </c>
      <c r="X130" t="s">
        <v>315</v>
      </c>
      <c r="Y130" t="s">
        <v>316</v>
      </c>
      <c r="Z130" t="s">
        <v>317</v>
      </c>
      <c r="AA130" t="s">
        <v>318</v>
      </c>
      <c r="AB130" t="s">
        <v>274</v>
      </c>
      <c r="AC130" t="s">
        <v>275</v>
      </c>
      <c r="AD130" t="s">
        <v>319</v>
      </c>
      <c r="AE130" t="s">
        <v>320</v>
      </c>
      <c r="AF130" t="s">
        <v>278</v>
      </c>
      <c r="AG130" t="s">
        <v>279</v>
      </c>
      <c r="AH130" t="s">
        <v>280</v>
      </c>
      <c r="AI130" t="s">
        <v>281</v>
      </c>
      <c r="AJ130" t="s">
        <v>321</v>
      </c>
      <c r="AK130" t="s">
        <v>322</v>
      </c>
      <c r="AL130" t="s">
        <v>323</v>
      </c>
      <c r="AM130">
        <v>0</v>
      </c>
      <c r="AN130">
        <v>0</v>
      </c>
      <c r="AO130">
        <v>0</v>
      </c>
      <c r="AP130">
        <v>0</v>
      </c>
      <c r="AQ130">
        <v>0</v>
      </c>
      <c r="AR130">
        <v>0</v>
      </c>
      <c r="AS130">
        <v>0.23336186175333759</v>
      </c>
      <c r="AT130">
        <v>0</v>
      </c>
      <c r="AU130">
        <v>0.75730622448540574</v>
      </c>
      <c r="AV130">
        <v>0</v>
      </c>
      <c r="AW130">
        <v>0</v>
      </c>
      <c r="AX130">
        <v>0</v>
      </c>
      <c r="AY130">
        <v>0.54695178263951993</v>
      </c>
      <c r="AZ130">
        <v>0</v>
      </c>
      <c r="BA130">
        <v>0.5724878142735963</v>
      </c>
      <c r="BB130">
        <v>0</v>
      </c>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row>
    <row r="131">
      <c r="A131" t="s">
        <v>428</v>
      </c>
      <c r="B131">
        <v>2015</v>
      </c>
      <c r="C131" t="s">
        <v>433</v>
      </c>
      <c r="D131">
        <v>22</v>
      </c>
      <c r="E131" t="s">
        <v>55</v>
      </c>
      <c r="F131" t="s">
        <v>50</v>
      </c>
      <c r="G131" t="s">
        <v>192</v>
      </c>
      <c r="H131">
        <v>0.53556852160255042</v>
      </c>
      <c r="I131">
        <v>0.73232877914090411</v>
      </c>
      <c r="J131">
        <v>1.099476903276879</v>
      </c>
      <c r="K131">
        <v>0.99598531804552282</v>
      </c>
      <c r="L131">
        <v>0.58504266426098461</v>
      </c>
      <c r="M131">
        <v>0.55078428235421129</v>
      </c>
      <c r="N131">
        <v>0.66920662865534775</v>
      </c>
      <c r="O131">
        <v>0.80651530823337092</v>
      </c>
      <c r="P131">
        <v>0.50022000805160494</v>
      </c>
      <c r="Q131">
        <v>0.75943470262077617</v>
      </c>
      <c r="R131">
        <v>0.48029873427719438</v>
      </c>
      <c r="S131">
        <v>0.70325509760112515</v>
      </c>
      <c r="T131">
        <v>0.78961072674907395</v>
      </c>
      <c r="U131">
        <v>1.337833130489577</v>
      </c>
      <c r="V131">
        <v>1.4003737940338661</v>
      </c>
      <c r="W131" t="s">
        <v>270</v>
      </c>
      <c r="X131" t="s">
        <v>315</v>
      </c>
      <c r="Y131" t="s">
        <v>316</v>
      </c>
      <c r="Z131" t="s">
        <v>317</v>
      </c>
      <c r="AA131" t="s">
        <v>318</v>
      </c>
      <c r="AB131" t="s">
        <v>274</v>
      </c>
      <c r="AC131" t="s">
        <v>275</v>
      </c>
      <c r="AD131" t="s">
        <v>319</v>
      </c>
      <c r="AE131" t="s">
        <v>320</v>
      </c>
      <c r="AF131" t="s">
        <v>278</v>
      </c>
      <c r="AG131" t="s">
        <v>279</v>
      </c>
      <c r="AH131" t="s">
        <v>280</v>
      </c>
      <c r="AI131" t="s">
        <v>281</v>
      </c>
      <c r="AJ131" t="s">
        <v>321</v>
      </c>
      <c r="AK131" t="s">
        <v>322</v>
      </c>
      <c r="AL131" t="s">
        <v>323</v>
      </c>
      <c r="AM131">
        <v>4.9357525315513744</v>
      </c>
      <c r="AN131">
        <v>0</v>
      </c>
      <c r="AO131">
        <v>0.33814616558259541</v>
      </c>
      <c r="AP131">
        <v>0.89245465596386497</v>
      </c>
      <c r="AQ131">
        <v>0.55903331882893814</v>
      </c>
      <c r="AR131">
        <v>0</v>
      </c>
      <c r="AS131">
        <v>0.65643027078369909</v>
      </c>
      <c r="AT131">
        <v>1.655882413203575</v>
      </c>
      <c r="AU131">
        <v>2.4593654837250232</v>
      </c>
      <c r="AV131">
        <v>0</v>
      </c>
      <c r="AW131">
        <v>0</v>
      </c>
      <c r="AX131">
        <v>2.4829851020371718</v>
      </c>
      <c r="AY131">
        <v>0.38381125704927371</v>
      </c>
      <c r="AZ131">
        <v>0</v>
      </c>
      <c r="BA131">
        <v>0.16058029402950441</v>
      </c>
      <c r="BB131">
        <v>0</v>
      </c>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row>
    <row r="132">
      <c r="A132" t="s">
        <v>428</v>
      </c>
      <c r="B132">
        <v>2015</v>
      </c>
      <c r="C132" t="s">
        <v>433</v>
      </c>
      <c r="D132">
        <v>23</v>
      </c>
      <c r="E132" t="s">
        <v>55</v>
      </c>
      <c r="F132" t="s">
        <v>49</v>
      </c>
      <c r="G132" t="s">
        <v>192</v>
      </c>
      <c r="H132">
        <v>99.464431478397458</v>
      </c>
      <c r="I132">
        <v>99.267671220859071</v>
      </c>
      <c r="J132">
        <v>98.900523096723148</v>
      </c>
      <c r="K132">
        <v>99.004014681954473</v>
      </c>
      <c r="L132">
        <v>99.414957335739032</v>
      </c>
      <c r="M132">
        <v>99.449215717645814</v>
      </c>
      <c r="N132">
        <v>99.330793371344626</v>
      </c>
      <c r="O132">
        <v>99.193484691766685</v>
      </c>
      <c r="P132">
        <v>99.499779991948373</v>
      </c>
      <c r="Q132">
        <v>99.240565297379234</v>
      </c>
      <c r="R132">
        <v>99.519701265722816</v>
      </c>
      <c r="S132">
        <v>99.296744902398899</v>
      </c>
      <c r="T132">
        <v>99.210389273250925</v>
      </c>
      <c r="U132">
        <v>98.662166869510457</v>
      </c>
      <c r="V132">
        <v>98.599626205966089</v>
      </c>
      <c r="W132" t="s">
        <v>270</v>
      </c>
      <c r="X132" t="s">
        <v>315</v>
      </c>
      <c r="Y132" t="s">
        <v>316</v>
      </c>
      <c r="Z132" t="s">
        <v>317</v>
      </c>
      <c r="AA132" t="s">
        <v>318</v>
      </c>
      <c r="AB132" t="s">
        <v>274</v>
      </c>
      <c r="AC132" t="s">
        <v>275</v>
      </c>
      <c r="AD132" t="s">
        <v>319</v>
      </c>
      <c r="AE132" t="s">
        <v>320</v>
      </c>
      <c r="AF132" t="s">
        <v>278</v>
      </c>
      <c r="AG132" t="s">
        <v>279</v>
      </c>
      <c r="AH132" t="s">
        <v>280</v>
      </c>
      <c r="AI132" t="s">
        <v>281</v>
      </c>
      <c r="AJ132" t="s">
        <v>321</v>
      </c>
      <c r="AK132" t="s">
        <v>322</v>
      </c>
      <c r="AL132" t="s">
        <v>323</v>
      </c>
      <c r="AM132">
        <v>95.064247468448585</v>
      </c>
      <c r="AN132">
        <v>100</v>
      </c>
      <c r="AO132">
        <v>99.661853834417386</v>
      </c>
      <c r="AP132">
        <v>99.107545344036112</v>
      </c>
      <c r="AQ132">
        <v>99.440966681171076</v>
      </c>
      <c r="AR132">
        <v>100</v>
      </c>
      <c r="AS132">
        <v>99.343569729216313</v>
      </c>
      <c r="AT132">
        <v>98.344117586796514</v>
      </c>
      <c r="AU132">
        <v>97.540634516275034</v>
      </c>
      <c r="AV132">
        <v>100</v>
      </c>
      <c r="AW132">
        <v>100</v>
      </c>
      <c r="AX132">
        <v>97.517014897962824</v>
      </c>
      <c r="AY132">
        <v>99.616188742950712</v>
      </c>
      <c r="AZ132">
        <v>100</v>
      </c>
      <c r="BA132">
        <v>99.839419705970499</v>
      </c>
      <c r="BB132">
        <v>100</v>
      </c>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row>
    <row r="133">
      <c r="A133" t="s">
        <v>428</v>
      </c>
      <c r="B133">
        <v>2015</v>
      </c>
      <c r="C133" t="s">
        <v>433</v>
      </c>
      <c r="D133">
        <v>29</v>
      </c>
      <c r="E133" t="s">
        <v>58</v>
      </c>
      <c r="F133" t="s">
        <v>50</v>
      </c>
      <c r="G133" t="s">
        <v>443</v>
      </c>
      <c r="H133">
        <v>77.534832290651323</v>
      </c>
      <c r="I133">
        <v>79.535850542870932</v>
      </c>
      <c r="J133">
        <v>83.684738574346639</v>
      </c>
      <c r="K133">
        <v>93.186967468304587</v>
      </c>
      <c r="L133">
        <v>97.386249095170115</v>
      </c>
      <c r="M133">
        <v>95.453994659623021</v>
      </c>
      <c r="N133">
        <v>96.099282454058439</v>
      </c>
      <c r="O133">
        <v>95.817733464540524</v>
      </c>
      <c r="P133">
        <v>97.48542963438473</v>
      </c>
      <c r="Q133">
        <v>97.944170025433436</v>
      </c>
      <c r="R133">
        <v>74.088544935483696</v>
      </c>
      <c r="S133">
        <v>73.881106566861604</v>
      </c>
      <c r="T133">
        <v>77.836046675846688</v>
      </c>
      <c r="U133">
        <v>74.673877719936428</v>
      </c>
      <c r="V133">
        <v>72.326315011229696</v>
      </c>
      <c r="W133" t="s">
        <v>270</v>
      </c>
      <c r="X133" t="s">
        <v>315</v>
      </c>
      <c r="Y133" t="s">
        <v>316</v>
      </c>
      <c r="Z133" t="s">
        <v>317</v>
      </c>
      <c r="AA133" t="s">
        <v>318</v>
      </c>
      <c r="AB133" t="s">
        <v>274</v>
      </c>
      <c r="AC133" t="s">
        <v>275</v>
      </c>
      <c r="AD133" t="s">
        <v>319</v>
      </c>
      <c r="AE133" t="s">
        <v>320</v>
      </c>
      <c r="AF133" t="s">
        <v>278</v>
      </c>
      <c r="AG133" t="s">
        <v>279</v>
      </c>
      <c r="AH133" t="s">
        <v>280</v>
      </c>
      <c r="AI133" t="s">
        <v>281</v>
      </c>
      <c r="AJ133" t="s">
        <v>321</v>
      </c>
      <c r="AK133" t="s">
        <v>322</v>
      </c>
      <c r="AL133" t="s">
        <v>323</v>
      </c>
      <c r="AM133">
        <v>79.078707349337762</v>
      </c>
      <c r="AN133">
        <v>90.609679265527035</v>
      </c>
      <c r="AO133">
        <v>97.533673385117154</v>
      </c>
      <c r="AP133">
        <v>96.153874461989673</v>
      </c>
      <c r="AQ133">
        <v>99.609313623218512</v>
      </c>
      <c r="AR133">
        <v>91.223609103008414</v>
      </c>
      <c r="AS133">
        <v>83.145246465303984</v>
      </c>
      <c r="AT133">
        <v>88.178876698405645</v>
      </c>
      <c r="AU133">
        <v>79.65413084066671</v>
      </c>
      <c r="AV133">
        <v>89.818434704104149</v>
      </c>
      <c r="AW133">
        <v>61.554416793700092</v>
      </c>
      <c r="AX133">
        <v>76.14176867372484</v>
      </c>
      <c r="AY133">
        <v>78.072047369994593</v>
      </c>
      <c r="AZ133">
        <v>90.359024105730583</v>
      </c>
      <c r="BA133">
        <v>63.401837942991357</v>
      </c>
      <c r="BB133">
        <v>76.243725909907354</v>
      </c>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row>
    <row r="134">
      <c r="A134" t="s">
        <v>428</v>
      </c>
      <c r="B134">
        <v>2015</v>
      </c>
      <c r="C134" t="s">
        <v>433</v>
      </c>
      <c r="D134">
        <v>30</v>
      </c>
      <c r="E134" t="s">
        <v>58</v>
      </c>
      <c r="F134" t="s">
        <v>49</v>
      </c>
      <c r="G134" t="s">
        <v>192</v>
      </c>
      <c r="H134">
        <v>22.465167709348549</v>
      </c>
      <c r="I134">
        <v>20.464149457129128</v>
      </c>
      <c r="J134">
        <v>16.31526142565351</v>
      </c>
      <c r="K134">
        <v>6.813032531695387</v>
      </c>
      <c r="L134">
        <v>2.6137509048298759</v>
      </c>
      <c r="M134">
        <v>4.5460053403769063</v>
      </c>
      <c r="N134">
        <v>3.900717545941502</v>
      </c>
      <c r="O134">
        <v>4.182266535459533</v>
      </c>
      <c r="P134">
        <v>2.51457036561527</v>
      </c>
      <c r="Q134">
        <v>2.0558299745666</v>
      </c>
      <c r="R134">
        <v>25.911455064516471</v>
      </c>
      <c r="S134">
        <v>26.118893433138439</v>
      </c>
      <c r="T134">
        <v>22.163953324153312</v>
      </c>
      <c r="U134">
        <v>25.32612228006353</v>
      </c>
      <c r="V134">
        <v>27.673684988770219</v>
      </c>
      <c r="W134" t="s">
        <v>270</v>
      </c>
      <c r="X134" t="s">
        <v>315</v>
      </c>
      <c r="Y134" t="s">
        <v>316</v>
      </c>
      <c r="Z134" t="s">
        <v>317</v>
      </c>
      <c r="AA134" t="s">
        <v>318</v>
      </c>
      <c r="AB134" t="s">
        <v>274</v>
      </c>
      <c r="AC134" t="s">
        <v>275</v>
      </c>
      <c r="AD134" t="s">
        <v>319</v>
      </c>
      <c r="AE134" t="s">
        <v>320</v>
      </c>
      <c r="AF134" t="s">
        <v>278</v>
      </c>
      <c r="AG134" t="s">
        <v>279</v>
      </c>
      <c r="AH134" t="s">
        <v>280</v>
      </c>
      <c r="AI134" t="s">
        <v>281</v>
      </c>
      <c r="AJ134" t="s">
        <v>321</v>
      </c>
      <c r="AK134" t="s">
        <v>322</v>
      </c>
      <c r="AL134" t="s">
        <v>323</v>
      </c>
      <c r="AM134">
        <v>20.92129265066205</v>
      </c>
      <c r="AN134">
        <v>9.390320734472942</v>
      </c>
      <c r="AO134">
        <v>2.4663266148828318</v>
      </c>
      <c r="AP134">
        <v>3.846125538010321</v>
      </c>
      <c r="AQ134">
        <v>0.39068637678149071</v>
      </c>
      <c r="AR134">
        <v>8.77639089699157</v>
      </c>
      <c r="AS134">
        <v>16.854753534695959</v>
      </c>
      <c r="AT134">
        <v>11.82112330159458</v>
      </c>
      <c r="AU134">
        <v>20.345869159333429</v>
      </c>
      <c r="AV134">
        <v>10.181565295895849</v>
      </c>
      <c r="AW134">
        <v>38.445583206299929</v>
      </c>
      <c r="AX134">
        <v>23.858231326275241</v>
      </c>
      <c r="AY134">
        <v>21.927952630005279</v>
      </c>
      <c r="AZ134">
        <v>9.6409758942695198</v>
      </c>
      <c r="BA134">
        <v>36.598162057008537</v>
      </c>
      <c r="BB134">
        <v>23.756274090092528</v>
      </c>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row>
    <row r="135">
      <c r="A135" t="s">
        <v>428</v>
      </c>
      <c r="B135">
        <v>2015</v>
      </c>
      <c r="C135" t="s">
        <v>433</v>
      </c>
      <c r="D135">
        <v>31</v>
      </c>
      <c r="E135" t="s">
        <v>104</v>
      </c>
      <c r="F135" t="s">
        <v>50</v>
      </c>
      <c r="G135" t="s">
        <v>444</v>
      </c>
      <c r="H135">
        <v>65.088041804080746</v>
      </c>
      <c r="I135">
        <v>68.523397325384209</v>
      </c>
      <c r="J135">
        <v>75.515541777152222</v>
      </c>
      <c r="K135">
        <v>89.968136092015911</v>
      </c>
      <c r="L135">
        <v>97.121177538220849</v>
      </c>
      <c r="M135">
        <v>86.816230859423342</v>
      </c>
      <c r="N135">
        <v>92.201465809524635</v>
      </c>
      <c r="O135">
        <v>94.357101922700636</v>
      </c>
      <c r="P135">
        <v>96.881714566616338</v>
      </c>
      <c r="Q135">
        <v>97.88925552885938</v>
      </c>
      <c r="R135">
        <v>60.445107491874317</v>
      </c>
      <c r="S135">
        <v>61.945296072556552</v>
      </c>
      <c r="T135">
        <v>64.838872727816678</v>
      </c>
      <c r="U135">
        <v>65.372946237590384</v>
      </c>
      <c r="V135">
        <v>61.831220662933077</v>
      </c>
      <c r="W135" t="s">
        <v>270</v>
      </c>
      <c r="X135" t="s">
        <v>315</v>
      </c>
      <c r="Y135" t="s">
        <v>316</v>
      </c>
      <c r="Z135" t="s">
        <v>317</v>
      </c>
      <c r="AA135" t="s">
        <v>318</v>
      </c>
      <c r="AB135" t="s">
        <v>274</v>
      </c>
      <c r="AC135" t="s">
        <v>275</v>
      </c>
      <c r="AD135" t="s">
        <v>319</v>
      </c>
      <c r="AE135" t="s">
        <v>320</v>
      </c>
      <c r="AF135" t="s">
        <v>278</v>
      </c>
      <c r="AG135" t="s">
        <v>279</v>
      </c>
      <c r="AH135" t="s">
        <v>280</v>
      </c>
      <c r="AI135" t="s">
        <v>281</v>
      </c>
      <c r="AJ135" t="s">
        <v>321</v>
      </c>
      <c r="AK135" t="s">
        <v>322</v>
      </c>
      <c r="AL135" t="s">
        <v>323</v>
      </c>
      <c r="AM135">
        <v>58.138939453659248</v>
      </c>
      <c r="AN135">
        <v>76.631179526443574</v>
      </c>
      <c r="AO135">
        <v>97.361652960538521</v>
      </c>
      <c r="AP135">
        <v>91.188095072722362</v>
      </c>
      <c r="AQ135">
        <v>96.663706788617048</v>
      </c>
      <c r="AR135">
        <v>91.075393456122924</v>
      </c>
      <c r="AS135">
        <v>68.852380242853599</v>
      </c>
      <c r="AT135">
        <v>83.886941604743598</v>
      </c>
      <c r="AU135">
        <v>65.833934964328051</v>
      </c>
      <c r="AV135">
        <v>82.690217592498712</v>
      </c>
      <c r="AW135">
        <v>61.554416793700092</v>
      </c>
      <c r="AX135">
        <v>42.521258281538458</v>
      </c>
      <c r="AY135">
        <v>74.050927205389371</v>
      </c>
      <c r="AZ135">
        <v>89.158825949826266</v>
      </c>
      <c r="BA135">
        <v>56.134960045397833</v>
      </c>
      <c r="BB135">
        <v>69.655521043312163</v>
      </c>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row>
    <row r="136">
      <c r="A136" t="s">
        <v>428</v>
      </c>
      <c r="B136">
        <v>2015</v>
      </c>
      <c r="C136" t="s">
        <v>433</v>
      </c>
      <c r="D136">
        <v>32</v>
      </c>
      <c r="E136" t="s">
        <v>104</v>
      </c>
      <c r="F136" t="s">
        <v>49</v>
      </c>
      <c r="G136" t="s">
        <v>192</v>
      </c>
      <c r="H136">
        <v>34.911958195919148</v>
      </c>
      <c r="I136">
        <v>31.47660267461594</v>
      </c>
      <c r="J136">
        <v>24.48445822284776</v>
      </c>
      <c r="K136">
        <v>10.031863907984031</v>
      </c>
      <c r="L136">
        <v>2.8788224617791349</v>
      </c>
      <c r="M136">
        <v>13.183769140576681</v>
      </c>
      <c r="N136">
        <v>7.7985341904752463</v>
      </c>
      <c r="O136">
        <v>5.6428980772993871</v>
      </c>
      <c r="P136">
        <v>3.118285433383654</v>
      </c>
      <c r="Q136">
        <v>2.1107444711406802</v>
      </c>
      <c r="R136">
        <v>39.554892508125818</v>
      </c>
      <c r="S136">
        <v>38.054703927443512</v>
      </c>
      <c r="T136">
        <v>35.161127272183322</v>
      </c>
      <c r="U136">
        <v>34.627053762409567</v>
      </c>
      <c r="V136">
        <v>38.168779337066823</v>
      </c>
      <c r="W136" t="s">
        <v>270</v>
      </c>
      <c r="X136" t="s">
        <v>315</v>
      </c>
      <c r="Y136" t="s">
        <v>316</v>
      </c>
      <c r="Z136" t="s">
        <v>317</v>
      </c>
      <c r="AA136" t="s">
        <v>318</v>
      </c>
      <c r="AB136" t="s">
        <v>274</v>
      </c>
      <c r="AC136" t="s">
        <v>275</v>
      </c>
      <c r="AD136" t="s">
        <v>319</v>
      </c>
      <c r="AE136" t="s">
        <v>320</v>
      </c>
      <c r="AF136" t="s">
        <v>278</v>
      </c>
      <c r="AG136" t="s">
        <v>279</v>
      </c>
      <c r="AH136" t="s">
        <v>280</v>
      </c>
      <c r="AI136" t="s">
        <v>281</v>
      </c>
      <c r="AJ136" t="s">
        <v>321</v>
      </c>
      <c r="AK136" t="s">
        <v>322</v>
      </c>
      <c r="AL136" t="s">
        <v>323</v>
      </c>
      <c r="AM136">
        <v>41.861060546340411</v>
      </c>
      <c r="AN136">
        <v>23.368820473556429</v>
      </c>
      <c r="AO136">
        <v>2.6383470394614901</v>
      </c>
      <c r="AP136">
        <v>8.811904927277693</v>
      </c>
      <c r="AQ136">
        <v>3.3362932113829671</v>
      </c>
      <c r="AR136">
        <v>8.9246065438770685</v>
      </c>
      <c r="AS136">
        <v>31.147619757146281</v>
      </c>
      <c r="AT136">
        <v>16.11305839525663</v>
      </c>
      <c r="AU136">
        <v>34.16606503567187</v>
      </c>
      <c r="AV136">
        <v>17.30978240750126</v>
      </c>
      <c r="AW136">
        <v>38.445583206299929</v>
      </c>
      <c r="AX136">
        <v>57.478741718461549</v>
      </c>
      <c r="AY136">
        <v>25.949072794610551</v>
      </c>
      <c r="AZ136">
        <v>10.841174050173811</v>
      </c>
      <c r="BA136">
        <v>43.865039954602103</v>
      </c>
      <c r="BB136">
        <v>30.344478956687698</v>
      </c>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row>
    <row r="137">
      <c r="A137" t="s">
        <v>428</v>
      </c>
      <c r="B137">
        <v>2015</v>
      </c>
      <c r="C137" t="s">
        <v>433</v>
      </c>
      <c r="D137">
        <v>35</v>
      </c>
      <c r="E137" t="s">
        <v>56</v>
      </c>
      <c r="F137" t="s">
        <v>50</v>
      </c>
      <c r="G137" t="s">
        <v>192</v>
      </c>
      <c r="H137">
        <v>82.552622518346851</v>
      </c>
      <c r="I137">
        <v>84.855976331155958</v>
      </c>
      <c r="J137">
        <v>87.239820252865513</v>
      </c>
      <c r="K137">
        <v>94.477815095416091</v>
      </c>
      <c r="L137">
        <v>98.016622326328957</v>
      </c>
      <c r="M137">
        <v>91.115572852643339</v>
      </c>
      <c r="N137">
        <v>95.172106000851812</v>
      </c>
      <c r="O137">
        <v>96.885414916917298</v>
      </c>
      <c r="P137">
        <v>98.033644247429635</v>
      </c>
      <c r="Q137">
        <v>98.146612127292258</v>
      </c>
      <c r="R137">
        <v>79.351328205133598</v>
      </c>
      <c r="S137">
        <v>84.165452835927439</v>
      </c>
      <c r="T137">
        <v>82.210075790448883</v>
      </c>
      <c r="U137">
        <v>84.902681943283326</v>
      </c>
      <c r="V137">
        <v>79.88670230368588</v>
      </c>
      <c r="W137" t="s">
        <v>270</v>
      </c>
      <c r="X137" t="s">
        <v>315</v>
      </c>
      <c r="Y137" t="s">
        <v>316</v>
      </c>
      <c r="Z137" t="s">
        <v>317</v>
      </c>
      <c r="AA137" t="s">
        <v>318</v>
      </c>
      <c r="AB137" t="s">
        <v>274</v>
      </c>
      <c r="AC137" t="s">
        <v>275</v>
      </c>
      <c r="AD137" t="s">
        <v>319</v>
      </c>
      <c r="AE137" t="s">
        <v>320</v>
      </c>
      <c r="AF137" t="s">
        <v>278</v>
      </c>
      <c r="AG137" t="s">
        <v>279</v>
      </c>
      <c r="AH137" t="s">
        <v>280</v>
      </c>
      <c r="AI137" t="s">
        <v>281</v>
      </c>
      <c r="AJ137" t="s">
        <v>321</v>
      </c>
      <c r="AK137" t="s">
        <v>322</v>
      </c>
      <c r="AL137" t="s">
        <v>323</v>
      </c>
      <c r="AM137">
        <v>68.749125001645055</v>
      </c>
      <c r="AN137">
        <v>89.226866213939118</v>
      </c>
      <c r="AO137">
        <v>98.394235660728839</v>
      </c>
      <c r="AP137">
        <v>92.089146474304542</v>
      </c>
      <c r="AQ137">
        <v>97.571992290725916</v>
      </c>
      <c r="AR137">
        <v>99.687924830278916</v>
      </c>
      <c r="AS137">
        <v>86.920150968014312</v>
      </c>
      <c r="AT137">
        <v>90.318917779682948</v>
      </c>
      <c r="AU137">
        <v>71.478429574404046</v>
      </c>
      <c r="AV137">
        <v>95.334708689501539</v>
      </c>
      <c r="AW137">
        <v>99.714112365370468</v>
      </c>
      <c r="AX137">
        <v>48.37318213842898</v>
      </c>
      <c r="AY137">
        <v>89.482372627106244</v>
      </c>
      <c r="AZ137">
        <v>95.256144317236661</v>
      </c>
      <c r="BA137">
        <v>82.442676560713892</v>
      </c>
      <c r="BB137">
        <v>93.442195989392445</v>
      </c>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row>
    <row r="138">
      <c r="A138" t="s">
        <v>428</v>
      </c>
      <c r="B138">
        <v>2015</v>
      </c>
      <c r="C138" t="s">
        <v>433</v>
      </c>
      <c r="D138">
        <v>36</v>
      </c>
      <c r="E138" t="s">
        <v>56</v>
      </c>
      <c r="F138" t="s">
        <v>49</v>
      </c>
      <c r="G138" t="s">
        <v>192</v>
      </c>
      <c r="H138">
        <v>17.447377481653358</v>
      </c>
      <c r="I138">
        <v>15.144023668844181</v>
      </c>
      <c r="J138">
        <v>12.760179747134559</v>
      </c>
      <c r="K138">
        <v>5.5221849045838223</v>
      </c>
      <c r="L138">
        <v>1.983377673671022</v>
      </c>
      <c r="M138">
        <v>8.8844271473565772</v>
      </c>
      <c r="N138">
        <v>4.8278939991481327</v>
      </c>
      <c r="O138">
        <v>3.114585083082726</v>
      </c>
      <c r="P138">
        <v>1.966355752570391</v>
      </c>
      <c r="Q138">
        <v>1.8533878727077899</v>
      </c>
      <c r="R138">
        <v>20.64867179486663</v>
      </c>
      <c r="S138">
        <v>15.83454716407249</v>
      </c>
      <c r="T138">
        <v>17.78992420955116</v>
      </c>
      <c r="U138">
        <v>15.097318056716659</v>
      </c>
      <c r="V138">
        <v>20.113297696314</v>
      </c>
      <c r="W138" t="s">
        <v>270</v>
      </c>
      <c r="X138" t="s">
        <v>315</v>
      </c>
      <c r="Y138" t="s">
        <v>316</v>
      </c>
      <c r="Z138" t="s">
        <v>317</v>
      </c>
      <c r="AA138" t="s">
        <v>318</v>
      </c>
      <c r="AB138" t="s">
        <v>274</v>
      </c>
      <c r="AC138" t="s">
        <v>275</v>
      </c>
      <c r="AD138" t="s">
        <v>319</v>
      </c>
      <c r="AE138" t="s">
        <v>320</v>
      </c>
      <c r="AF138" t="s">
        <v>278</v>
      </c>
      <c r="AG138" t="s">
        <v>279</v>
      </c>
      <c r="AH138" t="s">
        <v>280</v>
      </c>
      <c r="AI138" t="s">
        <v>281</v>
      </c>
      <c r="AJ138" t="s">
        <v>321</v>
      </c>
      <c r="AK138" t="s">
        <v>322</v>
      </c>
      <c r="AL138" t="s">
        <v>323</v>
      </c>
      <c r="AM138">
        <v>31.250874998354611</v>
      </c>
      <c r="AN138">
        <v>10.77313378606093</v>
      </c>
      <c r="AO138">
        <v>1.605764339271103</v>
      </c>
      <c r="AP138">
        <v>7.9108535256955044</v>
      </c>
      <c r="AQ138">
        <v>2.4280077092741119</v>
      </c>
      <c r="AR138">
        <v>0.31207516972107552</v>
      </c>
      <c r="AS138">
        <v>13.07984903198559</v>
      </c>
      <c r="AT138">
        <v>9.6810822203172453</v>
      </c>
      <c r="AU138">
        <v>28.521570425595961</v>
      </c>
      <c r="AV138">
        <v>4.6652913104984766</v>
      </c>
      <c r="AW138">
        <v>0.28588763462952438</v>
      </c>
      <c r="AX138">
        <v>51.626817861571027</v>
      </c>
      <c r="AY138">
        <v>10.517627372893671</v>
      </c>
      <c r="AZ138">
        <v>4.7438556827633311</v>
      </c>
      <c r="BA138">
        <v>17.55732343928597</v>
      </c>
      <c r="BB138">
        <v>6.5578040106075237</v>
      </c>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row>
    <row r="139">
      <c r="A139" t="s">
        <v>428</v>
      </c>
      <c r="B139">
        <v>2015</v>
      </c>
      <c r="C139" t="s">
        <v>433</v>
      </c>
      <c r="D139">
        <v>37</v>
      </c>
      <c r="E139" t="s">
        <v>163</v>
      </c>
      <c r="F139" t="s">
        <v>50</v>
      </c>
      <c r="G139" t="s">
        <v>445</v>
      </c>
      <c r="H139">
        <v>83.330281595575443</v>
      </c>
      <c r="I139">
        <v>86.292967875125711</v>
      </c>
      <c r="J139">
        <v>87.454599538399393</v>
      </c>
      <c r="K139">
        <v>94.566354904653309</v>
      </c>
      <c r="L139">
        <v>98.10395730197969</v>
      </c>
      <c r="M139">
        <v>91.211486173881511</v>
      </c>
      <c r="N139">
        <v>95.24600603315136</v>
      </c>
      <c r="O139">
        <v>96.885414916917298</v>
      </c>
      <c r="P139">
        <v>98.092470631457857</v>
      </c>
      <c r="Q139">
        <v>98.252090887173566</v>
      </c>
      <c r="R139">
        <v>80.820231732861373</v>
      </c>
      <c r="S139">
        <v>84.754790724083065</v>
      </c>
      <c r="T139">
        <v>83.956132698951194</v>
      </c>
      <c r="U139">
        <v>85.667477135631231</v>
      </c>
      <c r="V139">
        <v>80.35202945842012</v>
      </c>
      <c r="W139" t="s">
        <v>270</v>
      </c>
      <c r="X139" t="s">
        <v>315</v>
      </c>
      <c r="Y139" t="s">
        <v>316</v>
      </c>
      <c r="Z139" t="s">
        <v>317</v>
      </c>
      <c r="AA139" t="s">
        <v>318</v>
      </c>
      <c r="AB139" t="s">
        <v>274</v>
      </c>
      <c r="AC139" t="s">
        <v>275</v>
      </c>
      <c r="AD139" t="s">
        <v>319</v>
      </c>
      <c r="AE139" t="s">
        <v>320</v>
      </c>
      <c r="AF139" t="s">
        <v>278</v>
      </c>
      <c r="AG139" t="s">
        <v>279</v>
      </c>
      <c r="AH139" t="s">
        <v>280</v>
      </c>
      <c r="AI139" t="s">
        <v>281</v>
      </c>
      <c r="AJ139" t="s">
        <v>321</v>
      </c>
      <c r="AK139" t="s">
        <v>322</v>
      </c>
      <c r="AL139" t="s">
        <v>323</v>
      </c>
      <c r="AM139">
        <v>69.014875054719099</v>
      </c>
      <c r="AN139">
        <v>89.226866213939118</v>
      </c>
      <c r="AO139">
        <v>98.394235660728839</v>
      </c>
      <c r="AP139">
        <v>92.349065021837788</v>
      </c>
      <c r="AQ139">
        <v>97.571992290725916</v>
      </c>
      <c r="AR139">
        <v>99.687924830278916</v>
      </c>
      <c r="AS139">
        <v>87.254570586079268</v>
      </c>
      <c r="AT139">
        <v>90.491950213947121</v>
      </c>
      <c r="AU139">
        <v>72.271962938307837</v>
      </c>
      <c r="AV139">
        <v>95.324597398176138</v>
      </c>
      <c r="AW139">
        <v>99.714112365370468</v>
      </c>
      <c r="AX139">
        <v>48.437665213031543</v>
      </c>
      <c r="AY139">
        <v>90.511091731724449</v>
      </c>
      <c r="AZ139">
        <v>97.260885698771489</v>
      </c>
      <c r="BA139">
        <v>83.469885041191844</v>
      </c>
      <c r="BB139">
        <v>93.442195989392445</v>
      </c>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row>
    <row r="140">
      <c r="A140" t="s">
        <v>428</v>
      </c>
      <c r="B140">
        <v>2015</v>
      </c>
      <c r="C140" t="s">
        <v>433</v>
      </c>
      <c r="D140">
        <v>38</v>
      </c>
      <c r="E140" t="s">
        <v>163</v>
      </c>
      <c r="F140" t="s">
        <v>49</v>
      </c>
      <c r="G140" t="s">
        <v>192</v>
      </c>
      <c r="H140">
        <v>16.669718404424788</v>
      </c>
      <c r="I140">
        <v>13.70703212487445</v>
      </c>
      <c r="J140">
        <v>12.5454004616007</v>
      </c>
      <c r="K140">
        <v>5.4336450953465967</v>
      </c>
      <c r="L140">
        <v>1.89604269802029</v>
      </c>
      <c r="M140">
        <v>8.7885138261184164</v>
      </c>
      <c r="N140">
        <v>4.7539939668485873</v>
      </c>
      <c r="O140">
        <v>3.114585083082726</v>
      </c>
      <c r="P140">
        <v>1.907529368542169</v>
      </c>
      <c r="Q140">
        <v>1.747909112826485</v>
      </c>
      <c r="R140">
        <v>19.179768267138869</v>
      </c>
      <c r="S140">
        <v>15.245209275916849</v>
      </c>
      <c r="T140">
        <v>16.043867301048859</v>
      </c>
      <c r="U140">
        <v>14.332522864368769</v>
      </c>
      <c r="V140">
        <v>19.647970541579781</v>
      </c>
      <c r="W140" t="s">
        <v>270</v>
      </c>
      <c r="X140" t="s">
        <v>315</v>
      </c>
      <c r="Y140" t="s">
        <v>316</v>
      </c>
      <c r="Z140" t="s">
        <v>317</v>
      </c>
      <c r="AA140" t="s">
        <v>318</v>
      </c>
      <c r="AB140" t="s">
        <v>274</v>
      </c>
      <c r="AC140" t="s">
        <v>275</v>
      </c>
      <c r="AD140" t="s">
        <v>319</v>
      </c>
      <c r="AE140" t="s">
        <v>320</v>
      </c>
      <c r="AF140" t="s">
        <v>278</v>
      </c>
      <c r="AG140" t="s">
        <v>279</v>
      </c>
      <c r="AH140" t="s">
        <v>280</v>
      </c>
      <c r="AI140" t="s">
        <v>281</v>
      </c>
      <c r="AJ140" t="s">
        <v>321</v>
      </c>
      <c r="AK140" t="s">
        <v>322</v>
      </c>
      <c r="AL140" t="s">
        <v>323</v>
      </c>
      <c r="AM140">
        <v>30.98512494528056</v>
      </c>
      <c r="AN140">
        <v>10.77313378606093</v>
      </c>
      <c r="AO140">
        <v>1.605764339271103</v>
      </c>
      <c r="AP140">
        <v>7.6509349781622493</v>
      </c>
      <c r="AQ140">
        <v>2.4280077092741119</v>
      </c>
      <c r="AR140">
        <v>0.31207516972107552</v>
      </c>
      <c r="AS140">
        <v>12.745429413920659</v>
      </c>
      <c r="AT140">
        <v>9.5080497860530571</v>
      </c>
      <c r="AU140">
        <v>27.728037061692149</v>
      </c>
      <c r="AV140">
        <v>4.675402601823885</v>
      </c>
      <c r="AW140">
        <v>0.28588763462952438</v>
      </c>
      <c r="AX140">
        <v>51.562334786968478</v>
      </c>
      <c r="AY140">
        <v>9.4889082682755035</v>
      </c>
      <c r="AZ140">
        <v>2.739114301228541</v>
      </c>
      <c r="BA140">
        <v>16.53011495880806</v>
      </c>
      <c r="BB140">
        <v>6.5578040106075237</v>
      </c>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row>
    <row r="141">
      <c r="A141" t="s">
        <v>428</v>
      </c>
      <c r="B141">
        <v>2015</v>
      </c>
      <c r="C141" t="s">
        <v>433</v>
      </c>
      <c r="D141">
        <v>41</v>
      </c>
      <c r="E141" t="s">
        <v>57</v>
      </c>
      <c r="F141" t="s">
        <v>50</v>
      </c>
      <c r="G141" t="s">
        <v>192</v>
      </c>
      <c r="H141">
        <v>0.66556519069730391</v>
      </c>
      <c r="I141">
        <v>0.89281894708301524</v>
      </c>
      <c r="J141">
        <v>1.174707823363877</v>
      </c>
      <c r="K141">
        <v>1.0220741385897369</v>
      </c>
      <c r="L141">
        <v>0.62913864398382979</v>
      </c>
      <c r="M141">
        <v>0.55020305556357785</v>
      </c>
      <c r="N141">
        <v>0.71944517808440689</v>
      </c>
      <c r="O141">
        <v>0.80651530823337092</v>
      </c>
      <c r="P141">
        <v>0.55989036022900096</v>
      </c>
      <c r="Q141">
        <v>0.78249468505021069</v>
      </c>
      <c r="R141">
        <v>0.71030138057124703</v>
      </c>
      <c r="S141">
        <v>0.80107066097863477</v>
      </c>
      <c r="T141">
        <v>1.0303948581130751</v>
      </c>
      <c r="U141">
        <v>1.3841787221059429</v>
      </c>
      <c r="V141">
        <v>1.561342681921847</v>
      </c>
      <c r="W141" t="s">
        <v>270</v>
      </c>
      <c r="X141" t="s">
        <v>315</v>
      </c>
      <c r="Y141" t="s">
        <v>316</v>
      </c>
      <c r="Z141" t="s">
        <v>317</v>
      </c>
      <c r="AA141" t="s">
        <v>318</v>
      </c>
      <c r="AB141" t="s">
        <v>274</v>
      </c>
      <c r="AC141" t="s">
        <v>275</v>
      </c>
      <c r="AD141" t="s">
        <v>319</v>
      </c>
      <c r="AE141" t="s">
        <v>320</v>
      </c>
      <c r="AF141" t="s">
        <v>278</v>
      </c>
      <c r="AG141" t="s">
        <v>279</v>
      </c>
      <c r="AH141" t="s">
        <v>280</v>
      </c>
      <c r="AI141" t="s">
        <v>281</v>
      </c>
      <c r="AJ141" t="s">
        <v>321</v>
      </c>
      <c r="AK141" t="s">
        <v>322</v>
      </c>
      <c r="AL141" t="s">
        <v>323</v>
      </c>
      <c r="AM141">
        <v>5.1550607808079354</v>
      </c>
      <c r="AN141">
        <v>0</v>
      </c>
      <c r="AO141">
        <v>0.33814616558259541</v>
      </c>
      <c r="AP141">
        <v>1.1798070734009629</v>
      </c>
      <c r="AQ141">
        <v>0.55903331882893814</v>
      </c>
      <c r="AR141">
        <v>0</v>
      </c>
      <c r="AS141">
        <v>0.65143725240440498</v>
      </c>
      <c r="AT141">
        <v>1.7310254533875959</v>
      </c>
      <c r="AU141">
        <v>2.9742979568817169</v>
      </c>
      <c r="AV141">
        <v>0</v>
      </c>
      <c r="AW141">
        <v>0</v>
      </c>
      <c r="AX141">
        <v>2.5293974580652701</v>
      </c>
      <c r="AY141">
        <v>0.5009834256454454</v>
      </c>
      <c r="AZ141">
        <v>0</v>
      </c>
      <c r="BA141">
        <v>0.49309409477446092</v>
      </c>
      <c r="BB141">
        <v>0</v>
      </c>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row>
    <row r="142">
      <c r="A142" t="s">
        <v>428</v>
      </c>
      <c r="B142">
        <v>2015</v>
      </c>
      <c r="C142" t="s">
        <v>433</v>
      </c>
      <c r="D142">
        <v>42</v>
      </c>
      <c r="E142" t="s">
        <v>57</v>
      </c>
      <c r="F142" t="s">
        <v>49</v>
      </c>
      <c r="G142" t="s">
        <v>446</v>
      </c>
      <c r="H142">
        <v>99.334434809302721</v>
      </c>
      <c r="I142">
        <v>99.107181052916957</v>
      </c>
      <c r="J142">
        <v>98.825292176636154</v>
      </c>
      <c r="K142">
        <v>98.977925861410256</v>
      </c>
      <c r="L142">
        <v>99.370861356016178</v>
      </c>
      <c r="M142">
        <v>99.449796944436443</v>
      </c>
      <c r="N142">
        <v>99.280554821915572</v>
      </c>
      <c r="O142">
        <v>99.193484691766685</v>
      </c>
      <c r="P142">
        <v>99.440109639770995</v>
      </c>
      <c r="Q142">
        <v>99.217505314949804</v>
      </c>
      <c r="R142">
        <v>99.289698619428734</v>
      </c>
      <c r="S142">
        <v>99.19892933902139</v>
      </c>
      <c r="T142">
        <v>98.96960514188693</v>
      </c>
      <c r="U142">
        <v>98.615821277894085</v>
      </c>
      <c r="V142">
        <v>98.4386573180781</v>
      </c>
      <c r="W142" t="s">
        <v>270</v>
      </c>
      <c r="X142" t="s">
        <v>315</v>
      </c>
      <c r="Y142" t="s">
        <v>316</v>
      </c>
      <c r="Z142" t="s">
        <v>317</v>
      </c>
      <c r="AA142" t="s">
        <v>318</v>
      </c>
      <c r="AB142" t="s">
        <v>274</v>
      </c>
      <c r="AC142" t="s">
        <v>275</v>
      </c>
      <c r="AD142" t="s">
        <v>319</v>
      </c>
      <c r="AE142" t="s">
        <v>320</v>
      </c>
      <c r="AF142" t="s">
        <v>278</v>
      </c>
      <c r="AG142" t="s">
        <v>279</v>
      </c>
      <c r="AH142" t="s">
        <v>280</v>
      </c>
      <c r="AI142" t="s">
        <v>281</v>
      </c>
      <c r="AJ142" t="s">
        <v>321</v>
      </c>
      <c r="AK142" t="s">
        <v>322</v>
      </c>
      <c r="AL142" t="s">
        <v>323</v>
      </c>
      <c r="AM142">
        <v>94.844939219192042</v>
      </c>
      <c r="AN142">
        <v>100</v>
      </c>
      <c r="AO142">
        <v>99.661853834417386</v>
      </c>
      <c r="AP142">
        <v>98.82019292659902</v>
      </c>
      <c r="AQ142">
        <v>99.440966681171076</v>
      </c>
      <c r="AR142">
        <v>100</v>
      </c>
      <c r="AS142">
        <v>99.348562747595594</v>
      </c>
      <c r="AT142">
        <v>98.268974546612483</v>
      </c>
      <c r="AU142">
        <v>97.025702043118329</v>
      </c>
      <c r="AV142">
        <v>100</v>
      </c>
      <c r="AW142">
        <v>100</v>
      </c>
      <c r="AX142">
        <v>97.470602541934738</v>
      </c>
      <c r="AY142">
        <v>99.499016574354528</v>
      </c>
      <c r="AZ142">
        <v>100</v>
      </c>
      <c r="BA142">
        <v>99.506905905225537</v>
      </c>
      <c r="BB142">
        <v>100</v>
      </c>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row>
    <row r="143">
      <c r="A143" t="s">
        <v>428</v>
      </c>
      <c r="B143">
        <v>2015</v>
      </c>
      <c r="C143" t="s">
        <v>433</v>
      </c>
      <c r="D143">
        <v>58</v>
      </c>
      <c r="E143" t="s">
        <v>164</v>
      </c>
      <c r="F143" t="s">
        <v>165</v>
      </c>
      <c r="G143" t="s">
        <v>192</v>
      </c>
      <c r="H143">
        <v>27.93725961197859</v>
      </c>
      <c r="I143">
        <v>44.250000571812059</v>
      </c>
      <c r="J143">
        <v>61.833094051325872</v>
      </c>
      <c r="K143">
        <v>78.699486230783023</v>
      </c>
      <c r="L143">
        <v>79.61149352117279</v>
      </c>
      <c r="M143">
        <v>66.175418116877466</v>
      </c>
      <c r="N143">
        <v>81.361925010289653</v>
      </c>
      <c r="O143">
        <v>80.447884349977485</v>
      </c>
      <c r="P143">
        <v>82.672645016827644</v>
      </c>
      <c r="Q143">
        <v>77.157176323105659</v>
      </c>
      <c r="R143">
        <v>17.730317325900302</v>
      </c>
      <c r="S143">
        <v>27.75044763473154</v>
      </c>
      <c r="T143">
        <v>40.040166583456617</v>
      </c>
      <c r="U143">
        <v>46.113575829364947</v>
      </c>
      <c r="V143">
        <v>52.122755246012218</v>
      </c>
      <c r="W143" t="s">
        <v>270</v>
      </c>
      <c r="X143" t="s">
        <v>315</v>
      </c>
      <c r="Y143" t="s">
        <v>316</v>
      </c>
      <c r="Z143" t="s">
        <v>317</v>
      </c>
      <c r="AA143" t="s">
        <v>318</v>
      </c>
      <c r="AB143" t="s">
        <v>274</v>
      </c>
      <c r="AC143" t="s">
        <v>275</v>
      </c>
      <c r="AD143" t="s">
        <v>319</v>
      </c>
      <c r="AE143" t="s">
        <v>320</v>
      </c>
      <c r="AF143" t="s">
        <v>278</v>
      </c>
      <c r="AG143" t="s">
        <v>279</v>
      </c>
      <c r="AH143" t="s">
        <v>280</v>
      </c>
      <c r="AI143" t="s">
        <v>281</v>
      </c>
      <c r="AJ143" t="s">
        <v>321</v>
      </c>
      <c r="AK143" t="s">
        <v>322</v>
      </c>
      <c r="AL143" t="s">
        <v>323</v>
      </c>
      <c r="AM143">
        <v>52.364004245416737</v>
      </c>
      <c r="AN143">
        <v>70.596845588383346</v>
      </c>
      <c r="AO143">
        <v>80.154526179278861</v>
      </c>
      <c r="AP143">
        <v>63.610190829590707</v>
      </c>
      <c r="AQ143">
        <v>57.884745032150597</v>
      </c>
      <c r="AR143">
        <v>83.05419620976798</v>
      </c>
      <c r="AS143">
        <v>64.879431255050974</v>
      </c>
      <c r="AT143">
        <v>71.944814891113126</v>
      </c>
      <c r="AU143">
        <v>59.294539217560249</v>
      </c>
      <c r="AV143">
        <v>65.454682630820628</v>
      </c>
      <c r="AW143">
        <v>59.357056098401308</v>
      </c>
      <c r="AX143">
        <v>37.884434936972973</v>
      </c>
      <c r="AY143">
        <v>69.987764286041525</v>
      </c>
      <c r="AZ143">
        <v>34.219627379666051</v>
      </c>
      <c r="BA143">
        <v>51.953415384785323</v>
      </c>
      <c r="BB143">
        <v>51.723458312982771</v>
      </c>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row>
    <row r="144">
      <c r="A144" t="s">
        <v>428</v>
      </c>
      <c r="B144">
        <v>2015</v>
      </c>
      <c r="C144" t="s">
        <v>433</v>
      </c>
      <c r="D144">
        <v>59</v>
      </c>
      <c r="E144" t="s">
        <v>164</v>
      </c>
      <c r="F144" t="s">
        <v>285</v>
      </c>
      <c r="G144" t="s">
        <v>192</v>
      </c>
      <c r="H144">
        <v>36.843688402410223</v>
      </c>
      <c r="I144">
        <v>23.41717472311668</v>
      </c>
      <c r="J144">
        <v>10.54910890755961</v>
      </c>
      <c r="K144">
        <v>1.9132025944294071</v>
      </c>
      <c r="L144">
        <v>0.18144523600193779</v>
      </c>
      <c r="M144">
        <v>17.564978348744908</v>
      </c>
      <c r="N144">
        <v>4.6700439187020919</v>
      </c>
      <c r="O144">
        <v>1.7123734223659091</v>
      </c>
      <c r="P144">
        <v>0.38450471636120848</v>
      </c>
      <c r="Q144">
        <v>0.034254648422909997</v>
      </c>
      <c r="R144">
        <v>42.481623474096757</v>
      </c>
      <c r="S144">
        <v>34.135598085094557</v>
      </c>
      <c r="T144">
        <v>24.570286785380208</v>
      </c>
      <c r="U144">
        <v>18.09148624143527</v>
      </c>
      <c r="V144">
        <v>8.8211494497924043</v>
      </c>
      <c r="W144" t="s">
        <v>270</v>
      </c>
      <c r="X144" t="s">
        <v>315</v>
      </c>
      <c r="Y144" t="s">
        <v>316</v>
      </c>
      <c r="Z144" t="s">
        <v>317</v>
      </c>
      <c r="AA144" t="s">
        <v>318</v>
      </c>
      <c r="AB144" t="s">
        <v>274</v>
      </c>
      <c r="AC144" t="s">
        <v>275</v>
      </c>
      <c r="AD144" t="s">
        <v>319</v>
      </c>
      <c r="AE144" t="s">
        <v>320</v>
      </c>
      <c r="AF144" t="s">
        <v>278</v>
      </c>
      <c r="AG144" t="s">
        <v>279</v>
      </c>
      <c r="AH144" t="s">
        <v>280</v>
      </c>
      <c r="AI144" t="s">
        <v>281</v>
      </c>
      <c r="AJ144" t="s">
        <v>321</v>
      </c>
      <c r="AK144" t="s">
        <v>322</v>
      </c>
      <c r="AL144" t="s">
        <v>323</v>
      </c>
      <c r="AM144">
        <v>0.90913761160222073</v>
      </c>
      <c r="AN144">
        <v>5.8663964531162396</v>
      </c>
      <c r="AO144">
        <v>1.353865919782832</v>
      </c>
      <c r="AP144">
        <v>27.024484703714482</v>
      </c>
      <c r="AQ144">
        <v>0.59042562286617495</v>
      </c>
      <c r="AR144">
        <v>1.80792419120216</v>
      </c>
      <c r="AS144">
        <v>2.4707862854105329</v>
      </c>
      <c r="AT144">
        <v>0.59014128102475683</v>
      </c>
      <c r="AU144">
        <v>0</v>
      </c>
      <c r="AV144">
        <v>17.235534961678098</v>
      </c>
      <c r="AW144">
        <v>2.0441284167895351</v>
      </c>
      <c r="AX144">
        <v>0.16175836135593619</v>
      </c>
      <c r="AY144">
        <v>2.68246270827879</v>
      </c>
      <c r="AZ144">
        <v>54.69739449561559</v>
      </c>
      <c r="BA144">
        <v>0.48927946638908348</v>
      </c>
      <c r="BB144">
        <v>17.77620826859258</v>
      </c>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row>
    <row r="145">
      <c r="A145" t="s">
        <v>428</v>
      </c>
      <c r="B145">
        <v>2015</v>
      </c>
      <c r="C145" t="s">
        <v>433</v>
      </c>
      <c r="D145">
        <v>60</v>
      </c>
      <c r="E145" t="s">
        <v>164</v>
      </c>
      <c r="F145" t="s">
        <v>286</v>
      </c>
      <c r="G145" t="s">
        <v>192</v>
      </c>
      <c r="H145">
        <v>1.08471020896121</v>
      </c>
      <c r="I145">
        <v>1.222153265901224</v>
      </c>
      <c r="J145">
        <v>0.098926750462300095</v>
      </c>
      <c r="K145">
        <v>0.058269765700138303</v>
      </c>
      <c r="L145">
        <v>0.016147487499436501</v>
      </c>
      <c r="M145">
        <v>0.30671728272374249</v>
      </c>
      <c r="N145">
        <v>0.017387269850820099</v>
      </c>
      <c r="O145">
        <v>0</v>
      </c>
      <c r="P145">
        <v>0</v>
      </c>
      <c r="Q145">
        <v>0.030349853440698901</v>
      </c>
      <c r="R145">
        <v>1.7840170309283729</v>
      </c>
      <c r="S145">
        <v>0.47098693789368701</v>
      </c>
      <c r="T145">
        <v>2.367822406492134</v>
      </c>
      <c r="U145">
        <v>0.066980251339824007</v>
      </c>
      <c r="V145">
        <v>0.20864153224755869</v>
      </c>
      <c r="W145" t="s">
        <v>270</v>
      </c>
      <c r="X145" t="s">
        <v>315</v>
      </c>
      <c r="Y145" t="s">
        <v>316</v>
      </c>
      <c r="Z145" t="s">
        <v>317</v>
      </c>
      <c r="AA145" t="s">
        <v>318</v>
      </c>
      <c r="AB145" t="s">
        <v>274</v>
      </c>
      <c r="AC145" t="s">
        <v>275</v>
      </c>
      <c r="AD145" t="s">
        <v>319</v>
      </c>
      <c r="AE145" t="s">
        <v>320</v>
      </c>
      <c r="AF145" t="s">
        <v>278</v>
      </c>
      <c r="AG145" t="s">
        <v>279</v>
      </c>
      <c r="AH145" t="s">
        <v>280</v>
      </c>
      <c r="AI145" t="s">
        <v>281</v>
      </c>
      <c r="AJ145" t="s">
        <v>321</v>
      </c>
      <c r="AK145" t="s">
        <v>322</v>
      </c>
      <c r="AL145" t="s">
        <v>323</v>
      </c>
      <c r="AM145">
        <v>0.29446493883168862</v>
      </c>
      <c r="AN145">
        <v>2.2786874668299562</v>
      </c>
      <c r="AO145">
        <v>0.042947587054858599</v>
      </c>
      <c r="AP145">
        <v>1.4493919929418331</v>
      </c>
      <c r="AQ145">
        <v>0.025971280725812701</v>
      </c>
      <c r="AR145">
        <v>0.1482156468854986</v>
      </c>
      <c r="AS145">
        <v>0.40997681528568791</v>
      </c>
      <c r="AT145">
        <v>0.0272580548008266</v>
      </c>
      <c r="AU145">
        <v>0.061410357282910701</v>
      </c>
      <c r="AV145">
        <v>0.52834780445476193</v>
      </c>
      <c r="AW145">
        <v>0</v>
      </c>
      <c r="AX145">
        <v>0.0354091860723523</v>
      </c>
      <c r="AY145">
        <v>0.0606278744194714</v>
      </c>
      <c r="AZ145">
        <v>0.46386126288477869</v>
      </c>
      <c r="BA145">
        <v>0.15283336742131601</v>
      </c>
      <c r="BB145">
        <v>0.99982792760257899</v>
      </c>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row>
    <row r="146">
      <c r="A146" t="s">
        <v>428</v>
      </c>
      <c r="B146">
        <v>2015</v>
      </c>
      <c r="C146" t="s">
        <v>433</v>
      </c>
      <c r="D146">
        <v>61</v>
      </c>
      <c r="E146" t="s">
        <v>164</v>
      </c>
      <c r="F146" t="s">
        <v>287</v>
      </c>
      <c r="G146" t="s">
        <v>192</v>
      </c>
      <c r="H146">
        <v>11.143841487768009</v>
      </c>
      <c r="I146">
        <v>9.6342978877875041</v>
      </c>
      <c r="J146">
        <v>8.0066242889611665</v>
      </c>
      <c r="K146">
        <v>3.115670227490579</v>
      </c>
      <c r="L146">
        <v>0.24892406944982201</v>
      </c>
      <c r="M146">
        <v>7.7818332112948863</v>
      </c>
      <c r="N146">
        <v>3.7868316845804122</v>
      </c>
      <c r="O146">
        <v>1.4397612538378359</v>
      </c>
      <c r="P146">
        <v>0.60371506776838346</v>
      </c>
      <c r="Q146">
        <v>0.0245646431333819</v>
      </c>
      <c r="R146">
        <v>11.732842493432191</v>
      </c>
      <c r="S146">
        <v>11.42350982702413</v>
      </c>
      <c r="T146">
        <v>10.61701877401701</v>
      </c>
      <c r="U146">
        <v>9.1581441386226796</v>
      </c>
      <c r="V146">
        <v>10.265240361171109</v>
      </c>
      <c r="W146" t="s">
        <v>270</v>
      </c>
      <c r="X146" t="s">
        <v>315</v>
      </c>
      <c r="Y146" t="s">
        <v>316</v>
      </c>
      <c r="Z146" t="s">
        <v>317</v>
      </c>
      <c r="AA146" t="s">
        <v>318</v>
      </c>
      <c r="AB146" t="s">
        <v>274</v>
      </c>
      <c r="AC146" t="s">
        <v>275</v>
      </c>
      <c r="AD146" t="s">
        <v>319</v>
      </c>
      <c r="AE146" t="s">
        <v>320</v>
      </c>
      <c r="AF146" t="s">
        <v>278</v>
      </c>
      <c r="AG146" t="s">
        <v>279</v>
      </c>
      <c r="AH146" t="s">
        <v>280</v>
      </c>
      <c r="AI146" t="s">
        <v>281</v>
      </c>
      <c r="AJ146" t="s">
        <v>321</v>
      </c>
      <c r="AK146" t="s">
        <v>322</v>
      </c>
      <c r="AL146" t="s">
        <v>323</v>
      </c>
      <c r="AM146">
        <v>20.26967645840848</v>
      </c>
      <c r="AN146">
        <v>11.699812272253549</v>
      </c>
      <c r="AO146">
        <v>0.12907283752379839</v>
      </c>
      <c r="AP146">
        <v>3.5163873963255399</v>
      </c>
      <c r="AQ146">
        <v>2.0160875078356471</v>
      </c>
      <c r="AR146">
        <v>0</v>
      </c>
      <c r="AS146">
        <v>13.882889407164649</v>
      </c>
      <c r="AT146">
        <v>4.1654305746694442</v>
      </c>
      <c r="AU146">
        <v>13.758785519055539</v>
      </c>
      <c r="AV146">
        <v>6.5998693071506391</v>
      </c>
      <c r="AW146">
        <v>0</v>
      </c>
      <c r="AX146">
        <v>33.40019669666615</v>
      </c>
      <c r="AY146">
        <v>3.960492290185778</v>
      </c>
      <c r="AZ146">
        <v>0.73633689301951755</v>
      </c>
      <c r="BA146">
        <v>7.1140445301722792</v>
      </c>
      <c r="BB146">
        <v>5.5883769389926128</v>
      </c>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row>
    <row r="147">
      <c r="A147" t="s">
        <v>428</v>
      </c>
      <c r="B147">
        <v>2015</v>
      </c>
      <c r="C147" t="s">
        <v>433</v>
      </c>
      <c r="D147">
        <v>62</v>
      </c>
      <c r="E147" t="s">
        <v>164</v>
      </c>
      <c r="F147" t="s">
        <v>288</v>
      </c>
      <c r="G147" t="s">
        <v>192</v>
      </c>
      <c r="H147">
        <v>9.5868702494472178</v>
      </c>
      <c r="I147">
        <v>8.1797891725005947</v>
      </c>
      <c r="J147">
        <v>7.2497120677032543</v>
      </c>
      <c r="K147">
        <v>3.5449252409464749</v>
      </c>
      <c r="L147">
        <v>0.98301786597970209</v>
      </c>
      <c r="M147">
        <v>2.5288176851497708</v>
      </c>
      <c r="N147">
        <v>2.5639985804744052</v>
      </c>
      <c r="O147">
        <v>2.0670499464768981</v>
      </c>
      <c r="P147">
        <v>0.81028594952657074</v>
      </c>
      <c r="Q147">
        <v>0.53457601541618571</v>
      </c>
      <c r="R147">
        <v>8.9538822328858299</v>
      </c>
      <c r="S147">
        <v>13.407957501398361</v>
      </c>
      <c r="T147">
        <v>7.2421583373596086</v>
      </c>
      <c r="U147">
        <v>11.65092274087093</v>
      </c>
      <c r="V147">
        <v>12.206235755266221</v>
      </c>
      <c r="W147" t="s">
        <v>270</v>
      </c>
      <c r="X147" t="s">
        <v>315</v>
      </c>
      <c r="Y147" t="s">
        <v>316</v>
      </c>
      <c r="Z147" t="s">
        <v>317</v>
      </c>
      <c r="AA147" t="s">
        <v>318</v>
      </c>
      <c r="AB147" t="s">
        <v>274</v>
      </c>
      <c r="AC147" t="s">
        <v>275</v>
      </c>
      <c r="AD147" t="s">
        <v>319</v>
      </c>
      <c r="AE147" t="s">
        <v>320</v>
      </c>
      <c r="AF147" t="s">
        <v>278</v>
      </c>
      <c r="AG147" t="s">
        <v>279</v>
      </c>
      <c r="AH147" t="s">
        <v>280</v>
      </c>
      <c r="AI147" t="s">
        <v>281</v>
      </c>
      <c r="AJ147" t="s">
        <v>321</v>
      </c>
      <c r="AK147" t="s">
        <v>322</v>
      </c>
      <c r="AL147" t="s">
        <v>323</v>
      </c>
      <c r="AM147">
        <v>11.26499623445981</v>
      </c>
      <c r="AN147">
        <v>0.45276471146379521</v>
      </c>
      <c r="AO147">
        <v>0.63638380668942429</v>
      </c>
      <c r="AP147">
        <v>0.944818610610763</v>
      </c>
      <c r="AQ147">
        <v>0</v>
      </c>
      <c r="AR147">
        <v>0</v>
      </c>
      <c r="AS147">
        <v>14.68957641566721</v>
      </c>
      <c r="AT147">
        <v>5.2960210012764923</v>
      </c>
      <c r="AU147">
        <v>7.3342829485886254</v>
      </c>
      <c r="AV147">
        <v>0</v>
      </c>
      <c r="AW147">
        <v>0</v>
      </c>
      <c r="AX147">
        <v>14.93233262211387</v>
      </c>
      <c r="AY147">
        <v>12.684925753542039</v>
      </c>
      <c r="AZ147">
        <v>2.3453211067861028</v>
      </c>
      <c r="BA147">
        <v>12.79428112542449</v>
      </c>
      <c r="BB147">
        <v>21.39510973146653</v>
      </c>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row>
    <row r="148">
      <c r="A148" t="s">
        <v>428</v>
      </c>
      <c r="B148">
        <v>2015</v>
      </c>
      <c r="C148" t="s">
        <v>433</v>
      </c>
      <c r="D148">
        <v>63</v>
      </c>
      <c r="E148" t="s">
        <v>164</v>
      </c>
      <c r="F148" t="s">
        <v>169</v>
      </c>
      <c r="G148" t="s">
        <v>192</v>
      </c>
      <c r="H148">
        <v>8.0557659120876739</v>
      </c>
      <c r="I148">
        <v>6.5777161237462343</v>
      </c>
      <c r="J148">
        <v>6.1150252051068748</v>
      </c>
      <c r="K148">
        <v>1.2663451595677151</v>
      </c>
      <c r="L148">
        <v>0.18500202514330091</v>
      </c>
      <c r="M148">
        <v>0.98985366646664119</v>
      </c>
      <c r="N148">
        <v>0.50887793795709313</v>
      </c>
      <c r="O148">
        <v>0.85440981289405926</v>
      </c>
      <c r="P148">
        <v>0.22673467205973019</v>
      </c>
      <c r="Q148">
        <v>0.086440194369321502</v>
      </c>
      <c r="R148">
        <v>10.26618669164505</v>
      </c>
      <c r="S148">
        <v>8.0914079146729705</v>
      </c>
      <c r="T148">
        <v>7.7835904059227969</v>
      </c>
      <c r="U148">
        <v>8.1491256129388194</v>
      </c>
      <c r="V148">
        <v>10.120539996015999</v>
      </c>
      <c r="W148" t="s">
        <v>270</v>
      </c>
      <c r="X148" t="s">
        <v>315</v>
      </c>
      <c r="Y148" t="s">
        <v>316</v>
      </c>
      <c r="Z148" t="s">
        <v>317</v>
      </c>
      <c r="AA148" t="s">
        <v>318</v>
      </c>
      <c r="AB148" t="s">
        <v>274</v>
      </c>
      <c r="AC148" t="s">
        <v>275</v>
      </c>
      <c r="AD148" t="s">
        <v>319</v>
      </c>
      <c r="AE148" t="s">
        <v>320</v>
      </c>
      <c r="AF148" t="s">
        <v>278</v>
      </c>
      <c r="AG148" t="s">
        <v>279</v>
      </c>
      <c r="AH148" t="s">
        <v>280</v>
      </c>
      <c r="AI148" t="s">
        <v>281</v>
      </c>
      <c r="AJ148" t="s">
        <v>321</v>
      </c>
      <c r="AK148" t="s">
        <v>322</v>
      </c>
      <c r="AL148" t="s">
        <v>323</v>
      </c>
      <c r="AM148">
        <v>4.9624946674307324</v>
      </c>
      <c r="AN148">
        <v>8.9375560230091473</v>
      </c>
      <c r="AO148">
        <v>0.70990060638089114</v>
      </c>
      <c r="AP148">
        <v>0.39811628360450457</v>
      </c>
      <c r="AQ148">
        <v>0</v>
      </c>
      <c r="AR148">
        <v>8.6125313741559939</v>
      </c>
      <c r="AS148">
        <v>1.089321265124594</v>
      </c>
      <c r="AT148">
        <v>1.9118774061056549</v>
      </c>
      <c r="AU148">
        <v>3.0808680865275968</v>
      </c>
      <c r="AV148">
        <v>6.5144918809278556</v>
      </c>
      <c r="AW148">
        <v>38.308784656716767</v>
      </c>
      <c r="AX148">
        <v>6.6074960451720841</v>
      </c>
      <c r="AY148">
        <v>3.971392982681111</v>
      </c>
      <c r="AZ148">
        <v>4.7313386070946271</v>
      </c>
      <c r="BA148">
        <v>3.7303496271854071</v>
      </c>
      <c r="BB148">
        <v>0.86407975621017663</v>
      </c>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row>
    <row r="149">
      <c r="A149" t="s">
        <v>428</v>
      </c>
      <c r="B149">
        <v>2015</v>
      </c>
      <c r="C149" t="s">
        <v>433</v>
      </c>
      <c r="D149">
        <v>64</v>
      </c>
      <c r="E149" t="s">
        <v>164</v>
      </c>
      <c r="F149" t="s">
        <v>170</v>
      </c>
      <c r="G149" t="s">
        <v>192</v>
      </c>
      <c r="H149">
        <v>0.26263072586535541</v>
      </c>
      <c r="I149">
        <v>0.089596051911894597</v>
      </c>
      <c r="J149">
        <v>0.1012222581064695</v>
      </c>
      <c r="K149">
        <v>0.014281148251096099</v>
      </c>
      <c r="L149">
        <v>0</v>
      </c>
      <c r="M149">
        <v>0</v>
      </c>
      <c r="N149">
        <v>0.026839546847984098</v>
      </c>
      <c r="O149">
        <v>0</v>
      </c>
      <c r="P149">
        <v>0</v>
      </c>
      <c r="Q149">
        <v>0</v>
      </c>
      <c r="R149">
        <v>0.34964488619757389</v>
      </c>
      <c r="S149">
        <v>0.30136752951694012</v>
      </c>
      <c r="T149">
        <v>0.051056722529263403</v>
      </c>
      <c r="U149">
        <v>0.2399651657965354</v>
      </c>
      <c r="V149">
        <v>0.027025218487342399</v>
      </c>
      <c r="W149" t="s">
        <v>270</v>
      </c>
      <c r="X149" t="s">
        <v>315</v>
      </c>
      <c r="Y149" t="s">
        <v>316</v>
      </c>
      <c r="Z149" t="s">
        <v>317</v>
      </c>
      <c r="AA149" t="s">
        <v>318</v>
      </c>
      <c r="AB149" t="s">
        <v>274</v>
      </c>
      <c r="AC149" t="s">
        <v>275</v>
      </c>
      <c r="AD149" t="s">
        <v>319</v>
      </c>
      <c r="AE149" t="s">
        <v>320</v>
      </c>
      <c r="AF149" t="s">
        <v>278</v>
      </c>
      <c r="AG149" t="s">
        <v>279</v>
      </c>
      <c r="AH149" t="s">
        <v>280</v>
      </c>
      <c r="AI149" t="s">
        <v>281</v>
      </c>
      <c r="AJ149" t="s">
        <v>321</v>
      </c>
      <c r="AK149" t="s">
        <v>322</v>
      </c>
      <c r="AL149" t="s">
        <v>323</v>
      </c>
      <c r="AM149">
        <v>0.086474676795317798</v>
      </c>
      <c r="AN149">
        <v>0</v>
      </c>
      <c r="AO149">
        <v>0</v>
      </c>
      <c r="AP149">
        <v>0.058033260505039902</v>
      </c>
      <c r="AQ149">
        <v>0</v>
      </c>
      <c r="AR149">
        <v>0</v>
      </c>
      <c r="AS149">
        <v>0.25396908375624361</v>
      </c>
      <c r="AT149">
        <v>0.084671641297536099</v>
      </c>
      <c r="AU149">
        <v>0</v>
      </c>
      <c r="AV149">
        <v>0.21626568204982219</v>
      </c>
      <c r="AW149">
        <v>0</v>
      </c>
      <c r="AX149">
        <v>0.083464510027687497</v>
      </c>
      <c r="AY149">
        <v>0</v>
      </c>
      <c r="AZ149">
        <v>0.090042780903900096</v>
      </c>
      <c r="BA149">
        <v>0.73809306125698282</v>
      </c>
      <c r="BB149">
        <v>0</v>
      </c>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row>
    <row r="150">
      <c r="A150" t="s">
        <v>428</v>
      </c>
      <c r="B150">
        <v>2015</v>
      </c>
      <c r="C150" t="s">
        <v>433</v>
      </c>
      <c r="D150">
        <v>65</v>
      </c>
      <c r="E150" t="s">
        <v>164</v>
      </c>
      <c r="F150" t="s">
        <v>171</v>
      </c>
      <c r="G150" t="s">
        <v>192</v>
      </c>
      <c r="H150">
        <v>0.41717480430129328</v>
      </c>
      <c r="I150">
        <v>0.26797097317336499</v>
      </c>
      <c r="J150">
        <v>0.65689394936517487</v>
      </c>
      <c r="K150">
        <v>0.80013727573679427</v>
      </c>
      <c r="L150">
        <v>1.1457880864866541</v>
      </c>
      <c r="M150">
        <v>0.40373836549695169</v>
      </c>
      <c r="N150">
        <v>0.69657334466750143</v>
      </c>
      <c r="O150">
        <v>1.0613273704807711</v>
      </c>
      <c r="P150">
        <v>1.0359770645847779</v>
      </c>
      <c r="Q150">
        <v>1.2236429680149841</v>
      </c>
      <c r="R150">
        <v>0</v>
      </c>
      <c r="S150">
        <v>0.81594018504881649</v>
      </c>
      <c r="T150">
        <v>0.20565292061950291</v>
      </c>
      <c r="U150">
        <v>0.4358753714949955</v>
      </c>
      <c r="V150">
        <v>0.54096832321871147</v>
      </c>
      <c r="W150" t="s">
        <v>270</v>
      </c>
      <c r="X150" t="s">
        <v>315</v>
      </c>
      <c r="Y150" t="s">
        <v>316</v>
      </c>
      <c r="Z150" t="s">
        <v>317</v>
      </c>
      <c r="AA150" t="s">
        <v>318</v>
      </c>
      <c r="AB150" t="s">
        <v>274</v>
      </c>
      <c r="AC150" t="s">
        <v>275</v>
      </c>
      <c r="AD150" t="s">
        <v>319</v>
      </c>
      <c r="AE150" t="s">
        <v>320</v>
      </c>
      <c r="AF150" t="s">
        <v>278</v>
      </c>
      <c r="AG150" t="s">
        <v>279</v>
      </c>
      <c r="AH150" t="s">
        <v>280</v>
      </c>
      <c r="AI150" t="s">
        <v>281</v>
      </c>
      <c r="AJ150" t="s">
        <v>321</v>
      </c>
      <c r="AK150" t="s">
        <v>322</v>
      </c>
      <c r="AL150" t="s">
        <v>323</v>
      </c>
      <c r="AM150">
        <v>3.411502920356861</v>
      </c>
      <c r="AN150">
        <v>0</v>
      </c>
      <c r="AO150">
        <v>0.18829765593759809</v>
      </c>
      <c r="AP150">
        <v>0.65830211676040451</v>
      </c>
      <c r="AQ150">
        <v>0.36418785952966531</v>
      </c>
      <c r="AR150">
        <v>0</v>
      </c>
      <c r="AS150">
        <v>0.31834231699497412</v>
      </c>
      <c r="AT150">
        <v>3.1448032330498981</v>
      </c>
      <c r="AU150">
        <v>0.52241163900575449</v>
      </c>
      <c r="AV150">
        <v>0</v>
      </c>
      <c r="AW150">
        <v>0.1367985495831687</v>
      </c>
      <c r="AX150">
        <v>0.42212141243986279</v>
      </c>
      <c r="AY150">
        <v>0</v>
      </c>
      <c r="AZ150">
        <v>0.41053755973496608</v>
      </c>
      <c r="BA150">
        <v>0</v>
      </c>
      <c r="BB150">
        <v>0</v>
      </c>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row>
    <row r="151">
      <c r="A151" t="s">
        <v>428</v>
      </c>
      <c r="B151">
        <v>2015</v>
      </c>
      <c r="C151" t="s">
        <v>433</v>
      </c>
      <c r="D151">
        <v>66</v>
      </c>
      <c r="E151" t="s">
        <v>164</v>
      </c>
      <c r="F151" t="s">
        <v>172</v>
      </c>
      <c r="G151" t="s">
        <v>192</v>
      </c>
      <c r="H151">
        <v>0.49063635233665398</v>
      </c>
      <c r="I151">
        <v>1.512043095317023</v>
      </c>
      <c r="J151">
        <v>0.039600643878600003</v>
      </c>
      <c r="K151">
        <v>0</v>
      </c>
      <c r="L151">
        <v>0.0890228876108448</v>
      </c>
      <c r="M151">
        <v>0.021639355044114499</v>
      </c>
      <c r="N151">
        <v>0</v>
      </c>
      <c r="O151">
        <v>0</v>
      </c>
      <c r="P151">
        <v>0.059970335795942999</v>
      </c>
      <c r="Q151">
        <v>0.1073552317603399</v>
      </c>
      <c r="R151">
        <v>1.0089269933536691</v>
      </c>
      <c r="S151">
        <v>0.46962536506009811</v>
      </c>
      <c r="T151">
        <v>2.063556421979134</v>
      </c>
      <c r="U151">
        <v>0.79855056399587376</v>
      </c>
      <c r="V151">
        <v>0</v>
      </c>
      <c r="W151" t="s">
        <v>270</v>
      </c>
      <c r="X151" t="s">
        <v>315</v>
      </c>
      <c r="Y151" t="s">
        <v>316</v>
      </c>
      <c r="Z151" t="s">
        <v>317</v>
      </c>
      <c r="AA151" t="s">
        <v>318</v>
      </c>
      <c r="AB151" t="s">
        <v>274</v>
      </c>
      <c r="AC151" t="s">
        <v>275</v>
      </c>
      <c r="AD151" t="s">
        <v>319</v>
      </c>
      <c r="AE151" t="s">
        <v>320</v>
      </c>
      <c r="AF151" t="s">
        <v>278</v>
      </c>
      <c r="AG151" t="s">
        <v>279</v>
      </c>
      <c r="AH151" t="s">
        <v>280</v>
      </c>
      <c r="AI151" t="s">
        <v>281</v>
      </c>
      <c r="AJ151" t="s">
        <v>321</v>
      </c>
      <c r="AK151" t="s">
        <v>322</v>
      </c>
      <c r="AL151" t="s">
        <v>323</v>
      </c>
      <c r="AM151">
        <v>0.020319337418337202</v>
      </c>
      <c r="AN151">
        <v>0</v>
      </c>
      <c r="AO151">
        <v>0</v>
      </c>
      <c r="AP151">
        <v>0.28626021768351412</v>
      </c>
      <c r="AQ151">
        <v>0</v>
      </c>
      <c r="AR151">
        <v>0</v>
      </c>
      <c r="AS151">
        <v>0.27113932092850151</v>
      </c>
      <c r="AT151">
        <v>0.1065414266660696</v>
      </c>
      <c r="AU151">
        <v>0.22352802782596809</v>
      </c>
      <c r="AV151">
        <v>0</v>
      </c>
      <c r="AW151">
        <v>0</v>
      </c>
      <c r="AX151">
        <v>0</v>
      </c>
      <c r="AY151">
        <v>0</v>
      </c>
      <c r="AZ151">
        <v>2.063735839749925</v>
      </c>
      <c r="BA151">
        <v>0</v>
      </c>
      <c r="BB151">
        <v>0</v>
      </c>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row>
    <row r="152">
      <c r="A152" t="s">
        <v>428</v>
      </c>
      <c r="B152">
        <v>2015</v>
      </c>
      <c r="C152" t="s">
        <v>433</v>
      </c>
      <c r="D152">
        <v>67</v>
      </c>
      <c r="E152" t="s">
        <v>164</v>
      </c>
      <c r="F152" t="s">
        <v>173</v>
      </c>
      <c r="G152" t="s">
        <v>192</v>
      </c>
      <c r="H152">
        <v>3.270685942829838</v>
      </c>
      <c r="I152">
        <v>3.580377703657549</v>
      </c>
      <c r="J152">
        <v>1.7850163551974021</v>
      </c>
      <c r="K152">
        <v>0.96083812822547765</v>
      </c>
      <c r="L152">
        <v>0.1097690247574689</v>
      </c>
      <c r="M152">
        <v>0.51844075158946723</v>
      </c>
      <c r="N152">
        <v>0</v>
      </c>
      <c r="O152">
        <v>0.1342335219404403</v>
      </c>
      <c r="P152">
        <v>0.27421205030827639</v>
      </c>
      <c r="Q152">
        <v>0.053692046040729899</v>
      </c>
      <c r="R152">
        <v>4.6777851511998536</v>
      </c>
      <c r="S152">
        <v>2.836413300961393</v>
      </c>
      <c r="T152">
        <v>4.6778638413181381</v>
      </c>
      <c r="U152">
        <v>3.7454615460288121</v>
      </c>
      <c r="V152">
        <v>3.6931485963075441</v>
      </c>
      <c r="W152" t="s">
        <v>270</v>
      </c>
      <c r="X152" t="s">
        <v>315</v>
      </c>
      <c r="Y152" t="s">
        <v>316</v>
      </c>
      <c r="Z152" t="s">
        <v>317</v>
      </c>
      <c r="AA152" t="s">
        <v>318</v>
      </c>
      <c r="AB152" t="s">
        <v>274</v>
      </c>
      <c r="AC152" t="s">
        <v>275</v>
      </c>
      <c r="AD152" t="s">
        <v>319</v>
      </c>
      <c r="AE152" t="s">
        <v>320</v>
      </c>
      <c r="AF152" t="s">
        <v>278</v>
      </c>
      <c r="AG152" t="s">
        <v>279</v>
      </c>
      <c r="AH152" t="s">
        <v>280</v>
      </c>
      <c r="AI152" t="s">
        <v>281</v>
      </c>
      <c r="AJ152" t="s">
        <v>321</v>
      </c>
      <c r="AK152" t="s">
        <v>322</v>
      </c>
      <c r="AL152" t="s">
        <v>323</v>
      </c>
      <c r="AM152">
        <v>0.062177172500111698</v>
      </c>
      <c r="AN152">
        <v>0</v>
      </c>
      <c r="AO152">
        <v>0.93174454587491951</v>
      </c>
      <c r="AP152">
        <v>1.3823568049896731</v>
      </c>
      <c r="AQ152">
        <v>0</v>
      </c>
      <c r="AR152">
        <v>0</v>
      </c>
      <c r="AS152">
        <v>0</v>
      </c>
      <c r="AT152">
        <v>1.066918137989056</v>
      </c>
      <c r="AU152">
        <v>7.9547523884681599</v>
      </c>
      <c r="AV152">
        <v>3.4508077329181752</v>
      </c>
      <c r="AW152">
        <v>0</v>
      </c>
      <c r="AX152">
        <v>1.6954160405690299</v>
      </c>
      <c r="AY152">
        <v>3.7131422938972229</v>
      </c>
      <c r="AZ152">
        <v>0</v>
      </c>
      <c r="BA152">
        <v>18.6308471060889</v>
      </c>
      <c r="BB152">
        <v>1.4970846024158331</v>
      </c>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row>
    <row r="153">
      <c r="A153" t="s">
        <v>428</v>
      </c>
      <c r="B153">
        <v>2015</v>
      </c>
      <c r="C153" t="s">
        <v>433</v>
      </c>
      <c r="D153">
        <v>68</v>
      </c>
      <c r="E153" t="s">
        <v>164</v>
      </c>
      <c r="F153" t="s">
        <v>290</v>
      </c>
      <c r="G153" t="s">
        <v>192</v>
      </c>
      <c r="H153">
        <v>0.016650856119275598</v>
      </c>
      <c r="I153">
        <v>0</v>
      </c>
      <c r="J153">
        <v>0</v>
      </c>
      <c r="K153">
        <v>0.0289121254318612</v>
      </c>
      <c r="L153">
        <v>0.017349879356839799</v>
      </c>
      <c r="M153">
        <v>0</v>
      </c>
      <c r="N153">
        <v>0</v>
      </c>
      <c r="O153">
        <v>0</v>
      </c>
      <c r="P153">
        <v>0</v>
      </c>
      <c r="Q153">
        <v>0</v>
      </c>
      <c r="R153">
        <v>0.035622546159758101</v>
      </c>
      <c r="S153">
        <v>0</v>
      </c>
      <c r="T153">
        <v>0</v>
      </c>
      <c r="U153">
        <v>0</v>
      </c>
      <c r="V153">
        <v>0.098872094840609798</v>
      </c>
      <c r="W153" t="s">
        <v>270</v>
      </c>
      <c r="X153" t="s">
        <v>315</v>
      </c>
      <c r="Y153" t="s">
        <v>316</v>
      </c>
      <c r="Z153" t="s">
        <v>317</v>
      </c>
      <c r="AA153" t="s">
        <v>318</v>
      </c>
      <c r="AB153" t="s">
        <v>274</v>
      </c>
      <c r="AC153" t="s">
        <v>275</v>
      </c>
      <c r="AD153" t="s">
        <v>319</v>
      </c>
      <c r="AE153" t="s">
        <v>320</v>
      </c>
      <c r="AF153" t="s">
        <v>278</v>
      </c>
      <c r="AG153" t="s">
        <v>279</v>
      </c>
      <c r="AH153" t="s">
        <v>280</v>
      </c>
      <c r="AI153" t="s">
        <v>281</v>
      </c>
      <c r="AJ153" t="s">
        <v>321</v>
      </c>
      <c r="AK153" t="s">
        <v>322</v>
      </c>
      <c r="AL153" t="s">
        <v>323</v>
      </c>
      <c r="AM153">
        <v>0</v>
      </c>
      <c r="AN153">
        <v>0</v>
      </c>
      <c r="AO153">
        <v>0</v>
      </c>
      <c r="AP153">
        <v>0</v>
      </c>
      <c r="AQ153">
        <v>0</v>
      </c>
      <c r="AR153">
        <v>0</v>
      </c>
      <c r="AS153">
        <v>0</v>
      </c>
      <c r="AT153">
        <v>0</v>
      </c>
      <c r="AU153">
        <v>0.18106128792760859</v>
      </c>
      <c r="AV153">
        <v>0</v>
      </c>
      <c r="AW153">
        <v>0</v>
      </c>
      <c r="AX153">
        <v>0</v>
      </c>
      <c r="AY153">
        <v>0.083178486246226105</v>
      </c>
      <c r="AZ153">
        <v>0</v>
      </c>
      <c r="BA153">
        <v>0</v>
      </c>
      <c r="BB153">
        <v>0</v>
      </c>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row>
    <row r="154">
      <c r="A154" t="s">
        <v>428</v>
      </c>
      <c r="B154">
        <v>2015</v>
      </c>
      <c r="C154" t="s">
        <v>433</v>
      </c>
      <c r="D154">
        <v>69</v>
      </c>
      <c r="E154" t="s">
        <v>164</v>
      </c>
      <c r="F154" t="s">
        <v>291</v>
      </c>
      <c r="G154" t="s">
        <v>192</v>
      </c>
      <c r="H154">
        <v>0.22939447165620469</v>
      </c>
      <c r="I154">
        <v>0.099229348682032495</v>
      </c>
      <c r="J154">
        <v>0.13611267690885651</v>
      </c>
      <c r="K154">
        <v>0.052342794322610901</v>
      </c>
      <c r="L154">
        <v>0</v>
      </c>
      <c r="M154">
        <v>0</v>
      </c>
      <c r="N154">
        <v>0</v>
      </c>
      <c r="O154">
        <v>0</v>
      </c>
      <c r="P154">
        <v>0</v>
      </c>
      <c r="Q154">
        <v>0</v>
      </c>
      <c r="R154">
        <v>0.44938898283448092</v>
      </c>
      <c r="S154">
        <v>0.093079295024966702</v>
      </c>
      <c r="T154">
        <v>0.025925697931665201</v>
      </c>
      <c r="U154">
        <v>0.1343451874885577</v>
      </c>
      <c r="V154">
        <v>0.40267611074416898</v>
      </c>
      <c r="W154" t="s">
        <v>270</v>
      </c>
      <c r="X154" t="s">
        <v>315</v>
      </c>
      <c r="Y154" t="s">
        <v>316</v>
      </c>
      <c r="Z154" t="s">
        <v>317</v>
      </c>
      <c r="AA154" t="s">
        <v>318</v>
      </c>
      <c r="AB154" t="s">
        <v>274</v>
      </c>
      <c r="AC154" t="s">
        <v>275</v>
      </c>
      <c r="AD154" t="s">
        <v>319</v>
      </c>
      <c r="AE154" t="s">
        <v>320</v>
      </c>
      <c r="AF154" t="s">
        <v>278</v>
      </c>
      <c r="AG154" t="s">
        <v>279</v>
      </c>
      <c r="AH154" t="s">
        <v>280</v>
      </c>
      <c r="AI154" t="s">
        <v>281</v>
      </c>
      <c r="AJ154" t="s">
        <v>321</v>
      </c>
      <c r="AK154" t="s">
        <v>322</v>
      </c>
      <c r="AL154" t="s">
        <v>323</v>
      </c>
      <c r="AM154">
        <v>0</v>
      </c>
      <c r="AN154">
        <v>0</v>
      </c>
      <c r="AO154">
        <v>0</v>
      </c>
      <c r="AP154">
        <v>0</v>
      </c>
      <c r="AQ154">
        <v>0</v>
      </c>
      <c r="AR154">
        <v>0</v>
      </c>
      <c r="AS154">
        <v>0.23240513222442979</v>
      </c>
      <c r="AT154">
        <v>0</v>
      </c>
      <c r="AU154">
        <v>0.75684116002722346</v>
      </c>
      <c r="AV154">
        <v>0</v>
      </c>
      <c r="AW154">
        <v>0</v>
      </c>
      <c r="AX154">
        <v>0</v>
      </c>
      <c r="AY154">
        <v>0.54565086977524291</v>
      </c>
      <c r="AZ154">
        <v>0</v>
      </c>
      <c r="BA154">
        <v>0.57098808637114817</v>
      </c>
      <c r="BB154">
        <v>0</v>
      </c>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row>
    <row r="155">
      <c r="A155" t="s">
        <v>428</v>
      </c>
      <c r="B155">
        <v>2015</v>
      </c>
      <c r="C155" t="s">
        <v>433</v>
      </c>
      <c r="D155">
        <v>70</v>
      </c>
      <c r="E155" t="s">
        <v>164</v>
      </c>
      <c r="F155" t="s">
        <v>175</v>
      </c>
      <c r="G155" t="s">
        <v>192</v>
      </c>
      <c r="H155">
        <v>0.53927392005142771</v>
      </c>
      <c r="I155">
        <v>1.132806946071732</v>
      </c>
      <c r="J155">
        <v>3.3587303124388659</v>
      </c>
      <c r="K155">
        <v>9.5185860738972945</v>
      </c>
      <c r="L155">
        <v>17.4120399165412</v>
      </c>
      <c r="M155">
        <v>3.6250476999820038</v>
      </c>
      <c r="N155">
        <v>6.316773664331361</v>
      </c>
      <c r="O155">
        <v>12.28296032202665</v>
      </c>
      <c r="P155">
        <v>13.93195512676737</v>
      </c>
      <c r="Q155">
        <v>20.747948076295948</v>
      </c>
      <c r="R155">
        <v>0.38957046768126841</v>
      </c>
      <c r="S155">
        <v>0.1005640821177064</v>
      </c>
      <c r="T155">
        <v>0.35490110299395689</v>
      </c>
      <c r="U155">
        <v>1.4155673506227411</v>
      </c>
      <c r="V155">
        <v>1.3433380017865011</v>
      </c>
      <c r="W155" t="s">
        <v>270</v>
      </c>
      <c r="X155" t="s">
        <v>315</v>
      </c>
      <c r="Y155" t="s">
        <v>316</v>
      </c>
      <c r="Z155" t="s">
        <v>317</v>
      </c>
      <c r="AA155" t="s">
        <v>318</v>
      </c>
      <c r="AB155" t="s">
        <v>274</v>
      </c>
      <c r="AC155" t="s">
        <v>275</v>
      </c>
      <c r="AD155" t="s">
        <v>319</v>
      </c>
      <c r="AE155" t="s">
        <v>320</v>
      </c>
      <c r="AF155" t="s">
        <v>278</v>
      </c>
      <c r="AG155" t="s">
        <v>279</v>
      </c>
      <c r="AH155" t="s">
        <v>280</v>
      </c>
      <c r="AI155" t="s">
        <v>281</v>
      </c>
      <c r="AJ155" t="s">
        <v>321</v>
      </c>
      <c r="AK155" t="s">
        <v>322</v>
      </c>
      <c r="AL155" t="s">
        <v>323</v>
      </c>
      <c r="AM155">
        <v>5.9511851517886969</v>
      </c>
      <c r="AN155">
        <v>0.16793748494401639</v>
      </c>
      <c r="AO155">
        <v>15.85326086147694</v>
      </c>
      <c r="AP155">
        <v>0.67165778327360326</v>
      </c>
      <c r="AQ155">
        <v>39.118582696892027</v>
      </c>
      <c r="AR155">
        <v>6.3771325779883794</v>
      </c>
      <c r="AS155">
        <v>1.5021627023920749</v>
      </c>
      <c r="AT155">
        <v>11.66152235200739</v>
      </c>
      <c r="AU155">
        <v>6.7139062514620313</v>
      </c>
      <c r="AV155">
        <v>0</v>
      </c>
      <c r="AW155">
        <v>0.15323227850918861</v>
      </c>
      <c r="AX155">
        <v>4.7277088051436138</v>
      </c>
      <c r="AY155">
        <v>1.7194464300477259</v>
      </c>
      <c r="AZ155">
        <v>0.24180407454448241</v>
      </c>
      <c r="BA155">
        <v>3.825868244905005</v>
      </c>
      <c r="BB155">
        <v>0.15585446173680531</v>
      </c>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row>
    <row r="156">
      <c r="A156" t="s">
        <v>428</v>
      </c>
      <c r="B156">
        <v>2015</v>
      </c>
      <c r="C156" t="s">
        <v>433</v>
      </c>
      <c r="D156">
        <v>71</v>
      </c>
      <c r="E156" t="s">
        <v>164</v>
      </c>
      <c r="F156" t="s">
        <v>47</v>
      </c>
      <c r="G156" t="s">
        <v>192</v>
      </c>
      <c r="H156">
        <v>0.12141705418697719</v>
      </c>
      <c r="I156">
        <v>0.036844136322302601</v>
      </c>
      <c r="J156">
        <v>0.062406124831098302</v>
      </c>
      <c r="K156">
        <v>0.0270032352174818</v>
      </c>
      <c r="L156">
        <v>0</v>
      </c>
      <c r="M156">
        <v>0.083515516629960498</v>
      </c>
      <c r="N156">
        <v>0.050749042298549797</v>
      </c>
      <c r="O156">
        <v>0</v>
      </c>
      <c r="P156">
        <v>0</v>
      </c>
      <c r="Q156">
        <v>0</v>
      </c>
      <c r="R156">
        <v>0.1401917236851154</v>
      </c>
      <c r="S156">
        <v>0.10310234145485379</v>
      </c>
      <c r="T156">
        <v>0</v>
      </c>
      <c r="U156">
        <v>0</v>
      </c>
      <c r="V156">
        <v>0.13332930910953911</v>
      </c>
      <c r="W156" t="s">
        <v>270</v>
      </c>
      <c r="X156" t="s">
        <v>315</v>
      </c>
      <c r="Y156" t="s">
        <v>316</v>
      </c>
      <c r="Z156" t="s">
        <v>317</v>
      </c>
      <c r="AA156" t="s">
        <v>318</v>
      </c>
      <c r="AB156" t="s">
        <v>274</v>
      </c>
      <c r="AC156" t="s">
        <v>275</v>
      </c>
      <c r="AD156" t="s">
        <v>319</v>
      </c>
      <c r="AE156" t="s">
        <v>320</v>
      </c>
      <c r="AF156" t="s">
        <v>278</v>
      </c>
      <c r="AG156" t="s">
        <v>279</v>
      </c>
      <c r="AH156" t="s">
        <v>280</v>
      </c>
      <c r="AI156" t="s">
        <v>281</v>
      </c>
      <c r="AJ156" t="s">
        <v>321</v>
      </c>
      <c r="AK156" t="s">
        <v>322</v>
      </c>
      <c r="AL156" t="s">
        <v>323</v>
      </c>
      <c r="AM156">
        <v>0.40356658499064663</v>
      </c>
      <c r="AN156">
        <v>0</v>
      </c>
      <c r="AO156">
        <v>0</v>
      </c>
      <c r="AP156">
        <v>0</v>
      </c>
      <c r="AQ156">
        <v>0</v>
      </c>
      <c r="AR156">
        <v>0</v>
      </c>
      <c r="AS156">
        <v>0</v>
      </c>
      <c r="AT156">
        <v>0</v>
      </c>
      <c r="AU156">
        <v>0.1176131162682305</v>
      </c>
      <c r="AV156">
        <v>0</v>
      </c>
      <c r="AW156">
        <v>0</v>
      </c>
      <c r="AX156">
        <v>0</v>
      </c>
      <c r="AY156">
        <v>0.59091602488480299</v>
      </c>
      <c r="AZ156">
        <v>0</v>
      </c>
      <c r="BA156">
        <v>0</v>
      </c>
      <c r="BB156">
        <v>0</v>
      </c>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row>
    <row r="157">
      <c r="A157" t="s">
        <v>428</v>
      </c>
      <c r="B157">
        <v>2015</v>
      </c>
      <c r="C157" t="s">
        <v>433</v>
      </c>
      <c r="D157">
        <v>72</v>
      </c>
      <c r="E157" t="s">
        <v>164</v>
      </c>
      <c r="F157" t="s">
        <v>199</v>
      </c>
      <c r="G157" t="s">
        <v>192</v>
      </c>
      <c r="H157">
        <v>0</v>
      </c>
      <c r="I157">
        <v>0</v>
      </c>
      <c r="J157">
        <v>0.0075264081544763996</v>
      </c>
      <c r="K157">
        <v>0</v>
      </c>
      <c r="L157">
        <v>0</v>
      </c>
      <c r="M157">
        <v>0</v>
      </c>
      <c r="N157">
        <v>0</v>
      </c>
      <c r="O157">
        <v>0</v>
      </c>
      <c r="P157">
        <v>0</v>
      </c>
      <c r="Q157">
        <v>0</v>
      </c>
      <c r="R157">
        <v>0</v>
      </c>
      <c r="S157">
        <v>0</v>
      </c>
      <c r="T157">
        <v>0</v>
      </c>
      <c r="U157">
        <v>0</v>
      </c>
      <c r="V157">
        <v>0.016080004999968801</v>
      </c>
      <c r="W157" t="s">
        <v>270</v>
      </c>
      <c r="X157" t="s">
        <v>315</v>
      </c>
      <c r="Y157" t="s">
        <v>316</v>
      </c>
      <c r="Z157" t="s">
        <v>317</v>
      </c>
      <c r="AA157" t="s">
        <v>318</v>
      </c>
      <c r="AB157" t="s">
        <v>274</v>
      </c>
      <c r="AC157" t="s">
        <v>275</v>
      </c>
      <c r="AD157" t="s">
        <v>319</v>
      </c>
      <c r="AE157" t="s">
        <v>320</v>
      </c>
      <c r="AF157" t="s">
        <v>278</v>
      </c>
      <c r="AG157" t="s">
        <v>279</v>
      </c>
      <c r="AH157" t="s">
        <v>280</v>
      </c>
      <c r="AI157" t="s">
        <v>281</v>
      </c>
      <c r="AJ157" t="s">
        <v>321</v>
      </c>
      <c r="AK157" t="s">
        <v>322</v>
      </c>
      <c r="AL157" t="s">
        <v>323</v>
      </c>
      <c r="AM157">
        <v>0</v>
      </c>
      <c r="AN157">
        <v>0</v>
      </c>
      <c r="AO157">
        <v>0</v>
      </c>
      <c r="AP157">
        <v>0</v>
      </c>
      <c r="AQ157">
        <v>0</v>
      </c>
      <c r="AR157">
        <v>0</v>
      </c>
      <c r="AS157">
        <v>0</v>
      </c>
      <c r="AT157">
        <v>0</v>
      </c>
      <c r="AU157">
        <v>0</v>
      </c>
      <c r="AV157">
        <v>0</v>
      </c>
      <c r="AW157">
        <v>0</v>
      </c>
      <c r="AX157">
        <v>0.049661383466474002</v>
      </c>
      <c r="AY157">
        <v>0</v>
      </c>
      <c r="AZ157">
        <v>0</v>
      </c>
      <c r="BA157">
        <v>0</v>
      </c>
      <c r="BB157">
        <v>0</v>
      </c>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row>
    <row r="158">
      <c r="A158" t="s">
        <v>428</v>
      </c>
      <c r="B158">
        <v>2015</v>
      </c>
      <c r="C158" t="s">
        <v>433</v>
      </c>
      <c r="D158">
        <v>122</v>
      </c>
      <c r="E158" t="s">
        <v>18</v>
      </c>
      <c r="F158" t="s">
        <v>14</v>
      </c>
      <c r="G158" t="s">
        <v>447</v>
      </c>
      <c r="H158">
        <v>99.85880959538801</v>
      </c>
      <c r="I158">
        <v>99.836726352477342</v>
      </c>
      <c r="J158">
        <v>99.948059779238477</v>
      </c>
      <c r="K158">
        <v>99.956601340727573</v>
      </c>
      <c r="L158">
        <v>99.903749578482433</v>
      </c>
      <c r="M158">
        <v>99.821564846187115</v>
      </c>
      <c r="N158">
        <v>99.990988267988442</v>
      </c>
      <c r="O158">
        <v>99.927430290881219</v>
      </c>
      <c r="P158">
        <v>100</v>
      </c>
      <c r="Q158">
        <v>99.819093454212847</v>
      </c>
      <c r="R158">
        <v>99.767297452866828</v>
      </c>
      <c r="S158">
        <v>99.901142036477225</v>
      </c>
      <c r="T158">
        <v>99.950446739693859</v>
      </c>
      <c r="U158">
        <v>99.88439948196627</v>
      </c>
      <c r="V158">
        <v>99.937739370067149</v>
      </c>
      <c r="W158" t="s">
        <v>270</v>
      </c>
      <c r="X158" t="s">
        <v>315</v>
      </c>
      <c r="Y158" t="s">
        <v>316</v>
      </c>
      <c r="Z158" t="s">
        <v>317</v>
      </c>
      <c r="AA158" t="s">
        <v>318</v>
      </c>
      <c r="AB158" t="s">
        <v>274</v>
      </c>
      <c r="AC158" t="s">
        <v>275</v>
      </c>
      <c r="AD158" t="s">
        <v>319</v>
      </c>
      <c r="AE158" t="s">
        <v>320</v>
      </c>
      <c r="AF158" t="s">
        <v>278</v>
      </c>
      <c r="AG158" t="s">
        <v>279</v>
      </c>
      <c r="AH158" t="s">
        <v>280</v>
      </c>
      <c r="AI158" t="s">
        <v>281</v>
      </c>
      <c r="AJ158" t="s">
        <v>321</v>
      </c>
      <c r="AK158" t="s">
        <v>322</v>
      </c>
      <c r="AL158" t="s">
        <v>323</v>
      </c>
      <c r="AM158">
        <v>99.811877298955437</v>
      </c>
      <c r="AN158">
        <v>99.837129575909813</v>
      </c>
      <c r="AO158">
        <v>99.810655759215066</v>
      </c>
      <c r="AP158">
        <v>100</v>
      </c>
      <c r="AQ158">
        <v>100</v>
      </c>
      <c r="AR158">
        <v>100</v>
      </c>
      <c r="AS158">
        <v>99.860281270329438</v>
      </c>
      <c r="AT158">
        <v>100</v>
      </c>
      <c r="AU158">
        <v>100</v>
      </c>
      <c r="AV158">
        <v>99.802048603805346</v>
      </c>
      <c r="AW158">
        <v>100</v>
      </c>
      <c r="AX158">
        <v>98.852066089975423</v>
      </c>
      <c r="AY158">
        <v>100</v>
      </c>
      <c r="AZ158">
        <v>99.920486892915648</v>
      </c>
      <c r="BA158">
        <v>100</v>
      </c>
      <c r="BB158">
        <v>100</v>
      </c>
      <c r="BC158">
        <v>11344.323939051839</v>
      </c>
      <c r="BD158">
        <v>11345.498180387391</v>
      </c>
      <c r="BE158">
        <v>11351.30526942599</v>
      </c>
      <c r="BF158">
        <v>11356.859084256879</v>
      </c>
      <c r="BG158">
        <v>11349.15049279805</v>
      </c>
      <c r="BH158">
        <v>6033.6503406938818</v>
      </c>
      <c r="BI158">
        <v>6044.989700912437</v>
      </c>
      <c r="BJ158">
        <v>6039.5366646427719</v>
      </c>
      <c r="BK158">
        <v>6043.727104550856</v>
      </c>
      <c r="BL158">
        <v>6033.1419907317841</v>
      </c>
      <c r="BM158">
        <v>5297.7572311854528</v>
      </c>
      <c r="BN158">
        <v>5317.627593454934</v>
      </c>
      <c r="BO158">
        <v>5315.5035894633711</v>
      </c>
      <c r="BP158">
        <v>5308.6587077881431</v>
      </c>
      <c r="BQ158">
        <v>5312.5440424965282</v>
      </c>
      <c r="BR158">
        <v>2790.7264501499399</v>
      </c>
      <c r="BS158">
        <v>3573.9654221529258</v>
      </c>
      <c r="BT158">
        <v>4263.0915942264664</v>
      </c>
      <c r="BU158">
        <v>4678.8124579064306</v>
      </c>
      <c r="BV158">
        <v>4047.368360369408</v>
      </c>
      <c r="BW158">
        <v>1848.8419762714809</v>
      </c>
      <c r="BX158">
        <v>4111.4746421566369</v>
      </c>
      <c r="BY158">
        <v>4629.5797827106599</v>
      </c>
      <c r="BZ158">
        <v>2902.8269920223838</v>
      </c>
      <c r="CA158">
        <v>1889.006568822316</v>
      </c>
      <c r="CB158">
        <v>1841.4209969178551</v>
      </c>
      <c r="CC158">
        <v>1701.47721828608</v>
      </c>
      <c r="CD158">
        <v>2274.1431069087598</v>
      </c>
      <c r="CE158">
        <v>9956.1369405354326</v>
      </c>
      <c r="CF158">
        <v>2591.100709078627</v>
      </c>
      <c r="CG158">
        <v>3647.1637474047739</v>
      </c>
    </row>
    <row r="159">
      <c r="A159" t="s">
        <v>428</v>
      </c>
      <c r="B159">
        <v>2015</v>
      </c>
      <c r="C159" t="s">
        <v>433</v>
      </c>
      <c r="D159">
        <v>123</v>
      </c>
      <c r="E159" t="s">
        <v>18</v>
      </c>
      <c r="F159" t="s">
        <v>52</v>
      </c>
      <c r="G159" t="s">
        <v>192</v>
      </c>
      <c r="H159">
        <v>0.14119040461197621</v>
      </c>
      <c r="I159">
        <v>0.16327364752263801</v>
      </c>
      <c r="J159">
        <v>0.0519402207615378</v>
      </c>
      <c r="K159">
        <v>0.043398659272423</v>
      </c>
      <c r="L159">
        <v>0.096250421517586796</v>
      </c>
      <c r="M159">
        <v>0.1784351538128951</v>
      </c>
      <c r="N159">
        <v>0.0090117320115552998</v>
      </c>
      <c r="O159">
        <v>0.072569709118772502</v>
      </c>
      <c r="P159">
        <v>0</v>
      </c>
      <c r="Q159">
        <v>0.18090654578715029</v>
      </c>
      <c r="R159">
        <v>0.23270254713317251</v>
      </c>
      <c r="S159">
        <v>0.098857963522790804</v>
      </c>
      <c r="T159">
        <v>0.049553260306136902</v>
      </c>
      <c r="U159">
        <v>0.11560051803373329</v>
      </c>
      <c r="V159">
        <v>0.062260629932864901</v>
      </c>
      <c r="W159" t="s">
        <v>270</v>
      </c>
      <c r="X159" t="s">
        <v>315</v>
      </c>
      <c r="Y159" t="s">
        <v>316</v>
      </c>
      <c r="Z159" t="s">
        <v>317</v>
      </c>
      <c r="AA159" t="s">
        <v>318</v>
      </c>
      <c r="AB159" t="s">
        <v>274</v>
      </c>
      <c r="AC159" t="s">
        <v>275</v>
      </c>
      <c r="AD159" t="s">
        <v>319</v>
      </c>
      <c r="AE159" t="s">
        <v>320</v>
      </c>
      <c r="AF159" t="s">
        <v>278</v>
      </c>
      <c r="AG159" t="s">
        <v>279</v>
      </c>
      <c r="AH159" t="s">
        <v>280</v>
      </c>
      <c r="AI159" t="s">
        <v>281</v>
      </c>
      <c r="AJ159" t="s">
        <v>321</v>
      </c>
      <c r="AK159" t="s">
        <v>322</v>
      </c>
      <c r="AL159" t="s">
        <v>323</v>
      </c>
      <c r="AM159">
        <v>0.18812270104455639</v>
      </c>
      <c r="AN159">
        <v>0.16287042409018321</v>
      </c>
      <c r="AO159">
        <v>0.18934424078491119</v>
      </c>
      <c r="AP159">
        <v>0</v>
      </c>
      <c r="AQ159">
        <v>0</v>
      </c>
      <c r="AR159">
        <v>0</v>
      </c>
      <c r="AS159">
        <v>0.13971872967055141</v>
      </c>
      <c r="AT159">
        <v>0</v>
      </c>
      <c r="AU159">
        <v>0</v>
      </c>
      <c r="AV159">
        <v>0.19795139619465549</v>
      </c>
      <c r="AW159">
        <v>0</v>
      </c>
      <c r="AX159">
        <v>1.147933910024596</v>
      </c>
      <c r="AY159">
        <v>0</v>
      </c>
      <c r="AZ159">
        <v>0.079513107084350998</v>
      </c>
      <c r="BA159">
        <v>0</v>
      </c>
      <c r="BB159">
        <v>0</v>
      </c>
      <c r="BC159">
        <v>16.039743448714528</v>
      </c>
      <c r="BD159">
        <v>18.55450332308834</v>
      </c>
      <c r="BE159">
        <v>5.8989569475171013</v>
      </c>
      <c r="BF159">
        <v>4.9308645071124921</v>
      </c>
      <c r="BG159">
        <v>10.93412933355622</v>
      </c>
      <c r="BH159">
        <v>10.78539820783087</v>
      </c>
      <c r="BI159">
        <v>0.54480736855238121</v>
      </c>
      <c r="BJ159">
        <v>4.386057138560111</v>
      </c>
      <c r="BK159">
        <v>0</v>
      </c>
      <c r="BL159">
        <v>10.93412933355622</v>
      </c>
      <c r="BM159">
        <v>12.35677053768498</v>
      </c>
      <c r="BN159">
        <v>5.2621003518619114</v>
      </c>
      <c r="BO159">
        <v>2.6353112128940368</v>
      </c>
      <c r="BP159">
        <v>6.1439393926115233</v>
      </c>
      <c r="BQ159">
        <v>3.309684016436643</v>
      </c>
      <c r="BR159">
        <v>5.2598850145481384</v>
      </c>
      <c r="BS159">
        <v>5.8304286838205934</v>
      </c>
      <c r="BT159">
        <v>8.0872311194170514</v>
      </c>
      <c r="BU159">
        <v>0</v>
      </c>
      <c r="BV159">
        <v>0</v>
      </c>
      <c r="BW159">
        <v>0</v>
      </c>
      <c r="BX159">
        <v>5.7525375130852083</v>
      </c>
      <c r="BY159">
        <v>0</v>
      </c>
      <c r="BZ159">
        <v>0</v>
      </c>
      <c r="CA159">
        <v>3.74673158467606</v>
      </c>
      <c r="CB159">
        <v>0</v>
      </c>
      <c r="CC159">
        <v>19.758650205926099</v>
      </c>
      <c r="CD159">
        <v>0</v>
      </c>
      <c r="CE159">
        <v>7.9227334385155368</v>
      </c>
      <c r="CF159">
        <v>0</v>
      </c>
      <c r="CG159">
        <v>0</v>
      </c>
    </row>
    <row r="160">
      <c r="A160" t="s">
        <v>428</v>
      </c>
      <c r="B160">
        <v>2015</v>
      </c>
      <c r="C160" t="s">
        <v>433</v>
      </c>
      <c r="D160">
        <v>124</v>
      </c>
      <c r="E160" t="s">
        <v>51</v>
      </c>
      <c r="F160" t="s">
        <v>15</v>
      </c>
      <c r="G160" t="s">
        <v>448</v>
      </c>
      <c r="H160">
        <v>96.131101125344287</v>
      </c>
      <c r="I160">
        <v>97.449171176905438</v>
      </c>
      <c r="J160">
        <v>98.522972790486492</v>
      </c>
      <c r="K160">
        <v>98.75448708198887</v>
      </c>
      <c r="L160">
        <v>98.758600873146548</v>
      </c>
      <c r="M160">
        <v>91.311116442248817</v>
      </c>
      <c r="N160">
        <v>97.869154300818209</v>
      </c>
      <c r="O160">
        <v>98.077703798596232</v>
      </c>
      <c r="P160">
        <v>98.155691859303033</v>
      </c>
      <c r="Q160">
        <v>99.509935266720404</v>
      </c>
      <c r="R160">
        <v>97.160705350173643</v>
      </c>
      <c r="S160">
        <v>99.469004234563798</v>
      </c>
      <c r="T160">
        <v>98.901945364118887</v>
      </c>
      <c r="U160">
        <v>99.626508798050679</v>
      </c>
      <c r="V160">
        <v>99.786836593567514</v>
      </c>
      <c r="W160" t="s">
        <v>270</v>
      </c>
      <c r="X160" t="s">
        <v>315</v>
      </c>
      <c r="Y160" t="s">
        <v>316</v>
      </c>
      <c r="Z160" t="s">
        <v>317</v>
      </c>
      <c r="AA160" t="s">
        <v>318</v>
      </c>
      <c r="AB160" t="s">
        <v>274</v>
      </c>
      <c r="AC160" t="s">
        <v>275</v>
      </c>
      <c r="AD160" t="s">
        <v>319</v>
      </c>
      <c r="AE160" t="s">
        <v>320</v>
      </c>
      <c r="AF160" t="s">
        <v>278</v>
      </c>
      <c r="AG160" t="s">
        <v>279</v>
      </c>
      <c r="AH160" t="s">
        <v>280</v>
      </c>
      <c r="AI160" t="s">
        <v>281</v>
      </c>
      <c r="AJ160" t="s">
        <v>321</v>
      </c>
      <c r="AK160" t="s">
        <v>322</v>
      </c>
      <c r="AL160" t="s">
        <v>323</v>
      </c>
      <c r="AM160">
        <v>99.476659219177805</v>
      </c>
      <c r="AN160">
        <v>97.308370255988109</v>
      </c>
      <c r="AO160">
        <v>98.595564842587663</v>
      </c>
      <c r="AP160">
        <v>99.818699663019544</v>
      </c>
      <c r="AQ160">
        <v>87.720491663306106</v>
      </c>
      <c r="AR160">
        <v>99.66885687274295</v>
      </c>
      <c r="AS160">
        <v>99.018364451696925</v>
      </c>
      <c r="AT160">
        <v>99.893806157501587</v>
      </c>
      <c r="AU160">
        <v>98.804433995094186</v>
      </c>
      <c r="AV160">
        <v>98.10223720008247</v>
      </c>
      <c r="AW160">
        <v>98.52189564790865</v>
      </c>
      <c r="AX160">
        <v>97.279918899446415</v>
      </c>
      <c r="AY160">
        <v>99.626263870087854</v>
      </c>
      <c r="AZ160">
        <v>98.48972142963413</v>
      </c>
      <c r="BA160">
        <v>95.433167946305545</v>
      </c>
      <c r="BB160">
        <v>99.155181066380393</v>
      </c>
      <c r="BC160">
        <v>10918.009694023909</v>
      </c>
      <c r="BD160">
        <v>11074.175152382741</v>
      </c>
      <c r="BE160">
        <v>11185.18387976952</v>
      </c>
      <c r="BF160">
        <v>11220.27738723485</v>
      </c>
      <c r="BG160">
        <v>11209.09397488409</v>
      </c>
      <c r="BH160">
        <v>5516.5507960824571</v>
      </c>
      <c r="BI160">
        <v>5913.6636324942428</v>
      </c>
      <c r="BJ160">
        <v>5927.740624884751</v>
      </c>
      <c r="BK160">
        <v>5922.3563428203524</v>
      </c>
      <c r="BL160">
        <v>6014.4562345483264</v>
      </c>
      <c r="BM160">
        <v>5159.344218972532</v>
      </c>
      <c r="BN160">
        <v>5294.6253749338412</v>
      </c>
      <c r="BO160">
        <v>5259.7428299347921</v>
      </c>
      <c r="BP160">
        <v>5293.7377619952858</v>
      </c>
      <c r="BQ160">
        <v>5304.5222716285616</v>
      </c>
      <c r="BR160">
        <v>2781.353798446356</v>
      </c>
      <c r="BS160">
        <v>3483.441000940722</v>
      </c>
      <c r="BT160">
        <v>4205.1050854226569</v>
      </c>
      <c r="BU160">
        <v>4670.3297551535616</v>
      </c>
      <c r="BV160">
        <v>3541.6162999996241</v>
      </c>
      <c r="BW160">
        <v>1842.719663133214</v>
      </c>
      <c r="BX160">
        <v>4076.8110140696881</v>
      </c>
      <c r="BY160">
        <v>4624.6634540478699</v>
      </c>
      <c r="BZ160">
        <v>2868.1217793245341</v>
      </c>
      <c r="CA160">
        <v>1856.833332377656</v>
      </c>
      <c r="CB160">
        <v>1814.2028730220879</v>
      </c>
      <c r="CC160">
        <v>1674.416856937205</v>
      </c>
      <c r="CD160">
        <v>2264.4292505610192</v>
      </c>
      <c r="CE160">
        <v>9813.5746159794526</v>
      </c>
      <c r="CF160">
        <v>2472.769491352919</v>
      </c>
      <c r="CG160">
        <v>3616.351817526589</v>
      </c>
    </row>
    <row r="161">
      <c r="A161" t="s">
        <v>428</v>
      </c>
      <c r="B161">
        <v>2015</v>
      </c>
      <c r="C161" t="s">
        <v>433</v>
      </c>
      <c r="D161">
        <v>125</v>
      </c>
      <c r="E161" t="s">
        <v>51</v>
      </c>
      <c r="F161" t="s">
        <v>16</v>
      </c>
      <c r="G161" t="s">
        <v>449</v>
      </c>
      <c r="H161">
        <v>3.7276718339490449</v>
      </c>
      <c r="I161">
        <v>2.3875551755719471</v>
      </c>
      <c r="J161">
        <v>1.4250671540437161</v>
      </c>
      <c r="K161">
        <v>1.2021142587386551</v>
      </c>
      <c r="L161">
        <v>1.1450631235004951</v>
      </c>
      <c r="M161">
        <v>8.5103613637145443</v>
      </c>
      <c r="N161">
        <v>2.1218293195344788</v>
      </c>
      <c r="O161">
        <v>1.8497264922850329</v>
      </c>
      <c r="P161">
        <v>1.844308140696959</v>
      </c>
      <c r="Q161">
        <v>0.30915818749244522</v>
      </c>
      <c r="R161">
        <v>2.6065921026932219</v>
      </c>
      <c r="S161">
        <v>0.43213780191342349</v>
      </c>
      <c r="T161">
        <v>1.048501375574977</v>
      </c>
      <c r="U161">
        <v>0.25786416119430849</v>
      </c>
      <c r="V161">
        <v>0.15090277649961509</v>
      </c>
      <c r="W161" t="s">
        <v>270</v>
      </c>
      <c r="X161" t="s">
        <v>315</v>
      </c>
      <c r="Y161" t="s">
        <v>316</v>
      </c>
      <c r="Z161" t="s">
        <v>317</v>
      </c>
      <c r="AA161" t="s">
        <v>318</v>
      </c>
      <c r="AB161" t="s">
        <v>274</v>
      </c>
      <c r="AC161" t="s">
        <v>275</v>
      </c>
      <c r="AD161" t="s">
        <v>319</v>
      </c>
      <c r="AE161" t="s">
        <v>320</v>
      </c>
      <c r="AF161" t="s">
        <v>278</v>
      </c>
      <c r="AG161" t="s">
        <v>279</v>
      </c>
      <c r="AH161" t="s">
        <v>280</v>
      </c>
      <c r="AI161" t="s">
        <v>281</v>
      </c>
      <c r="AJ161" t="s">
        <v>321</v>
      </c>
      <c r="AK161" t="s">
        <v>322</v>
      </c>
      <c r="AL161" t="s">
        <v>323</v>
      </c>
      <c r="AM161">
        <v>0.33521807977763718</v>
      </c>
      <c r="AN161">
        <v>2.5287593199217611</v>
      </c>
      <c r="AO161">
        <v>1.2148167997175601</v>
      </c>
      <c r="AP161">
        <v>0.18130033698046649</v>
      </c>
      <c r="AQ161">
        <v>12.27950833669386</v>
      </c>
      <c r="AR161">
        <v>0.3311431272570548</v>
      </c>
      <c r="AS161">
        <v>0.84191681863252399</v>
      </c>
      <c r="AT161">
        <v>0.1061938424984067</v>
      </c>
      <c r="AU161">
        <v>1.195566004905857</v>
      </c>
      <c r="AV161">
        <v>1.6998114037229111</v>
      </c>
      <c r="AW161">
        <v>1.4781043520913431</v>
      </c>
      <c r="AX161">
        <v>1.5721471905290201</v>
      </c>
      <c r="AY161">
        <v>0.37373612991212041</v>
      </c>
      <c r="AZ161">
        <v>1.430765463281527</v>
      </c>
      <c r="BA161">
        <v>4.5668320536945446</v>
      </c>
      <c r="BB161">
        <v>0.84481893361960203</v>
      </c>
      <c r="BC161">
        <v>423.36722187472827</v>
      </c>
      <c r="BD161">
        <v>271.32302800465231</v>
      </c>
      <c r="BE161">
        <v>161.78600490359901</v>
      </c>
      <c r="BF161">
        <v>136.5816970220273</v>
      </c>
      <c r="BG161">
        <v>129.96458075563271</v>
      </c>
      <c r="BH161">
        <v>514.15252145823638</v>
      </c>
      <c r="BI161">
        <v>128.20980186181251</v>
      </c>
      <c r="BJ161">
        <v>111.79603975802399</v>
      </c>
      <c r="BK161">
        <v>111.278824572175</v>
      </c>
      <c r="BL161">
        <v>18.685756183457709</v>
      </c>
      <c r="BM161">
        <v>138.4130122129223</v>
      </c>
      <c r="BN161">
        <v>23.00221852109285</v>
      </c>
      <c r="BO161">
        <v>55.76075952857861</v>
      </c>
      <c r="BP161">
        <v>13.70182759637423</v>
      </c>
      <c r="BQ161">
        <v>8.0217708679663211</v>
      </c>
      <c r="BR161">
        <v>9.3726517035835286</v>
      </c>
      <c r="BS161">
        <v>90.524421212206732</v>
      </c>
      <c r="BT161">
        <v>51.8119888100954</v>
      </c>
      <c r="BU161">
        <v>8.4827027528684074</v>
      </c>
      <c r="BV161">
        <v>495.77135349559421</v>
      </c>
      <c r="BW161">
        <v>6.1223131382665166</v>
      </c>
      <c r="BX161">
        <v>34.663628086948918</v>
      </c>
      <c r="BY161">
        <v>4.9163286627898373</v>
      </c>
      <c r="BZ161">
        <v>34.705212697850861</v>
      </c>
      <c r="CA161">
        <v>32.173236444659807</v>
      </c>
      <c r="CB161">
        <v>27.21812389576661</v>
      </c>
      <c r="CC161">
        <v>27.060361348874849</v>
      </c>
      <c r="CD161">
        <v>8.4947381512574616</v>
      </c>
      <c r="CE161">
        <v>142.56232455598109</v>
      </c>
      <c r="CF161">
        <v>118.33121772570929</v>
      </c>
      <c r="CG161">
        <v>30.81192987818573</v>
      </c>
    </row>
    <row r="162">
      <c r="A162" t="s">
        <v>428</v>
      </c>
      <c r="B162">
        <v>2015</v>
      </c>
      <c r="C162" t="s">
        <v>433</v>
      </c>
      <c r="D162">
        <v>126</v>
      </c>
      <c r="E162" t="s">
        <v>51</v>
      </c>
      <c r="F162" t="s">
        <v>22</v>
      </c>
      <c r="G162" t="s">
        <v>450</v>
      </c>
      <c r="H162">
        <v>0.060766085353012901</v>
      </c>
      <c r="I162">
        <v>0.14008375843780871</v>
      </c>
      <c r="J162">
        <v>0.051960055469776903</v>
      </c>
      <c r="K162">
        <v>0.043398659272423</v>
      </c>
      <c r="L162">
        <v>0.096336003352957</v>
      </c>
      <c r="M162">
        <v>0.17852219403664971</v>
      </c>
      <c r="N162">
        <v>0.0090163796473128992</v>
      </c>
      <c r="O162">
        <v>0.072569709118772502</v>
      </c>
      <c r="P162">
        <v>0</v>
      </c>
      <c r="Q162">
        <v>0.18090654578715029</v>
      </c>
      <c r="R162">
        <v>0.060610461263964799</v>
      </c>
      <c r="S162">
        <v>0.098857963522790804</v>
      </c>
      <c r="T162">
        <v>0</v>
      </c>
      <c r="U162">
        <v>0.11562704075503601</v>
      </c>
      <c r="V162">
        <v>0.062260629932864901</v>
      </c>
      <c r="W162" t="s">
        <v>270</v>
      </c>
      <c r="X162" t="s">
        <v>315</v>
      </c>
      <c r="Y162" t="s">
        <v>316</v>
      </c>
      <c r="Z162" t="s">
        <v>317</v>
      </c>
      <c r="AA162" t="s">
        <v>318</v>
      </c>
      <c r="AB162" t="s">
        <v>274</v>
      </c>
      <c r="AC162" t="s">
        <v>275</v>
      </c>
      <c r="AD162" t="s">
        <v>319</v>
      </c>
      <c r="AE162" t="s">
        <v>320</v>
      </c>
      <c r="AF162" t="s">
        <v>278</v>
      </c>
      <c r="AG162" t="s">
        <v>279</v>
      </c>
      <c r="AH162" t="s">
        <v>280</v>
      </c>
      <c r="AI162" t="s">
        <v>281</v>
      </c>
      <c r="AJ162" t="s">
        <v>321</v>
      </c>
      <c r="AK162" t="s">
        <v>322</v>
      </c>
      <c r="AL162" t="s">
        <v>323</v>
      </c>
      <c r="AM162">
        <v>0.015495868535853399</v>
      </c>
      <c r="AN162">
        <v>0.16287042409018321</v>
      </c>
      <c r="AO162">
        <v>0.18961835769470031</v>
      </c>
      <c r="AP162">
        <v>0</v>
      </c>
      <c r="AQ162">
        <v>0</v>
      </c>
      <c r="AR162">
        <v>0</v>
      </c>
      <c r="AS162">
        <v>0.13971872967055141</v>
      </c>
      <c r="AT162">
        <v>0</v>
      </c>
      <c r="AU162">
        <v>0</v>
      </c>
      <c r="AV162">
        <v>0.19795139619465549</v>
      </c>
      <c r="AW162">
        <v>0</v>
      </c>
      <c r="AX162">
        <v>0.74433004376262146</v>
      </c>
      <c r="AY162">
        <v>0</v>
      </c>
      <c r="AZ162">
        <v>0.079513107084350998</v>
      </c>
      <c r="BA162">
        <v>0</v>
      </c>
      <c r="BB162">
        <v>0</v>
      </c>
      <c r="BC162">
        <v>6.9014575011163286</v>
      </c>
      <c r="BD162">
        <v>15.919192110194301</v>
      </c>
      <c r="BE162">
        <v>5.8989569475171013</v>
      </c>
      <c r="BF162">
        <v>4.9308645071124921</v>
      </c>
      <c r="BG162">
        <v>10.93412933355622</v>
      </c>
      <c r="BH162">
        <v>10.78539820783087</v>
      </c>
      <c r="BI162">
        <v>0.54480736855238121</v>
      </c>
      <c r="BJ162">
        <v>4.386057138560111</v>
      </c>
      <c r="BK162">
        <v>0</v>
      </c>
      <c r="BL162">
        <v>10.93412933355622</v>
      </c>
      <c r="BM162">
        <v>3.2184845900867738</v>
      </c>
      <c r="BN162">
        <v>5.2621003518619114</v>
      </c>
      <c r="BO162">
        <v>0</v>
      </c>
      <c r="BP162">
        <v>6.1439393926115233</v>
      </c>
      <c r="BQ162">
        <v>3.309684016436643</v>
      </c>
      <c r="BR162">
        <v>0.43326236677751401</v>
      </c>
      <c r="BS162">
        <v>5.8304286838205934</v>
      </c>
      <c r="BT162">
        <v>8.0872311194170514</v>
      </c>
      <c r="BU162">
        <v>0</v>
      </c>
      <c r="BV162">
        <v>0</v>
      </c>
      <c r="BW162">
        <v>0</v>
      </c>
      <c r="BX162">
        <v>5.7525375130852083</v>
      </c>
      <c r="BY162">
        <v>0</v>
      </c>
      <c r="BZ162">
        <v>0</v>
      </c>
      <c r="CA162">
        <v>3.74673158467606</v>
      </c>
      <c r="CB162">
        <v>0</v>
      </c>
      <c r="CC162">
        <v>12.81167569320448</v>
      </c>
      <c r="CD162">
        <v>0</v>
      </c>
      <c r="CE162">
        <v>7.9227334385155368</v>
      </c>
      <c r="CF162">
        <v>0</v>
      </c>
      <c r="CG162">
        <v>0</v>
      </c>
    </row>
    <row r="163">
      <c r="A163" t="s">
        <v>428</v>
      </c>
      <c r="B163">
        <v>2015</v>
      </c>
      <c r="C163" t="s">
        <v>433</v>
      </c>
      <c r="D163">
        <v>127</v>
      </c>
      <c r="E163" t="s">
        <v>51</v>
      </c>
      <c r="F163" t="s">
        <v>19</v>
      </c>
      <c r="G163" t="s">
        <v>451</v>
      </c>
      <c r="H163">
        <v>0.080460955353585897</v>
      </c>
      <c r="I163">
        <v>0.023189889084829399</v>
      </c>
      <c r="J163">
        <v>0</v>
      </c>
      <c r="K163">
        <v>0</v>
      </c>
      <c r="L163">
        <v>0</v>
      </c>
      <c r="M163">
        <v>0</v>
      </c>
      <c r="N163">
        <v>0</v>
      </c>
      <c r="O163">
        <v>0</v>
      </c>
      <c r="P163">
        <v>0</v>
      </c>
      <c r="Q163">
        <v>0</v>
      </c>
      <c r="R163">
        <v>0.17209208586920779</v>
      </c>
      <c r="S163">
        <v>0</v>
      </c>
      <c r="T163">
        <v>0.049553260306136902</v>
      </c>
      <c r="U163">
        <v>0</v>
      </c>
      <c r="V163">
        <v>0</v>
      </c>
      <c r="W163" t="s">
        <v>270</v>
      </c>
      <c r="X163" t="s">
        <v>315</v>
      </c>
      <c r="Y163" t="s">
        <v>316</v>
      </c>
      <c r="Z163" t="s">
        <v>317</v>
      </c>
      <c r="AA163" t="s">
        <v>318</v>
      </c>
      <c r="AB163" t="s">
        <v>274</v>
      </c>
      <c r="AC163" t="s">
        <v>275</v>
      </c>
      <c r="AD163" t="s">
        <v>319</v>
      </c>
      <c r="AE163" t="s">
        <v>320</v>
      </c>
      <c r="AF163" t="s">
        <v>278</v>
      </c>
      <c r="AG163" t="s">
        <v>279</v>
      </c>
      <c r="AH163" t="s">
        <v>280</v>
      </c>
      <c r="AI163" t="s">
        <v>281</v>
      </c>
      <c r="AJ163" t="s">
        <v>321</v>
      </c>
      <c r="AK163" t="s">
        <v>322</v>
      </c>
      <c r="AL163" t="s">
        <v>323</v>
      </c>
      <c r="AM163">
        <v>0.172626832508703</v>
      </c>
      <c r="AN163">
        <v>0</v>
      </c>
      <c r="AO163">
        <v>0</v>
      </c>
      <c r="AP163">
        <v>0</v>
      </c>
      <c r="AQ163">
        <v>0</v>
      </c>
      <c r="AR163">
        <v>0</v>
      </c>
      <c r="AS163">
        <v>0</v>
      </c>
      <c r="AT163">
        <v>0</v>
      </c>
      <c r="AU163">
        <v>0</v>
      </c>
      <c r="AV163">
        <v>0</v>
      </c>
      <c r="AW163">
        <v>0</v>
      </c>
      <c r="AX163">
        <v>0.40360386626197498</v>
      </c>
      <c r="AY163">
        <v>0</v>
      </c>
      <c r="AZ163">
        <v>0</v>
      </c>
      <c r="BA163">
        <v>0</v>
      </c>
      <c r="BB163">
        <v>0</v>
      </c>
      <c r="BC163">
        <v>9.1382859475982059</v>
      </c>
      <c r="BD163">
        <v>2.6353112128940368</v>
      </c>
      <c r="BE163">
        <v>0</v>
      </c>
      <c r="BF163">
        <v>0</v>
      </c>
      <c r="BG163">
        <v>0</v>
      </c>
      <c r="BH163">
        <v>0</v>
      </c>
      <c r="BI163">
        <v>0</v>
      </c>
      <c r="BJ163">
        <v>0</v>
      </c>
      <c r="BK163">
        <v>0</v>
      </c>
      <c r="BL163">
        <v>0</v>
      </c>
      <c r="BM163">
        <v>9.1382859475982059</v>
      </c>
      <c r="BN163">
        <v>0</v>
      </c>
      <c r="BO163">
        <v>2.6353112128940368</v>
      </c>
      <c r="BP163">
        <v>0</v>
      </c>
      <c r="BQ163">
        <v>0</v>
      </c>
      <c r="BR163">
        <v>4.8266226477706233</v>
      </c>
      <c r="BS163">
        <v>0</v>
      </c>
      <c r="BT163">
        <v>0</v>
      </c>
      <c r="BU163">
        <v>0</v>
      </c>
      <c r="BV163">
        <v>0</v>
      </c>
      <c r="BW163">
        <v>0</v>
      </c>
      <c r="BX163">
        <v>0</v>
      </c>
      <c r="BY163">
        <v>0</v>
      </c>
      <c r="BZ163">
        <v>0</v>
      </c>
      <c r="CA163">
        <v>0</v>
      </c>
      <c r="CB163">
        <v>0</v>
      </c>
      <c r="CC163">
        <v>6.9469745127216198</v>
      </c>
      <c r="CD163">
        <v>0</v>
      </c>
      <c r="CE163">
        <v>0</v>
      </c>
      <c r="CF163">
        <v>0</v>
      </c>
      <c r="CG163">
        <v>0</v>
      </c>
    </row>
    <row r="164">
      <c r="A164" t="s">
        <v>428</v>
      </c>
      <c r="B164">
        <v>2015</v>
      </c>
      <c r="C164" t="s">
        <v>433</v>
      </c>
      <c r="D164">
        <v>128</v>
      </c>
      <c r="E164" t="s">
        <v>176</v>
      </c>
      <c r="F164" t="s">
        <v>50</v>
      </c>
      <c r="G164" t="s">
        <v>452</v>
      </c>
      <c r="H164">
        <v>3.7329437599524691</v>
      </c>
      <c r="I164">
        <v>2.3914597992151641</v>
      </c>
      <c r="J164">
        <v>1.4258080046738371</v>
      </c>
      <c r="K164">
        <v>1.202636186719616</v>
      </c>
      <c r="L164">
        <v>1.146167295264491</v>
      </c>
      <c r="M164">
        <v>8.5255814187176195</v>
      </c>
      <c r="N164">
        <v>2.1220206489723838</v>
      </c>
      <c r="O164">
        <v>1.851069808260474</v>
      </c>
      <c r="P164">
        <v>1.844308140696959</v>
      </c>
      <c r="Q164">
        <v>0.30971848851167588</v>
      </c>
      <c r="R164">
        <v>2.6126718566518821</v>
      </c>
      <c r="S164">
        <v>0.43256542728574182</v>
      </c>
      <c r="T164">
        <v>1.049021199780771</v>
      </c>
      <c r="U164">
        <v>0.25816266704654872</v>
      </c>
      <c r="V164">
        <v>0.15099678805103409</v>
      </c>
      <c r="W164" t="s">
        <v>270</v>
      </c>
      <c r="X164" t="s">
        <v>315</v>
      </c>
      <c r="Y164" t="s">
        <v>316</v>
      </c>
      <c r="Z164" t="s">
        <v>317</v>
      </c>
      <c r="AA164" t="s">
        <v>318</v>
      </c>
      <c r="AB164" t="s">
        <v>274</v>
      </c>
      <c r="AC164" t="s">
        <v>275</v>
      </c>
      <c r="AD164" t="s">
        <v>319</v>
      </c>
      <c r="AE164" t="s">
        <v>320</v>
      </c>
      <c r="AF164" t="s">
        <v>278</v>
      </c>
      <c r="AG164" t="s">
        <v>279</v>
      </c>
      <c r="AH164" t="s">
        <v>280</v>
      </c>
      <c r="AI164" t="s">
        <v>281</v>
      </c>
      <c r="AJ164" t="s">
        <v>321</v>
      </c>
      <c r="AK164" t="s">
        <v>322</v>
      </c>
      <c r="AL164" t="s">
        <v>323</v>
      </c>
      <c r="AM164">
        <v>0.33584988966152368</v>
      </c>
      <c r="AN164">
        <v>2.5328846398764431</v>
      </c>
      <c r="AO164">
        <v>1.217124691568809</v>
      </c>
      <c r="AP164">
        <v>0.18130033698046649</v>
      </c>
      <c r="AQ164">
        <v>12.27950833669386</v>
      </c>
      <c r="AR164">
        <v>0.3311431272570548</v>
      </c>
      <c r="AS164">
        <v>0.84309477994898752</v>
      </c>
      <c r="AT164">
        <v>0.1061938424984067</v>
      </c>
      <c r="AU164">
        <v>1.195566004905857</v>
      </c>
      <c r="AV164">
        <v>1.7031828780096789</v>
      </c>
      <c r="AW164">
        <v>1.4781043520913431</v>
      </c>
      <c r="AX164">
        <v>1.5904039770883971</v>
      </c>
      <c r="AY164">
        <v>0.37373612991212041</v>
      </c>
      <c r="AZ164">
        <v>1.431904014654044</v>
      </c>
      <c r="BA164">
        <v>4.5668320536945446</v>
      </c>
      <c r="BB164">
        <v>0.84481893361960203</v>
      </c>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row>
    <row r="165">
      <c r="A165" t="s">
        <v>428</v>
      </c>
      <c r="B165">
        <v>2015</v>
      </c>
      <c r="C165" t="s">
        <v>433</v>
      </c>
      <c r="D165">
        <v>129</v>
      </c>
      <c r="E165" t="s">
        <v>176</v>
      </c>
      <c r="F165" t="s">
        <v>49</v>
      </c>
      <c r="G165" t="s">
        <v>192</v>
      </c>
      <c r="H165">
        <v>96.267056240047481</v>
      </c>
      <c r="I165">
        <v>97.608540200784873</v>
      </c>
      <c r="J165">
        <v>98.574191995326146</v>
      </c>
      <c r="K165">
        <v>98.797363813280342</v>
      </c>
      <c r="L165">
        <v>98.853832704735495</v>
      </c>
      <c r="M165">
        <v>91.474418581282379</v>
      </c>
      <c r="N165">
        <v>97.877979351027605</v>
      </c>
      <c r="O165">
        <v>98.148930191739581</v>
      </c>
      <c r="P165">
        <v>98.155691859303033</v>
      </c>
      <c r="Q165">
        <v>99.690281511488323</v>
      </c>
      <c r="R165">
        <v>97.387328143348142</v>
      </c>
      <c r="S165">
        <v>99.567434572714262</v>
      </c>
      <c r="T165">
        <v>98.950978800219218</v>
      </c>
      <c r="U165">
        <v>99.741837332953466</v>
      </c>
      <c r="V165">
        <v>99.849003211948968</v>
      </c>
      <c r="W165" t="s">
        <v>270</v>
      </c>
      <c r="X165" t="s">
        <v>315</v>
      </c>
      <c r="Y165" t="s">
        <v>316</v>
      </c>
      <c r="Z165" t="s">
        <v>317</v>
      </c>
      <c r="AA165" t="s">
        <v>318</v>
      </c>
      <c r="AB165" t="s">
        <v>274</v>
      </c>
      <c r="AC165" t="s">
        <v>275</v>
      </c>
      <c r="AD165" t="s">
        <v>319</v>
      </c>
      <c r="AE165" t="s">
        <v>320</v>
      </c>
      <c r="AF165" t="s">
        <v>278</v>
      </c>
      <c r="AG165" t="s">
        <v>279</v>
      </c>
      <c r="AH165" t="s">
        <v>280</v>
      </c>
      <c r="AI165" t="s">
        <v>281</v>
      </c>
      <c r="AJ165" t="s">
        <v>321</v>
      </c>
      <c r="AK165" t="s">
        <v>322</v>
      </c>
      <c r="AL165" t="s">
        <v>323</v>
      </c>
      <c r="AM165">
        <v>99.664150110338483</v>
      </c>
      <c r="AN165">
        <v>97.467115360123614</v>
      </c>
      <c r="AO165">
        <v>98.782875308431102</v>
      </c>
      <c r="AP165">
        <v>99.818699663019544</v>
      </c>
      <c r="AQ165">
        <v>87.720491663306106</v>
      </c>
      <c r="AR165">
        <v>99.66885687274295</v>
      </c>
      <c r="AS165">
        <v>99.156905220051016</v>
      </c>
      <c r="AT165">
        <v>99.893806157501587</v>
      </c>
      <c r="AU165">
        <v>98.804433995094186</v>
      </c>
      <c r="AV165">
        <v>98.296817121990344</v>
      </c>
      <c r="AW165">
        <v>98.52189564790865</v>
      </c>
      <c r="AX165">
        <v>98.4095960229116</v>
      </c>
      <c r="AY165">
        <v>99.626263870087854</v>
      </c>
      <c r="AZ165">
        <v>98.568095985345977</v>
      </c>
      <c r="BA165">
        <v>95.433167946305545</v>
      </c>
      <c r="BB165">
        <v>99.155181066380393</v>
      </c>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row>
    <row r="166">
      <c r="A166" t="s">
        <v>428</v>
      </c>
      <c r="B166">
        <v>2015</v>
      </c>
      <c r="C166" t="s">
        <v>433</v>
      </c>
      <c r="D166">
        <v>135</v>
      </c>
      <c r="E166" t="s">
        <v>46</v>
      </c>
      <c r="F166" t="s">
        <v>45</v>
      </c>
      <c r="G166" t="s">
        <v>453</v>
      </c>
      <c r="H166">
        <v>8.2975366179724261</v>
      </c>
      <c r="I166">
        <v>11.717654933620739</v>
      </c>
      <c r="J166">
        <v>27.656540612221772</v>
      </c>
      <c r="K166">
        <v>60.140735765222132</v>
      </c>
      <c r="L166">
        <v>83.697792206323513</v>
      </c>
      <c r="M166">
        <v>44.972981017070417</v>
      </c>
      <c r="N166">
        <v>59.769873474408698</v>
      </c>
      <c r="O166">
        <v>68.567417579365525</v>
      </c>
      <c r="P166">
        <v>81.019725755935625</v>
      </c>
      <c r="Q166">
        <v>86.885744184162817</v>
      </c>
      <c r="R166">
        <v>2.2403933384097798</v>
      </c>
      <c r="S166">
        <v>2.506214408720095</v>
      </c>
      <c r="T166">
        <v>3.901889079005056</v>
      </c>
      <c r="U166">
        <v>6.9428472303297886</v>
      </c>
      <c r="V166">
        <v>5.7109000680583124</v>
      </c>
      <c r="W166" t="s">
        <v>270</v>
      </c>
      <c r="X166" t="s">
        <v>315</v>
      </c>
      <c r="Y166" t="s">
        <v>316</v>
      </c>
      <c r="Z166" t="s">
        <v>317</v>
      </c>
      <c r="AA166" t="s">
        <v>318</v>
      </c>
      <c r="AB166" t="s">
        <v>274</v>
      </c>
      <c r="AC166" t="s">
        <v>275</v>
      </c>
      <c r="AD166" t="s">
        <v>319</v>
      </c>
      <c r="AE166" t="s">
        <v>320</v>
      </c>
      <c r="AF166" t="s">
        <v>278</v>
      </c>
      <c r="AG166" t="s">
        <v>279</v>
      </c>
      <c r="AH166" t="s">
        <v>280</v>
      </c>
      <c r="AI166" t="s">
        <v>281</v>
      </c>
      <c r="AJ166" t="s">
        <v>321</v>
      </c>
      <c r="AK166" t="s">
        <v>322</v>
      </c>
      <c r="AL166" t="s">
        <v>323</v>
      </c>
      <c r="AM166">
        <v>24.929872048390461</v>
      </c>
      <c r="AN166">
        <v>31.162004793274772</v>
      </c>
      <c r="AO166">
        <v>68.027979970932023</v>
      </c>
      <c r="AP166">
        <v>19.128656552016999</v>
      </c>
      <c r="AQ166">
        <v>92.061101428270518</v>
      </c>
      <c r="AR166">
        <v>37.097105737063579</v>
      </c>
      <c r="AS166">
        <v>44.951535653535068</v>
      </c>
      <c r="AT166">
        <v>68.810710164204721</v>
      </c>
      <c r="AU166">
        <v>47.651849421536838</v>
      </c>
      <c r="AV166">
        <v>12.254748392413211</v>
      </c>
      <c r="AW166">
        <v>41.284924084269747</v>
      </c>
      <c r="AX166">
        <v>29.72913973037328</v>
      </c>
      <c r="AY166">
        <v>65.937878925753196</v>
      </c>
      <c r="AZ166">
        <v>10.40563979625437</v>
      </c>
      <c r="BA166">
        <v>24.12577951318093</v>
      </c>
      <c r="BB166">
        <v>17.721986371795801</v>
      </c>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row>
    <row r="167">
      <c r="A167" t="s">
        <v>428</v>
      </c>
      <c r="B167">
        <v>2015</v>
      </c>
      <c r="C167" t="s">
        <v>433</v>
      </c>
      <c r="D167">
        <v>136</v>
      </c>
      <c r="E167" t="s">
        <v>46</v>
      </c>
      <c r="F167" t="s">
        <v>44</v>
      </c>
      <c r="G167" t="s">
        <v>454</v>
      </c>
      <c r="H167">
        <v>2.3554041676453279</v>
      </c>
      <c r="I167">
        <v>5.1429358553762281</v>
      </c>
      <c r="J167">
        <v>14.285171358644879</v>
      </c>
      <c r="K167">
        <v>14.69211003925569</v>
      </c>
      <c r="L167">
        <v>9.0299793183872801</v>
      </c>
      <c r="M167">
        <v>3.5455244701802671</v>
      </c>
      <c r="N167">
        <v>10.577008857530069</v>
      </c>
      <c r="O167">
        <v>13.29455898235371</v>
      </c>
      <c r="P167">
        <v>9.2397777475624281</v>
      </c>
      <c r="Q167">
        <v>8.8100300478945055</v>
      </c>
      <c r="R167">
        <v>1.96865867740297</v>
      </c>
      <c r="S167">
        <v>3.0169180295994451</v>
      </c>
      <c r="T167">
        <v>4.7135419845070414</v>
      </c>
      <c r="U167">
        <v>13.13869503161439</v>
      </c>
      <c r="V167">
        <v>22.710602406367371</v>
      </c>
      <c r="W167" t="s">
        <v>270</v>
      </c>
      <c r="X167" t="s">
        <v>315</v>
      </c>
      <c r="Y167" t="s">
        <v>316</v>
      </c>
      <c r="Z167" t="s">
        <v>317</v>
      </c>
      <c r="AA167" t="s">
        <v>318</v>
      </c>
      <c r="AB167" t="s">
        <v>274</v>
      </c>
      <c r="AC167" t="s">
        <v>275</v>
      </c>
      <c r="AD167" t="s">
        <v>319</v>
      </c>
      <c r="AE167" t="s">
        <v>320</v>
      </c>
      <c r="AF167" t="s">
        <v>278</v>
      </c>
      <c r="AG167" t="s">
        <v>279</v>
      </c>
      <c r="AH167" t="s">
        <v>280</v>
      </c>
      <c r="AI167" t="s">
        <v>281</v>
      </c>
      <c r="AJ167" t="s">
        <v>321</v>
      </c>
      <c r="AK167" t="s">
        <v>322</v>
      </c>
      <c r="AL167" t="s">
        <v>323</v>
      </c>
      <c r="AM167">
        <v>20.98934957928963</v>
      </c>
      <c r="AN167">
        <v>4.7186501330349984</v>
      </c>
      <c r="AO167">
        <v>13.464137956438689</v>
      </c>
      <c r="AP167">
        <v>17.749389583829029</v>
      </c>
      <c r="AQ167">
        <v>2.0831305581212729</v>
      </c>
      <c r="AR167">
        <v>10.08104270202789</v>
      </c>
      <c r="AS167">
        <v>4.5677551612218288</v>
      </c>
      <c r="AT167">
        <v>7.8555237022303546</v>
      </c>
      <c r="AU167">
        <v>16.324789751999731</v>
      </c>
      <c r="AV167">
        <v>3.9944789485783039</v>
      </c>
      <c r="AW167">
        <v>0.92008891072150112</v>
      </c>
      <c r="AX167">
        <v>7.9014660300059036</v>
      </c>
      <c r="AY167">
        <v>3.3608958552008898</v>
      </c>
      <c r="AZ167">
        <v>7.1604252739757266</v>
      </c>
      <c r="BA167">
        <v>11.01261580405432</v>
      </c>
      <c r="BB167">
        <v>11.18928954717221</v>
      </c>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row>
    <row r="168">
      <c r="A168" t="s">
        <v>428</v>
      </c>
      <c r="B168">
        <v>2015</v>
      </c>
      <c r="C168" t="s">
        <v>433</v>
      </c>
      <c r="D168">
        <v>137</v>
      </c>
      <c r="E168" t="s">
        <v>46</v>
      </c>
      <c r="F168" t="s">
        <v>43</v>
      </c>
      <c r="G168" t="s">
        <v>455</v>
      </c>
      <c r="H168">
        <v>89.205868809770351</v>
      </c>
      <c r="I168">
        <v>82.976135563480341</v>
      </c>
      <c r="J168">
        <v>58.006347808371949</v>
      </c>
      <c r="K168">
        <v>25.123755536250009</v>
      </c>
      <c r="L168">
        <v>7.1759780537717646</v>
      </c>
      <c r="M168">
        <v>51.303059358936324</v>
      </c>
      <c r="N168">
        <v>29.64410593604951</v>
      </c>
      <c r="O168">
        <v>18.065453729161899</v>
      </c>
      <c r="P168">
        <v>9.740496496501887</v>
      </c>
      <c r="Q168">
        <v>4.1233192221555157</v>
      </c>
      <c r="R168">
        <v>95.558245437053998</v>
      </c>
      <c r="S168">
        <v>94.37800959815759</v>
      </c>
      <c r="T168">
        <v>91.335015676181726</v>
      </c>
      <c r="U168">
        <v>79.802857220022133</v>
      </c>
      <c r="V168">
        <v>71.516236895641455</v>
      </c>
      <c r="W168" t="s">
        <v>270</v>
      </c>
      <c r="X168" t="s">
        <v>315</v>
      </c>
      <c r="Y168" t="s">
        <v>316</v>
      </c>
      <c r="Z168" t="s">
        <v>317</v>
      </c>
      <c r="AA168" t="s">
        <v>318</v>
      </c>
      <c r="AB168" t="s">
        <v>274</v>
      </c>
      <c r="AC168" t="s">
        <v>275</v>
      </c>
      <c r="AD168" t="s">
        <v>319</v>
      </c>
      <c r="AE168" t="s">
        <v>320</v>
      </c>
      <c r="AF168" t="s">
        <v>278</v>
      </c>
      <c r="AG168" t="s">
        <v>279</v>
      </c>
      <c r="AH168" t="s">
        <v>280</v>
      </c>
      <c r="AI168" t="s">
        <v>281</v>
      </c>
      <c r="AJ168" t="s">
        <v>321</v>
      </c>
      <c r="AK168" t="s">
        <v>322</v>
      </c>
      <c r="AL168" t="s">
        <v>323</v>
      </c>
      <c r="AM168">
        <v>53.892655671274937</v>
      </c>
      <c r="AN168">
        <v>63.956474649600068</v>
      </c>
      <c r="AO168">
        <v>18.318537831844338</v>
      </c>
      <c r="AP168">
        <v>63.121953864154058</v>
      </c>
      <c r="AQ168">
        <v>5.8557680136082064</v>
      </c>
      <c r="AR168">
        <v>52.821851560908627</v>
      </c>
      <c r="AS168">
        <v>50.340990455572452</v>
      </c>
      <c r="AT168">
        <v>23.333766133565071</v>
      </c>
      <c r="AU168">
        <v>36.02336082646341</v>
      </c>
      <c r="AV168">
        <v>83.552821262813822</v>
      </c>
      <c r="AW168">
        <v>57.79498700500875</v>
      </c>
      <c r="AX168">
        <v>61.221460329596269</v>
      </c>
      <c r="AY168">
        <v>30.701225219045821</v>
      </c>
      <c r="AZ168">
        <v>82.354421822685524</v>
      </c>
      <c r="BA168">
        <v>64.861604682764579</v>
      </c>
      <c r="BB168">
        <v>71.088724081032026</v>
      </c>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row>
    <row r="169">
      <c r="A169" t="s">
        <v>428</v>
      </c>
      <c r="B169">
        <v>2015</v>
      </c>
      <c r="C169" t="s">
        <v>433</v>
      </c>
      <c r="D169">
        <v>138</v>
      </c>
      <c r="E169" t="s">
        <v>46</v>
      </c>
      <c r="F169" t="s">
        <v>42</v>
      </c>
      <c r="G169" t="s">
        <v>192</v>
      </c>
      <c r="H169">
        <v>0.0607503218558689</v>
      </c>
      <c r="I169">
        <v>0.14008375843780871</v>
      </c>
      <c r="J169">
        <v>0.0519402207615378</v>
      </c>
      <c r="K169">
        <v>0.043398659272423</v>
      </c>
      <c r="L169">
        <v>0.096250421517586796</v>
      </c>
      <c r="M169">
        <v>0.1784351538128951</v>
      </c>
      <c r="N169">
        <v>0.0090117320115552998</v>
      </c>
      <c r="O169">
        <v>0.072569709118772502</v>
      </c>
      <c r="P169">
        <v>0</v>
      </c>
      <c r="Q169">
        <v>0.18090654578715029</v>
      </c>
      <c r="R169">
        <v>0.060610461263964799</v>
      </c>
      <c r="S169">
        <v>0.098857963522790804</v>
      </c>
      <c r="T169">
        <v>0</v>
      </c>
      <c r="U169">
        <v>0.11560051803373329</v>
      </c>
      <c r="V169">
        <v>0.062260629932864901</v>
      </c>
      <c r="W169" t="s">
        <v>270</v>
      </c>
      <c r="X169" t="s">
        <v>315</v>
      </c>
      <c r="Y169" t="s">
        <v>316</v>
      </c>
      <c r="Z169" t="s">
        <v>317</v>
      </c>
      <c r="AA169" t="s">
        <v>318</v>
      </c>
      <c r="AB169" t="s">
        <v>274</v>
      </c>
      <c r="AC169" t="s">
        <v>275</v>
      </c>
      <c r="AD169" t="s">
        <v>319</v>
      </c>
      <c r="AE169" t="s">
        <v>320</v>
      </c>
      <c r="AF169" t="s">
        <v>278</v>
      </c>
      <c r="AG169" t="s">
        <v>279</v>
      </c>
      <c r="AH169" t="s">
        <v>280</v>
      </c>
      <c r="AI169" t="s">
        <v>281</v>
      </c>
      <c r="AJ169" t="s">
        <v>321</v>
      </c>
      <c r="AK169" t="s">
        <v>322</v>
      </c>
      <c r="AL169" t="s">
        <v>323</v>
      </c>
      <c r="AM169">
        <v>0.015495868535853399</v>
      </c>
      <c r="AN169">
        <v>0.16287042409018321</v>
      </c>
      <c r="AO169">
        <v>0.18934424078491119</v>
      </c>
      <c r="AP169">
        <v>0</v>
      </c>
      <c r="AQ169">
        <v>0</v>
      </c>
      <c r="AR169">
        <v>0</v>
      </c>
      <c r="AS169">
        <v>0.13971872967055141</v>
      </c>
      <c r="AT169">
        <v>0</v>
      </c>
      <c r="AU169">
        <v>0</v>
      </c>
      <c r="AV169">
        <v>0.19795139619465549</v>
      </c>
      <c r="AW169">
        <v>0</v>
      </c>
      <c r="AX169">
        <v>0.74433004376262146</v>
      </c>
      <c r="AY169">
        <v>0</v>
      </c>
      <c r="AZ169">
        <v>0.079513107084350998</v>
      </c>
      <c r="BA169">
        <v>0</v>
      </c>
      <c r="BB169">
        <v>0</v>
      </c>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row>
    <row r="170">
      <c r="A170" t="s">
        <v>428</v>
      </c>
      <c r="B170">
        <v>2015</v>
      </c>
      <c r="C170" t="s">
        <v>433</v>
      </c>
      <c r="D170">
        <v>139</v>
      </c>
      <c r="E170" t="s">
        <v>46</v>
      </c>
      <c r="F170" t="s">
        <v>19</v>
      </c>
      <c r="G170" t="s">
        <v>192</v>
      </c>
      <c r="H170">
        <v>0.080440082756107298</v>
      </c>
      <c r="I170">
        <v>0.023189889084829399</v>
      </c>
      <c r="J170">
        <v>0</v>
      </c>
      <c r="K170">
        <v>0</v>
      </c>
      <c r="L170">
        <v>0</v>
      </c>
      <c r="M170">
        <v>0</v>
      </c>
      <c r="N170">
        <v>0</v>
      </c>
      <c r="O170">
        <v>0</v>
      </c>
      <c r="P170">
        <v>0</v>
      </c>
      <c r="Q170">
        <v>0</v>
      </c>
      <c r="R170">
        <v>0.17209208586920779</v>
      </c>
      <c r="S170">
        <v>0</v>
      </c>
      <c r="T170">
        <v>0.049553260306136902</v>
      </c>
      <c r="U170">
        <v>0</v>
      </c>
      <c r="V170">
        <v>0</v>
      </c>
      <c r="W170" t="s">
        <v>270</v>
      </c>
      <c r="X170" t="s">
        <v>315</v>
      </c>
      <c r="Y170" t="s">
        <v>316</v>
      </c>
      <c r="Z170" t="s">
        <v>317</v>
      </c>
      <c r="AA170" t="s">
        <v>318</v>
      </c>
      <c r="AB170" t="s">
        <v>274</v>
      </c>
      <c r="AC170" t="s">
        <v>275</v>
      </c>
      <c r="AD170" t="s">
        <v>319</v>
      </c>
      <c r="AE170" t="s">
        <v>320</v>
      </c>
      <c r="AF170" t="s">
        <v>278</v>
      </c>
      <c r="AG170" t="s">
        <v>279</v>
      </c>
      <c r="AH170" t="s">
        <v>280</v>
      </c>
      <c r="AI170" t="s">
        <v>281</v>
      </c>
      <c r="AJ170" t="s">
        <v>321</v>
      </c>
      <c r="AK170" t="s">
        <v>322</v>
      </c>
      <c r="AL170" t="s">
        <v>323</v>
      </c>
      <c r="AM170">
        <v>0.172626832508703</v>
      </c>
      <c r="AN170">
        <v>0</v>
      </c>
      <c r="AO170">
        <v>0</v>
      </c>
      <c r="AP170">
        <v>0</v>
      </c>
      <c r="AQ170">
        <v>0</v>
      </c>
      <c r="AR170">
        <v>0</v>
      </c>
      <c r="AS170">
        <v>0</v>
      </c>
      <c r="AT170">
        <v>0</v>
      </c>
      <c r="AU170">
        <v>0</v>
      </c>
      <c r="AV170">
        <v>0</v>
      </c>
      <c r="AW170">
        <v>0</v>
      </c>
      <c r="AX170">
        <v>0.40360386626197498</v>
      </c>
      <c r="AY170">
        <v>0</v>
      </c>
      <c r="AZ170">
        <v>0</v>
      </c>
      <c r="BA170">
        <v>0</v>
      </c>
      <c r="BB170">
        <v>0</v>
      </c>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row>
    <row r="171">
      <c r="A171" t="s">
        <v>428</v>
      </c>
      <c r="B171">
        <v>2015</v>
      </c>
      <c r="C171" t="s">
        <v>433</v>
      </c>
      <c r="D171">
        <v>148</v>
      </c>
      <c r="E171" t="s">
        <v>109</v>
      </c>
      <c r="F171" t="s">
        <v>50</v>
      </c>
      <c r="G171" t="s">
        <v>192</v>
      </c>
      <c r="H171">
        <v>3.726704828357573</v>
      </c>
      <c r="I171">
        <v>2.3875551755719471</v>
      </c>
      <c r="J171">
        <v>1.424523163261451</v>
      </c>
      <c r="K171">
        <v>1.2021142587386551</v>
      </c>
      <c r="L171">
        <v>1.1440458859121261</v>
      </c>
      <c r="M171">
        <v>8.5062120546534103</v>
      </c>
      <c r="N171">
        <v>2.1207355889904291</v>
      </c>
      <c r="O171">
        <v>1.8497264922850329</v>
      </c>
      <c r="P171">
        <v>1.841228477844133</v>
      </c>
      <c r="Q171">
        <v>0.30915818749244522</v>
      </c>
      <c r="R171">
        <v>2.6065921026932219</v>
      </c>
      <c r="S171">
        <v>0.43213780191342349</v>
      </c>
      <c r="T171">
        <v>1.048501375574977</v>
      </c>
      <c r="U171">
        <v>0.25780501188773941</v>
      </c>
      <c r="V171">
        <v>0.15090277649961509</v>
      </c>
      <c r="W171" t="s">
        <v>270</v>
      </c>
      <c r="X171" t="s">
        <v>315</v>
      </c>
      <c r="Y171" t="s">
        <v>316</v>
      </c>
      <c r="Z171" t="s">
        <v>317</v>
      </c>
      <c r="AA171" t="s">
        <v>318</v>
      </c>
      <c r="AB171" t="s">
        <v>274</v>
      </c>
      <c r="AC171" t="s">
        <v>275</v>
      </c>
      <c r="AD171" t="s">
        <v>319</v>
      </c>
      <c r="AE171" t="s">
        <v>320</v>
      </c>
      <c r="AF171" t="s">
        <v>278</v>
      </c>
      <c r="AG171" t="s">
        <v>279</v>
      </c>
      <c r="AH171" t="s">
        <v>280</v>
      </c>
      <c r="AI171" t="s">
        <v>281</v>
      </c>
      <c r="AJ171" t="s">
        <v>321</v>
      </c>
      <c r="AK171" t="s">
        <v>322</v>
      </c>
      <c r="AL171" t="s">
        <v>323</v>
      </c>
      <c r="AM171">
        <v>0.33521807977763718</v>
      </c>
      <c r="AN171">
        <v>2.5287593199217611</v>
      </c>
      <c r="AO171">
        <v>1.213060631005062</v>
      </c>
      <c r="AP171">
        <v>0.18130033698046649</v>
      </c>
      <c r="AQ171">
        <v>12.249227383156811</v>
      </c>
      <c r="AR171">
        <v>0.3311431272570548</v>
      </c>
      <c r="AS171">
        <v>0.84191681863252399</v>
      </c>
      <c r="AT171">
        <v>0.1061938424984067</v>
      </c>
      <c r="AU171">
        <v>1.195566004905857</v>
      </c>
      <c r="AV171">
        <v>1.6998114037229111</v>
      </c>
      <c r="AW171">
        <v>1.4781043520913431</v>
      </c>
      <c r="AX171">
        <v>1.5721471905290201</v>
      </c>
      <c r="AY171">
        <v>0.37353577817731742</v>
      </c>
      <c r="AZ171">
        <v>1.430765463281527</v>
      </c>
      <c r="BA171">
        <v>4.5668320536945446</v>
      </c>
      <c r="BB171">
        <v>0.84481893361960203</v>
      </c>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row>
    <row r="172">
      <c r="A172" t="s">
        <v>428</v>
      </c>
      <c r="B172">
        <v>2015</v>
      </c>
      <c r="C172" t="s">
        <v>433</v>
      </c>
      <c r="D172">
        <v>149</v>
      </c>
      <c r="E172" t="s">
        <v>109</v>
      </c>
      <c r="F172" t="s">
        <v>49</v>
      </c>
      <c r="G172" t="s">
        <v>192</v>
      </c>
      <c r="H172">
        <v>96.106163492300524</v>
      </c>
      <c r="I172">
        <v>97.449171176905438</v>
      </c>
      <c r="J172">
        <v>98.485363623165981</v>
      </c>
      <c r="K172">
        <v>98.75448708198887</v>
      </c>
      <c r="L172">
        <v>98.670866879342086</v>
      </c>
      <c r="M172">
        <v>91.266596823557705</v>
      </c>
      <c r="N172">
        <v>97.818706094455109</v>
      </c>
      <c r="O172">
        <v>98.077703798596232</v>
      </c>
      <c r="P172">
        <v>97.991789509504613</v>
      </c>
      <c r="Q172">
        <v>99.509935266720404</v>
      </c>
      <c r="R172">
        <v>97.160705350173643</v>
      </c>
      <c r="S172">
        <v>99.469004234563798</v>
      </c>
      <c r="T172">
        <v>98.901945364118887</v>
      </c>
      <c r="U172">
        <v>99.603656305156647</v>
      </c>
      <c r="V172">
        <v>99.786836593567514</v>
      </c>
      <c r="W172" t="s">
        <v>270</v>
      </c>
      <c r="X172" t="s">
        <v>315</v>
      </c>
      <c r="Y172" t="s">
        <v>316</v>
      </c>
      <c r="Z172" t="s">
        <v>317</v>
      </c>
      <c r="AA172" t="s">
        <v>318</v>
      </c>
      <c r="AB172" t="s">
        <v>274</v>
      </c>
      <c r="AC172" t="s">
        <v>275</v>
      </c>
      <c r="AD172" t="s">
        <v>319</v>
      </c>
      <c r="AE172" t="s">
        <v>320</v>
      </c>
      <c r="AF172" t="s">
        <v>278</v>
      </c>
      <c r="AG172" t="s">
        <v>279</v>
      </c>
      <c r="AH172" t="s">
        <v>280</v>
      </c>
      <c r="AI172" t="s">
        <v>281</v>
      </c>
      <c r="AJ172" t="s">
        <v>321</v>
      </c>
      <c r="AK172" t="s">
        <v>322</v>
      </c>
      <c r="AL172" t="s">
        <v>323</v>
      </c>
      <c r="AM172">
        <v>99.476659219177805</v>
      </c>
      <c r="AN172">
        <v>97.308370255988109</v>
      </c>
      <c r="AO172">
        <v>98.453032696005721</v>
      </c>
      <c r="AP172">
        <v>99.818699663019544</v>
      </c>
      <c r="AQ172">
        <v>87.504175174121713</v>
      </c>
      <c r="AR172">
        <v>99.66885687274295</v>
      </c>
      <c r="AS172">
        <v>99.018364451696925</v>
      </c>
      <c r="AT172">
        <v>99.893806157501587</v>
      </c>
      <c r="AU172">
        <v>98.804433995094186</v>
      </c>
      <c r="AV172">
        <v>98.10223720008247</v>
      </c>
      <c r="AW172">
        <v>98.52189564790865</v>
      </c>
      <c r="AX172">
        <v>97.279918899446415</v>
      </c>
      <c r="AY172">
        <v>99.572856417072813</v>
      </c>
      <c r="AZ172">
        <v>98.48972142963413</v>
      </c>
      <c r="BA172">
        <v>95.433167946305545</v>
      </c>
      <c r="BB172">
        <v>99.155181066380393</v>
      </c>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row>
    <row r="173">
      <c r="A173" t="s">
        <v>428</v>
      </c>
      <c r="B173">
        <v>2015</v>
      </c>
      <c r="C173" t="s">
        <v>433</v>
      </c>
      <c r="D173">
        <v>150</v>
      </c>
      <c r="E173" t="s">
        <v>109</v>
      </c>
      <c r="F173" t="s">
        <v>111</v>
      </c>
      <c r="G173" t="s">
        <v>192</v>
      </c>
      <c r="H173">
        <v>0.16713167934183629</v>
      </c>
      <c r="I173">
        <v>0.16327364752263801</v>
      </c>
      <c r="J173">
        <v>0.090113213572546993</v>
      </c>
      <c r="K173">
        <v>0.043398659272423</v>
      </c>
      <c r="L173">
        <v>0.18508723474579181</v>
      </c>
      <c r="M173">
        <v>0.2271911217888935</v>
      </c>
      <c r="N173">
        <v>0.060558316554457703</v>
      </c>
      <c r="O173">
        <v>0.072569709118772502</v>
      </c>
      <c r="P173">
        <v>0.16698201265126569</v>
      </c>
      <c r="Q173">
        <v>0.18090654578715029</v>
      </c>
      <c r="R173">
        <v>0.23270254713317251</v>
      </c>
      <c r="S173">
        <v>0.098857963522790804</v>
      </c>
      <c r="T173">
        <v>0.049553260306136902</v>
      </c>
      <c r="U173">
        <v>0.13853868295563249</v>
      </c>
      <c r="V173">
        <v>0.062260629932864901</v>
      </c>
      <c r="W173" t="s">
        <v>270</v>
      </c>
      <c r="X173" t="s">
        <v>315</v>
      </c>
      <c r="Y173" t="s">
        <v>316</v>
      </c>
      <c r="Z173" t="s">
        <v>317</v>
      </c>
      <c r="AA173" t="s">
        <v>318</v>
      </c>
      <c r="AB173" t="s">
        <v>274</v>
      </c>
      <c r="AC173" t="s">
        <v>275</v>
      </c>
      <c r="AD173" t="s">
        <v>319</v>
      </c>
      <c r="AE173" t="s">
        <v>320</v>
      </c>
      <c r="AF173" t="s">
        <v>278</v>
      </c>
      <c r="AG173" t="s">
        <v>279</v>
      </c>
      <c r="AH173" t="s">
        <v>280</v>
      </c>
      <c r="AI173" t="s">
        <v>281</v>
      </c>
      <c r="AJ173" t="s">
        <v>321</v>
      </c>
      <c r="AK173" t="s">
        <v>322</v>
      </c>
      <c r="AL173" t="s">
        <v>323</v>
      </c>
      <c r="AM173">
        <v>0.18812270104455639</v>
      </c>
      <c r="AN173">
        <v>0.16287042409018321</v>
      </c>
      <c r="AO173">
        <v>0.33390667298911542</v>
      </c>
      <c r="AP173">
        <v>0</v>
      </c>
      <c r="AQ173">
        <v>0.24659744272145481</v>
      </c>
      <c r="AR173">
        <v>0</v>
      </c>
      <c r="AS173">
        <v>0.13971872967055141</v>
      </c>
      <c r="AT173">
        <v>0</v>
      </c>
      <c r="AU173">
        <v>0</v>
      </c>
      <c r="AV173">
        <v>0.19795139619465549</v>
      </c>
      <c r="AW173">
        <v>0</v>
      </c>
      <c r="AX173">
        <v>1.147933910024596</v>
      </c>
      <c r="AY173">
        <v>0.053607804749848401</v>
      </c>
      <c r="AZ173">
        <v>0.079513107084350998</v>
      </c>
      <c r="BA173">
        <v>0</v>
      </c>
      <c r="BB173">
        <v>0</v>
      </c>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row>
    <row r="174">
      <c r="A174" t="s">
        <v>428</v>
      </c>
      <c r="B174">
        <v>2015</v>
      </c>
      <c r="C174" t="s">
        <v>433</v>
      </c>
      <c r="D174">
        <v>151</v>
      </c>
      <c r="E174" t="s">
        <v>110</v>
      </c>
      <c r="F174" t="s">
        <v>50</v>
      </c>
      <c r="G174" t="s">
        <v>192</v>
      </c>
      <c r="H174">
        <v>3.7297050061510801</v>
      </c>
      <c r="I174">
        <v>2.3881089753945659</v>
      </c>
      <c r="J174">
        <v>1.424523163261451</v>
      </c>
      <c r="K174">
        <v>1.2021142587386551</v>
      </c>
      <c r="L174">
        <v>1.1440458859121261</v>
      </c>
      <c r="M174">
        <v>8.5062120546534103</v>
      </c>
      <c r="N174">
        <v>2.1207355889904291</v>
      </c>
      <c r="O174">
        <v>1.8497264922850329</v>
      </c>
      <c r="P174">
        <v>1.841228477844133</v>
      </c>
      <c r="Q174">
        <v>0.30915818749244522</v>
      </c>
      <c r="R174">
        <v>2.6110855743219021</v>
      </c>
      <c r="S174">
        <v>0.43213780191342349</v>
      </c>
      <c r="T174">
        <v>1.049021199780771</v>
      </c>
      <c r="U174">
        <v>0.25780501188773941</v>
      </c>
      <c r="V174">
        <v>0.15090277649961509</v>
      </c>
      <c r="W174" t="s">
        <v>270</v>
      </c>
      <c r="X174" t="s">
        <v>315</v>
      </c>
      <c r="Y174" t="s">
        <v>316</v>
      </c>
      <c r="Z174" t="s">
        <v>317</v>
      </c>
      <c r="AA174" t="s">
        <v>318</v>
      </c>
      <c r="AB174" t="s">
        <v>274</v>
      </c>
      <c r="AC174" t="s">
        <v>275</v>
      </c>
      <c r="AD174" t="s">
        <v>319</v>
      </c>
      <c r="AE174" t="s">
        <v>320</v>
      </c>
      <c r="AF174" t="s">
        <v>278</v>
      </c>
      <c r="AG174" t="s">
        <v>279</v>
      </c>
      <c r="AH174" t="s">
        <v>280</v>
      </c>
      <c r="AI174" t="s">
        <v>281</v>
      </c>
      <c r="AJ174" t="s">
        <v>321</v>
      </c>
      <c r="AK174" t="s">
        <v>322</v>
      </c>
      <c r="AL174" t="s">
        <v>323</v>
      </c>
      <c r="AM174">
        <v>0.3357977568088516</v>
      </c>
      <c r="AN174">
        <v>2.5287593199217611</v>
      </c>
      <c r="AO174">
        <v>1.213060631005062</v>
      </c>
      <c r="AP174">
        <v>0.18130033698046649</v>
      </c>
      <c r="AQ174">
        <v>12.249227383156811</v>
      </c>
      <c r="AR174">
        <v>0.3311431272570548</v>
      </c>
      <c r="AS174">
        <v>0.84191681863252399</v>
      </c>
      <c r="AT174">
        <v>0.1061938424984067</v>
      </c>
      <c r="AU174">
        <v>1.195566004905857</v>
      </c>
      <c r="AV174">
        <v>1.6998114037229111</v>
      </c>
      <c r="AW174">
        <v>1.4781043520913431</v>
      </c>
      <c r="AX174">
        <v>1.5785181508153581</v>
      </c>
      <c r="AY174">
        <v>0.37353577817731742</v>
      </c>
      <c r="AZ174">
        <v>1.430765463281527</v>
      </c>
      <c r="BA174">
        <v>4.5668320536945446</v>
      </c>
      <c r="BB174">
        <v>0.84481893361960203</v>
      </c>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row>
    <row r="175">
      <c r="A175" t="s">
        <v>428</v>
      </c>
      <c r="B175">
        <v>2015</v>
      </c>
      <c r="C175" t="s">
        <v>433</v>
      </c>
      <c r="D175">
        <v>152</v>
      </c>
      <c r="E175" t="s">
        <v>110</v>
      </c>
      <c r="F175" t="s">
        <v>49</v>
      </c>
      <c r="G175" t="s">
        <v>192</v>
      </c>
      <c r="H175">
        <v>96.244332835137058</v>
      </c>
      <c r="I175">
        <v>97.595826613575866</v>
      </c>
      <c r="J175">
        <v>98.498733622606935</v>
      </c>
      <c r="K175">
        <v>98.797885741261325</v>
      </c>
      <c r="L175">
        <v>98.767117300859667</v>
      </c>
      <c r="M175">
        <v>91.445031977370618</v>
      </c>
      <c r="N175">
        <v>97.827717826466667</v>
      </c>
      <c r="O175">
        <v>98.150273507714999</v>
      </c>
      <c r="P175">
        <v>97.991789509504613</v>
      </c>
      <c r="Q175">
        <v>99.690841812507557</v>
      </c>
      <c r="R175">
        <v>97.388914425678124</v>
      </c>
      <c r="S175">
        <v>99.567862198086573</v>
      </c>
      <c r="T175">
        <v>98.950978800219218</v>
      </c>
      <c r="U175">
        <v>99.664768260448554</v>
      </c>
      <c r="V175">
        <v>99.786836593567514</v>
      </c>
      <c r="W175" t="s">
        <v>270</v>
      </c>
      <c r="X175" t="s">
        <v>315</v>
      </c>
      <c r="Y175" t="s">
        <v>316</v>
      </c>
      <c r="Z175" t="s">
        <v>317</v>
      </c>
      <c r="AA175" t="s">
        <v>318</v>
      </c>
      <c r="AB175" t="s">
        <v>274</v>
      </c>
      <c r="AC175" t="s">
        <v>275</v>
      </c>
      <c r="AD175" t="s">
        <v>319</v>
      </c>
      <c r="AE175" t="s">
        <v>320</v>
      </c>
      <c r="AF175" t="s">
        <v>278</v>
      </c>
      <c r="AG175" t="s">
        <v>279</v>
      </c>
      <c r="AH175" t="s">
        <v>280</v>
      </c>
      <c r="AI175" t="s">
        <v>281</v>
      </c>
      <c r="AJ175" t="s">
        <v>321</v>
      </c>
      <c r="AK175" t="s">
        <v>322</v>
      </c>
      <c r="AL175" t="s">
        <v>323</v>
      </c>
      <c r="AM175">
        <v>99.664202243191156</v>
      </c>
      <c r="AN175">
        <v>97.420256074766769</v>
      </c>
      <c r="AO175">
        <v>98.642376936790654</v>
      </c>
      <c r="AP175">
        <v>99.818699663019544</v>
      </c>
      <c r="AQ175">
        <v>87.504175174121713</v>
      </c>
      <c r="AR175">
        <v>99.66885687274295</v>
      </c>
      <c r="AS175">
        <v>99.158083181367459</v>
      </c>
      <c r="AT175">
        <v>99.893806157501587</v>
      </c>
      <c r="AU175">
        <v>98.804433995094186</v>
      </c>
      <c r="AV175">
        <v>98.300188596277124</v>
      </c>
      <c r="AW175">
        <v>98.52189564790865</v>
      </c>
      <c r="AX175">
        <v>98.165953226131279</v>
      </c>
      <c r="AY175">
        <v>99.572856417072813</v>
      </c>
      <c r="AZ175">
        <v>98.569234536718469</v>
      </c>
      <c r="BA175">
        <v>95.433167946305545</v>
      </c>
      <c r="BB175">
        <v>99.155181066380393</v>
      </c>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row>
    <row r="176">
      <c r="A176" t="s">
        <v>428</v>
      </c>
      <c r="B176">
        <v>2015</v>
      </c>
      <c r="C176" t="s">
        <v>433</v>
      </c>
      <c r="D176">
        <v>153</v>
      </c>
      <c r="E176" t="s">
        <v>63</v>
      </c>
      <c r="F176" t="s">
        <v>178</v>
      </c>
      <c r="G176" t="s">
        <v>192</v>
      </c>
      <c r="H176">
        <v>8.2975366179724261</v>
      </c>
      <c r="I176">
        <v>11.717654933620739</v>
      </c>
      <c r="J176">
        <v>27.656540612221772</v>
      </c>
      <c r="K176">
        <v>60.140735765222132</v>
      </c>
      <c r="L176">
        <v>83.697792206323513</v>
      </c>
      <c r="M176">
        <v>44.972981017070417</v>
      </c>
      <c r="N176">
        <v>59.769873474408698</v>
      </c>
      <c r="O176">
        <v>68.567417579365525</v>
      </c>
      <c r="P176">
        <v>81.019725755935625</v>
      </c>
      <c r="Q176">
        <v>86.885744184162817</v>
      </c>
      <c r="R176">
        <v>2.2403933384097798</v>
      </c>
      <c r="S176">
        <v>2.506214408720095</v>
      </c>
      <c r="T176">
        <v>3.901889079005056</v>
      </c>
      <c r="U176">
        <v>6.9428472303297886</v>
      </c>
      <c r="V176">
        <v>5.7109000680583124</v>
      </c>
      <c r="W176" t="s">
        <v>270</v>
      </c>
      <c r="X176" t="s">
        <v>315</v>
      </c>
      <c r="Y176" t="s">
        <v>316</v>
      </c>
      <c r="Z176" t="s">
        <v>317</v>
      </c>
      <c r="AA176" t="s">
        <v>318</v>
      </c>
      <c r="AB176" t="s">
        <v>274</v>
      </c>
      <c r="AC176" t="s">
        <v>275</v>
      </c>
      <c r="AD176" t="s">
        <v>319</v>
      </c>
      <c r="AE176" t="s">
        <v>320</v>
      </c>
      <c r="AF176" t="s">
        <v>278</v>
      </c>
      <c r="AG176" t="s">
        <v>279</v>
      </c>
      <c r="AH176" t="s">
        <v>280</v>
      </c>
      <c r="AI176" t="s">
        <v>281</v>
      </c>
      <c r="AJ176" t="s">
        <v>321</v>
      </c>
      <c r="AK176" t="s">
        <v>322</v>
      </c>
      <c r="AL176" t="s">
        <v>323</v>
      </c>
      <c r="AM176">
        <v>24.929872048390461</v>
      </c>
      <c r="AN176">
        <v>31.162004793274772</v>
      </c>
      <c r="AO176">
        <v>68.027979970932023</v>
      </c>
      <c r="AP176">
        <v>19.128656552016999</v>
      </c>
      <c r="AQ176">
        <v>92.061101428270518</v>
      </c>
      <c r="AR176">
        <v>37.097105737063579</v>
      </c>
      <c r="AS176">
        <v>44.951535653535068</v>
      </c>
      <c r="AT176">
        <v>68.810710164204721</v>
      </c>
      <c r="AU176">
        <v>47.651849421536838</v>
      </c>
      <c r="AV176">
        <v>12.254748392413211</v>
      </c>
      <c r="AW176">
        <v>41.284924084269747</v>
      </c>
      <c r="AX176">
        <v>29.72913973037328</v>
      </c>
      <c r="AY176">
        <v>65.937878925753196</v>
      </c>
      <c r="AZ176">
        <v>10.40563979625437</v>
      </c>
      <c r="BA176">
        <v>24.12577951318093</v>
      </c>
      <c r="BB176">
        <v>17.721986371795801</v>
      </c>
      <c r="BC176">
        <v>942.63033649032423</v>
      </c>
      <c r="BD176">
        <v>1331.600479952062</v>
      </c>
      <c r="BE176">
        <v>3141.0097992799551</v>
      </c>
      <c r="BF176">
        <v>6833.0640712857175</v>
      </c>
      <c r="BG176">
        <v>9508.1400214942223</v>
      </c>
      <c r="BH176">
        <v>2718.362937445288</v>
      </c>
      <c r="BI176">
        <v>3613.4083264512628</v>
      </c>
      <c r="BJ176">
        <v>4144.1617308179602</v>
      </c>
      <c r="BK176">
        <v>4896.611125544252</v>
      </c>
      <c r="BL176">
        <v>5251.4405159760454</v>
      </c>
      <c r="BM176">
        <v>118.96744035657019</v>
      </c>
      <c r="BN176">
        <v>133.40302846646281</v>
      </c>
      <c r="BO176">
        <v>207.50788097180671</v>
      </c>
      <c r="BP176">
        <v>368.9986283872833</v>
      </c>
      <c r="BQ176">
        <v>303.5830940853092</v>
      </c>
      <c r="BR176">
        <v>697.0358158469885</v>
      </c>
      <c r="BS176">
        <v>1115.536154627199</v>
      </c>
      <c r="BT176">
        <v>2905.5966758289878</v>
      </c>
      <c r="BU176">
        <v>894.99396578590597</v>
      </c>
      <c r="BV176">
        <v>3726.05189141541</v>
      </c>
      <c r="BW176">
        <v>685.8668628486472</v>
      </c>
      <c r="BX176">
        <v>1850.756843606272</v>
      </c>
      <c r="BY176">
        <v>3185.646726101651</v>
      </c>
      <c r="BZ176">
        <v>1383.2507472062341</v>
      </c>
      <c r="CA176">
        <v>231.95215465397379</v>
      </c>
      <c r="CB176">
        <v>760.22926064933949</v>
      </c>
      <c r="CC176">
        <v>511.70861643329238</v>
      </c>
      <c r="CD176">
        <v>1499.5217284318601</v>
      </c>
      <c r="CE176">
        <v>1036.824158757566</v>
      </c>
      <c r="CF176">
        <v>625.12324403677712</v>
      </c>
      <c r="CG176">
        <v>646.34986227215097</v>
      </c>
    </row>
    <row r="177">
      <c r="A177" t="s">
        <v>428</v>
      </c>
      <c r="B177">
        <v>2015</v>
      </c>
      <c r="C177" t="s">
        <v>433</v>
      </c>
      <c r="D177">
        <v>154</v>
      </c>
      <c r="E177" t="s">
        <v>63</v>
      </c>
      <c r="F177" t="s">
        <v>179</v>
      </c>
      <c r="G177" t="s">
        <v>192</v>
      </c>
      <c r="H177">
        <v>2.3554041676453279</v>
      </c>
      <c r="I177">
        <v>5.1429358553762281</v>
      </c>
      <c r="J177">
        <v>14.285171358644879</v>
      </c>
      <c r="K177">
        <v>14.69211003925569</v>
      </c>
      <c r="L177">
        <v>9.0299793183872801</v>
      </c>
      <c r="M177">
        <v>3.5455244701802671</v>
      </c>
      <c r="N177">
        <v>10.577008857530069</v>
      </c>
      <c r="O177">
        <v>13.29455898235371</v>
      </c>
      <c r="P177">
        <v>9.2397777475624281</v>
      </c>
      <c r="Q177">
        <v>8.8100300478945055</v>
      </c>
      <c r="R177">
        <v>1.96865867740297</v>
      </c>
      <c r="S177">
        <v>3.0169180295994451</v>
      </c>
      <c r="T177">
        <v>4.7135419845070414</v>
      </c>
      <c r="U177">
        <v>13.13869503161439</v>
      </c>
      <c r="V177">
        <v>22.710602406367371</v>
      </c>
      <c r="W177" t="s">
        <v>270</v>
      </c>
      <c r="X177" t="s">
        <v>315</v>
      </c>
      <c r="Y177" t="s">
        <v>316</v>
      </c>
      <c r="Z177" t="s">
        <v>317</v>
      </c>
      <c r="AA177" t="s">
        <v>318</v>
      </c>
      <c r="AB177" t="s">
        <v>274</v>
      </c>
      <c r="AC177" t="s">
        <v>275</v>
      </c>
      <c r="AD177" t="s">
        <v>319</v>
      </c>
      <c r="AE177" t="s">
        <v>320</v>
      </c>
      <c r="AF177" t="s">
        <v>278</v>
      </c>
      <c r="AG177" t="s">
        <v>279</v>
      </c>
      <c r="AH177" t="s">
        <v>280</v>
      </c>
      <c r="AI177" t="s">
        <v>281</v>
      </c>
      <c r="AJ177" t="s">
        <v>321</v>
      </c>
      <c r="AK177" t="s">
        <v>322</v>
      </c>
      <c r="AL177" t="s">
        <v>323</v>
      </c>
      <c r="AM177">
        <v>20.98934957928963</v>
      </c>
      <c r="AN177">
        <v>4.7186501330349984</v>
      </c>
      <c r="AO177">
        <v>13.464137956438689</v>
      </c>
      <c r="AP177">
        <v>17.749389583829029</v>
      </c>
      <c r="AQ177">
        <v>2.0831305581212729</v>
      </c>
      <c r="AR177">
        <v>10.08104270202789</v>
      </c>
      <c r="AS177">
        <v>4.5677551612218288</v>
      </c>
      <c r="AT177">
        <v>7.8555237022303546</v>
      </c>
      <c r="AU177">
        <v>16.324789751999731</v>
      </c>
      <c r="AV177">
        <v>3.9944789485783039</v>
      </c>
      <c r="AW177">
        <v>0.92008891072150112</v>
      </c>
      <c r="AX177">
        <v>7.9014660300059036</v>
      </c>
      <c r="AY177">
        <v>3.3608958552008898</v>
      </c>
      <c r="AZ177">
        <v>7.1604252739757266</v>
      </c>
      <c r="BA177">
        <v>11.01261580405432</v>
      </c>
      <c r="BB177">
        <v>11.18928954717221</v>
      </c>
      <c r="BC177">
        <v>267.58247963728428</v>
      </c>
      <c r="BD177">
        <v>584.44594009439072</v>
      </c>
      <c r="BE177">
        <v>1622.396085288713</v>
      </c>
      <c r="BF177">
        <v>1669.2866817014981</v>
      </c>
      <c r="BG177">
        <v>1025.813291929778</v>
      </c>
      <c r="BH177">
        <v>214.3069482070816</v>
      </c>
      <c r="BI177">
        <v>639.43672042591697</v>
      </c>
      <c r="BJ177">
        <v>803.5128710950969</v>
      </c>
      <c r="BK177">
        <v>558.42695212968897</v>
      </c>
      <c r="BL177">
        <v>532.48492229537294</v>
      </c>
      <c r="BM177">
        <v>104.53802007491259</v>
      </c>
      <c r="BN177">
        <v>160.58721886814789</v>
      </c>
      <c r="BO177">
        <v>250.6727098777769</v>
      </c>
      <c r="BP177">
        <v>698.2957113452477</v>
      </c>
      <c r="BQ177">
        <v>1207.2624043324231</v>
      </c>
      <c r="BR177">
        <v>586.85934607684294</v>
      </c>
      <c r="BS177">
        <v>168.91804167788951</v>
      </c>
      <c r="BT177">
        <v>575.07740941076747</v>
      </c>
      <c r="BU177">
        <v>830.4606510505389</v>
      </c>
      <c r="BV177">
        <v>84.311967114587048</v>
      </c>
      <c r="BW177">
        <v>186.38254912094439</v>
      </c>
      <c r="BX177">
        <v>188.06485699859169</v>
      </c>
      <c r="BY177">
        <v>363.67773714450038</v>
      </c>
      <c r="BZ177">
        <v>473.88040331195202</v>
      </c>
      <c r="CA177">
        <v>75.605632133278334</v>
      </c>
      <c r="CB177">
        <v>16.942710392338501</v>
      </c>
      <c r="CC177">
        <v>136.00286744517291</v>
      </c>
      <c r="CD177">
        <v>76.431581421433265</v>
      </c>
      <c r="CE177">
        <v>713.46904720925397</v>
      </c>
      <c r="CF177">
        <v>285.34796618695628</v>
      </c>
      <c r="CG177">
        <v>408.09171195661662</v>
      </c>
    </row>
    <row r="178">
      <c r="A178" t="s">
        <v>428</v>
      </c>
      <c r="B178">
        <v>2015</v>
      </c>
      <c r="C178" t="s">
        <v>433</v>
      </c>
      <c r="D178">
        <v>155</v>
      </c>
      <c r="E178" t="s">
        <v>63</v>
      </c>
      <c r="F178" t="s">
        <v>180</v>
      </c>
      <c r="G178" t="s">
        <v>192</v>
      </c>
      <c r="H178">
        <v>0.69442770304528922</v>
      </c>
      <c r="I178">
        <v>0.70811859347135031</v>
      </c>
      <c r="J178">
        <v>0.90259568857766892</v>
      </c>
      <c r="K178">
        <v>0.54766203240776168</v>
      </c>
      <c r="L178">
        <v>0.37659561225579541</v>
      </c>
      <c r="M178">
        <v>0.18319060373190971</v>
      </c>
      <c r="N178">
        <v>0.23041222620384799</v>
      </c>
      <c r="O178">
        <v>0.45257772494038723</v>
      </c>
      <c r="P178">
        <v>0.33197154439460758</v>
      </c>
      <c r="Q178">
        <v>0.33209233304476837</v>
      </c>
      <c r="R178">
        <v>1.0741324244631141</v>
      </c>
      <c r="S178">
        <v>0.47983460246403092</v>
      </c>
      <c r="T178">
        <v>1.2359211188647581</v>
      </c>
      <c r="U178">
        <v>0.84498028824015414</v>
      </c>
      <c r="V178">
        <v>1.5269201999907249</v>
      </c>
      <c r="W178" t="s">
        <v>270</v>
      </c>
      <c r="X178" t="s">
        <v>315</v>
      </c>
      <c r="Y178" t="s">
        <v>316</v>
      </c>
      <c r="Z178" t="s">
        <v>317</v>
      </c>
      <c r="AA178" t="s">
        <v>318</v>
      </c>
      <c r="AB178" t="s">
        <v>274</v>
      </c>
      <c r="AC178" t="s">
        <v>275</v>
      </c>
      <c r="AD178" t="s">
        <v>319</v>
      </c>
      <c r="AE178" t="s">
        <v>320</v>
      </c>
      <c r="AF178" t="s">
        <v>278</v>
      </c>
      <c r="AG178" t="s">
        <v>279</v>
      </c>
      <c r="AH178" t="s">
        <v>280</v>
      </c>
      <c r="AI178" t="s">
        <v>281</v>
      </c>
      <c r="AJ178" t="s">
        <v>321</v>
      </c>
      <c r="AK178" t="s">
        <v>322</v>
      </c>
      <c r="AL178" t="s">
        <v>323</v>
      </c>
      <c r="AM178">
        <v>1.92531013830557</v>
      </c>
      <c r="AN178">
        <v>3.0610192288371292</v>
      </c>
      <c r="AO178">
        <v>0</v>
      </c>
      <c r="AP178">
        <v>3.0318546370355111</v>
      </c>
      <c r="AQ178">
        <v>0</v>
      </c>
      <c r="AR178">
        <v>0</v>
      </c>
      <c r="AS178">
        <v>0.61936671197530357</v>
      </c>
      <c r="AT178">
        <v>0.2652810397134166</v>
      </c>
      <c r="AU178">
        <v>0</v>
      </c>
      <c r="AV178">
        <v>0</v>
      </c>
      <c r="AW178">
        <v>0.26265870727929252</v>
      </c>
      <c r="AX178">
        <v>0</v>
      </c>
      <c r="AY178">
        <v>0.74759299735986473</v>
      </c>
      <c r="AZ178">
        <v>0.0199853168876842</v>
      </c>
      <c r="BA178">
        <v>0</v>
      </c>
      <c r="BB178">
        <v>0</v>
      </c>
      <c r="BC178">
        <v>78.889512577979829</v>
      </c>
      <c r="BD178">
        <v>80.470970025233882</v>
      </c>
      <c r="BE178">
        <v>102.509635690208</v>
      </c>
      <c r="BF178">
        <v>62.224209751301657</v>
      </c>
      <c r="BG178">
        <v>42.781580235492967</v>
      </c>
      <c r="BH178">
        <v>11.07283832228136</v>
      </c>
      <c r="BI178">
        <v>13.92965064645208</v>
      </c>
      <c r="BJ178">
        <v>27.353447951393079</v>
      </c>
      <c r="BK178">
        <v>20.063454207972971</v>
      </c>
      <c r="BL178">
        <v>20.071913398126711</v>
      </c>
      <c r="BM178">
        <v>57.037656268463998</v>
      </c>
      <c r="BN178">
        <v>25.541066601876711</v>
      </c>
      <c r="BO178">
        <v>65.728001804020025</v>
      </c>
      <c r="BP178">
        <v>44.909034727543293</v>
      </c>
      <c r="BQ178">
        <v>81.168844352086154</v>
      </c>
      <c r="BR178">
        <v>53.831408376560233</v>
      </c>
      <c r="BS178">
        <v>109.5782393472265</v>
      </c>
      <c r="BT178">
        <v>0</v>
      </c>
      <c r="BU178">
        <v>141.85479246323129</v>
      </c>
      <c r="BV178">
        <v>0</v>
      </c>
      <c r="BW178">
        <v>0</v>
      </c>
      <c r="BX178">
        <v>25.500734607273881</v>
      </c>
      <c r="BY178">
        <v>12.281397381936969</v>
      </c>
      <c r="BZ178">
        <v>0</v>
      </c>
      <c r="CA178">
        <v>0</v>
      </c>
      <c r="CB178">
        <v>4.8366525860738978</v>
      </c>
      <c r="CC178">
        <v>0</v>
      </c>
      <c r="CD178">
        <v>17.001334617191951</v>
      </c>
      <c r="CE178">
        <v>1.9913489007216489</v>
      </c>
      <c r="CF178">
        <v>0</v>
      </c>
      <c r="CG178">
        <v>0</v>
      </c>
    </row>
    <row r="179">
      <c r="A179" t="s">
        <v>428</v>
      </c>
      <c r="B179">
        <v>2015</v>
      </c>
      <c r="C179" t="s">
        <v>433</v>
      </c>
      <c r="D179">
        <v>156</v>
      </c>
      <c r="E179" t="s">
        <v>63</v>
      </c>
      <c r="F179" t="s">
        <v>324</v>
      </c>
      <c r="G179" t="s">
        <v>192</v>
      </c>
      <c r="H179">
        <v>0</v>
      </c>
      <c r="I179">
        <v>0</v>
      </c>
      <c r="J179">
        <v>0</v>
      </c>
      <c r="K179">
        <v>0</v>
      </c>
      <c r="L179">
        <v>0.050638157235890401</v>
      </c>
      <c r="M179">
        <v>0</v>
      </c>
      <c r="N179">
        <v>0</v>
      </c>
      <c r="O179">
        <v>0</v>
      </c>
      <c r="P179">
        <v>0</v>
      </c>
      <c r="Q179">
        <v>0.095176457059958697</v>
      </c>
      <c r="R179">
        <v>0</v>
      </c>
      <c r="S179">
        <v>0</v>
      </c>
      <c r="T179">
        <v>0</v>
      </c>
      <c r="U179">
        <v>0</v>
      </c>
      <c r="V179">
        <v>0</v>
      </c>
      <c r="W179" t="s">
        <v>270</v>
      </c>
      <c r="X179" t="s">
        <v>315</v>
      </c>
      <c r="Y179" t="s">
        <v>316</v>
      </c>
      <c r="Z179" t="s">
        <v>317</v>
      </c>
      <c r="AA179" t="s">
        <v>318</v>
      </c>
      <c r="AB179" t="s">
        <v>274</v>
      </c>
      <c r="AC179" t="s">
        <v>275</v>
      </c>
      <c r="AD179" t="s">
        <v>319</v>
      </c>
      <c r="AE179" t="s">
        <v>320</v>
      </c>
      <c r="AF179" t="s">
        <v>278</v>
      </c>
      <c r="AG179" t="s">
        <v>279</v>
      </c>
      <c r="AH179" t="s">
        <v>280</v>
      </c>
      <c r="AI179" t="s">
        <v>281</v>
      </c>
      <c r="AJ179" t="s">
        <v>321</v>
      </c>
      <c r="AK179" t="s">
        <v>322</v>
      </c>
      <c r="AL179" t="s">
        <v>323</v>
      </c>
      <c r="AM179">
        <v>0</v>
      </c>
      <c r="AN179">
        <v>0</v>
      </c>
      <c r="AO179">
        <v>0</v>
      </c>
      <c r="AP179">
        <v>0</v>
      </c>
      <c r="AQ179">
        <v>0</v>
      </c>
      <c r="AR179">
        <v>0</v>
      </c>
      <c r="AS179">
        <v>0.13971872967055141</v>
      </c>
      <c r="AT179">
        <v>0</v>
      </c>
      <c r="AU179">
        <v>0</v>
      </c>
      <c r="AV179">
        <v>0</v>
      </c>
      <c r="AW179">
        <v>0</v>
      </c>
      <c r="AX179">
        <v>0</v>
      </c>
      <c r="AY179">
        <v>0</v>
      </c>
      <c r="AZ179">
        <v>0</v>
      </c>
      <c r="BA179">
        <v>0</v>
      </c>
      <c r="BB179">
        <v>0</v>
      </c>
      <c r="BC179">
        <v>0</v>
      </c>
      <c r="BD179">
        <v>0</v>
      </c>
      <c r="BE179">
        <v>0</v>
      </c>
      <c r="BF179">
        <v>0</v>
      </c>
      <c r="BG179">
        <v>5.7525375130852083</v>
      </c>
      <c r="BH179">
        <v>0</v>
      </c>
      <c r="BI179">
        <v>0</v>
      </c>
      <c r="BJ179">
        <v>0</v>
      </c>
      <c r="BK179">
        <v>0</v>
      </c>
      <c r="BL179">
        <v>5.7525375130852083</v>
      </c>
      <c r="BM179">
        <v>0</v>
      </c>
      <c r="BN179">
        <v>0</v>
      </c>
      <c r="BO179">
        <v>0</v>
      </c>
      <c r="BP179">
        <v>0</v>
      </c>
      <c r="BQ179">
        <v>0</v>
      </c>
      <c r="BR179">
        <v>0</v>
      </c>
      <c r="BS179">
        <v>0</v>
      </c>
      <c r="BT179">
        <v>0</v>
      </c>
      <c r="BU179">
        <v>0</v>
      </c>
      <c r="BV179">
        <v>0</v>
      </c>
      <c r="BW179">
        <v>0</v>
      </c>
      <c r="BX179">
        <v>5.7525375130852083</v>
      </c>
      <c r="BY179">
        <v>0</v>
      </c>
      <c r="BZ179">
        <v>0</v>
      </c>
      <c r="CA179">
        <v>0</v>
      </c>
      <c r="CB179">
        <v>0</v>
      </c>
      <c r="CC179">
        <v>0</v>
      </c>
      <c r="CD179">
        <v>0</v>
      </c>
      <c r="CE179">
        <v>0</v>
      </c>
      <c r="CF179">
        <v>0</v>
      </c>
      <c r="CG179">
        <v>0</v>
      </c>
    </row>
    <row r="180">
      <c r="A180" t="s">
        <v>428</v>
      </c>
      <c r="B180">
        <v>2015</v>
      </c>
      <c r="C180" t="s">
        <v>433</v>
      </c>
      <c r="D180">
        <v>157</v>
      </c>
      <c r="E180" t="s">
        <v>63</v>
      </c>
      <c r="F180" t="s">
        <v>292</v>
      </c>
      <c r="G180" t="s">
        <v>192</v>
      </c>
      <c r="H180">
        <v>0.0111665280407411</v>
      </c>
      <c r="I180">
        <v>0</v>
      </c>
      <c r="J180">
        <v>0</v>
      </c>
      <c r="K180">
        <v>0</v>
      </c>
      <c r="L180">
        <v>0.0757523488109101</v>
      </c>
      <c r="M180">
        <v>0</v>
      </c>
      <c r="N180">
        <v>0</v>
      </c>
      <c r="O180">
        <v>0</v>
      </c>
      <c r="P180">
        <v>0</v>
      </c>
      <c r="Q180">
        <v>0.14237959213655069</v>
      </c>
      <c r="R180">
        <v>0.023889471972257902</v>
      </c>
      <c r="S180">
        <v>0</v>
      </c>
      <c r="T180">
        <v>0</v>
      </c>
      <c r="U180">
        <v>0</v>
      </c>
      <c r="V180">
        <v>0</v>
      </c>
      <c r="W180" t="s">
        <v>270</v>
      </c>
      <c r="X180" t="s">
        <v>315</v>
      </c>
      <c r="Y180" t="s">
        <v>316</v>
      </c>
      <c r="Z180" t="s">
        <v>317</v>
      </c>
      <c r="AA180" t="s">
        <v>318</v>
      </c>
      <c r="AB180" t="s">
        <v>274</v>
      </c>
      <c r="AC180" t="s">
        <v>275</v>
      </c>
      <c r="AD180" t="s">
        <v>319</v>
      </c>
      <c r="AE180" t="s">
        <v>320</v>
      </c>
      <c r="AF180" t="s">
        <v>278</v>
      </c>
      <c r="AG180" t="s">
        <v>279</v>
      </c>
      <c r="AH180" t="s">
        <v>280</v>
      </c>
      <c r="AI180" t="s">
        <v>281</v>
      </c>
      <c r="AJ180" t="s">
        <v>321</v>
      </c>
      <c r="AK180" t="s">
        <v>322</v>
      </c>
      <c r="AL180" t="s">
        <v>323</v>
      </c>
      <c r="AM180">
        <v>0</v>
      </c>
      <c r="AN180">
        <v>0</v>
      </c>
      <c r="AO180">
        <v>0</v>
      </c>
      <c r="AP180">
        <v>0.21103836097603521</v>
      </c>
      <c r="AQ180">
        <v>0</v>
      </c>
      <c r="AR180">
        <v>0</v>
      </c>
      <c r="AS180">
        <v>0</v>
      </c>
      <c r="AT180">
        <v>0</v>
      </c>
      <c r="AU180">
        <v>0</v>
      </c>
      <c r="AV180">
        <v>0</v>
      </c>
      <c r="AW180">
        <v>0</v>
      </c>
      <c r="AX180">
        <v>0</v>
      </c>
      <c r="AY180">
        <v>0</v>
      </c>
      <c r="AZ180">
        <v>0</v>
      </c>
      <c r="BA180">
        <v>0</v>
      </c>
      <c r="BB180">
        <v>0</v>
      </c>
      <c r="BC180">
        <v>1.268558196136593</v>
      </c>
      <c r="BD180">
        <v>0</v>
      </c>
      <c r="BE180">
        <v>0</v>
      </c>
      <c r="BF180">
        <v>0</v>
      </c>
      <c r="BG180">
        <v>8.6055309281716887</v>
      </c>
      <c r="BH180">
        <v>0</v>
      </c>
      <c r="BI180">
        <v>0</v>
      </c>
      <c r="BJ180">
        <v>0</v>
      </c>
      <c r="BK180">
        <v>0</v>
      </c>
      <c r="BL180">
        <v>8.6055309281716887</v>
      </c>
      <c r="BM180">
        <v>1.268558196136593</v>
      </c>
      <c r="BN180">
        <v>0</v>
      </c>
      <c r="BO180">
        <v>0</v>
      </c>
      <c r="BP180">
        <v>0</v>
      </c>
      <c r="BQ180">
        <v>0</v>
      </c>
      <c r="BR180">
        <v>0</v>
      </c>
      <c r="BS180">
        <v>0</v>
      </c>
      <c r="BT180">
        <v>0</v>
      </c>
      <c r="BU180">
        <v>9.8740891243082807</v>
      </c>
      <c r="BV180">
        <v>0</v>
      </c>
      <c r="BW180">
        <v>0</v>
      </c>
      <c r="BX180">
        <v>0</v>
      </c>
      <c r="BY180">
        <v>0</v>
      </c>
      <c r="BZ180">
        <v>0</v>
      </c>
      <c r="CA180">
        <v>0</v>
      </c>
      <c r="CB180">
        <v>0</v>
      </c>
      <c r="CC180">
        <v>0</v>
      </c>
      <c r="CD180">
        <v>0</v>
      </c>
      <c r="CE180">
        <v>0</v>
      </c>
      <c r="CF180">
        <v>0</v>
      </c>
      <c r="CG180">
        <v>0</v>
      </c>
    </row>
    <row r="181">
      <c r="A181" t="s">
        <v>428</v>
      </c>
      <c r="B181">
        <v>2015</v>
      </c>
      <c r="C181" t="s">
        <v>433</v>
      </c>
      <c r="D181">
        <v>158</v>
      </c>
      <c r="E181" t="s">
        <v>63</v>
      </c>
      <c r="F181" t="s">
        <v>181</v>
      </c>
      <c r="G181" t="s">
        <v>192</v>
      </c>
      <c r="H181">
        <v>8.4834411687231963</v>
      </c>
      <c r="I181">
        <v>10.668597476570399</v>
      </c>
      <c r="J181">
        <v>6.8974998949946276</v>
      </c>
      <c r="K181">
        <v>2.6534845398591762</v>
      </c>
      <c r="L181">
        <v>0.85652022236623782</v>
      </c>
      <c r="M181">
        <v>3.0531759514107768</v>
      </c>
      <c r="N181">
        <v>4.1819523395233569</v>
      </c>
      <c r="O181">
        <v>2.53742141476426</v>
      </c>
      <c r="P181">
        <v>1.1779786460937429</v>
      </c>
      <c r="Q181">
        <v>0.64339812697483589</v>
      </c>
      <c r="R181">
        <v>6.7653884400567854</v>
      </c>
      <c r="S181">
        <v>12.34483662679561</v>
      </c>
      <c r="T181">
        <v>11.839074154533259</v>
      </c>
      <c r="U181">
        <v>11.2271440786814</v>
      </c>
      <c r="V181">
        <v>7.8031149673704672</v>
      </c>
      <c r="W181" t="s">
        <v>270</v>
      </c>
      <c r="X181" t="s">
        <v>315</v>
      </c>
      <c r="Y181" t="s">
        <v>316</v>
      </c>
      <c r="Z181" t="s">
        <v>317</v>
      </c>
      <c r="AA181" t="s">
        <v>318</v>
      </c>
      <c r="AB181" t="s">
        <v>274</v>
      </c>
      <c r="AC181" t="s">
        <v>275</v>
      </c>
      <c r="AD181" t="s">
        <v>319</v>
      </c>
      <c r="AE181" t="s">
        <v>320</v>
      </c>
      <c r="AF181" t="s">
        <v>278</v>
      </c>
      <c r="AG181" t="s">
        <v>279</v>
      </c>
      <c r="AH181" t="s">
        <v>280</v>
      </c>
      <c r="AI181" t="s">
        <v>281</v>
      </c>
      <c r="AJ181" t="s">
        <v>321</v>
      </c>
      <c r="AK181" t="s">
        <v>322</v>
      </c>
      <c r="AL181" t="s">
        <v>323</v>
      </c>
      <c r="AM181">
        <v>0</v>
      </c>
      <c r="AN181">
        <v>60.791999355453882</v>
      </c>
      <c r="AO181">
        <v>3.1608670950264739</v>
      </c>
      <c r="AP181">
        <v>4.1360361176674836</v>
      </c>
      <c r="AQ181">
        <v>0.7734366279895003</v>
      </c>
      <c r="AR181">
        <v>0</v>
      </c>
      <c r="AS181">
        <v>0</v>
      </c>
      <c r="AT181">
        <v>0</v>
      </c>
      <c r="AU181">
        <v>0</v>
      </c>
      <c r="AV181">
        <v>0</v>
      </c>
      <c r="AW181">
        <v>0</v>
      </c>
      <c r="AX181">
        <v>0</v>
      </c>
      <c r="AY181">
        <v>0.12697535963323259</v>
      </c>
      <c r="AZ181">
        <v>7.0911243436977136</v>
      </c>
      <c r="BA181">
        <v>4.2402875477950284</v>
      </c>
      <c r="BB181">
        <v>0.079628352466418695</v>
      </c>
      <c r="BC181">
        <v>963.74976955793056</v>
      </c>
      <c r="BD181">
        <v>1212.3850378504669</v>
      </c>
      <c r="BE181">
        <v>783.36314958843775</v>
      </c>
      <c r="BF181">
        <v>301.4833397417263</v>
      </c>
      <c r="BG181">
        <v>97.301422066474416</v>
      </c>
      <c r="BH181">
        <v>184.5472583786254</v>
      </c>
      <c r="BI181">
        <v>252.8213718057487</v>
      </c>
      <c r="BJ181">
        <v>153.35978943428239</v>
      </c>
      <c r="BK181">
        <v>71.193814719788776</v>
      </c>
      <c r="BL181">
        <v>38.887472549433738</v>
      </c>
      <c r="BM181">
        <v>359.24983882641391</v>
      </c>
      <c r="BN181">
        <v>657.10203652499013</v>
      </c>
      <c r="BO181">
        <v>629.61840809214277</v>
      </c>
      <c r="BP181">
        <v>596.70055069655655</v>
      </c>
      <c r="BQ181">
        <v>414.80217777705383</v>
      </c>
      <c r="BR181">
        <v>0</v>
      </c>
      <c r="BS181">
        <v>2176.2294705672398</v>
      </c>
      <c r="BT181">
        <v>135.0062860600963</v>
      </c>
      <c r="BU181">
        <v>193.5173731369357</v>
      </c>
      <c r="BV181">
        <v>31.303829368755071</v>
      </c>
      <c r="BW181">
        <v>0</v>
      </c>
      <c r="BX181">
        <v>0</v>
      </c>
      <c r="BY181">
        <v>0</v>
      </c>
      <c r="BZ181">
        <v>0</v>
      </c>
      <c r="CA181">
        <v>0</v>
      </c>
      <c r="CB181">
        <v>0</v>
      </c>
      <c r="CC181">
        <v>0</v>
      </c>
      <c r="CD181">
        <v>2.8876013885717691</v>
      </c>
      <c r="CE181">
        <v>706.56386116173383</v>
      </c>
      <c r="CF181">
        <v>109.87012071788971</v>
      </c>
      <c r="CG181">
        <v>2.904176403810919</v>
      </c>
    </row>
    <row r="182">
      <c r="A182" t="s">
        <v>428</v>
      </c>
      <c r="B182">
        <v>2015</v>
      </c>
      <c r="C182" t="s">
        <v>433</v>
      </c>
      <c r="D182">
        <v>159</v>
      </c>
      <c r="E182" t="s">
        <v>63</v>
      </c>
      <c r="F182" t="s">
        <v>182</v>
      </c>
      <c r="G182" t="s">
        <v>192</v>
      </c>
      <c r="H182">
        <v>80.016833409960824</v>
      </c>
      <c r="I182">
        <v>71.599419493438759</v>
      </c>
      <c r="J182">
        <v>50.206252224799641</v>
      </c>
      <c r="K182">
        <v>21.922608963983059</v>
      </c>
      <c r="L182">
        <v>5.8671098703388216</v>
      </c>
      <c r="M182">
        <v>48.066692803793643</v>
      </c>
      <c r="N182">
        <v>25.2317413703223</v>
      </c>
      <c r="O182">
        <v>15.07545458945726</v>
      </c>
      <c r="P182">
        <v>8.2305463060135331</v>
      </c>
      <c r="Q182">
        <v>3.0054491699993622</v>
      </c>
      <c r="R182">
        <v>87.694835100561974</v>
      </c>
      <c r="S182">
        <v>81.553338368897997</v>
      </c>
      <c r="T182">
        <v>78.260020402783752</v>
      </c>
      <c r="U182">
        <v>67.730732853100591</v>
      </c>
      <c r="V182">
        <v>62.186201728280267</v>
      </c>
      <c r="W182" t="s">
        <v>270</v>
      </c>
      <c r="X182" t="s">
        <v>315</v>
      </c>
      <c r="Y182" t="s">
        <v>316</v>
      </c>
      <c r="Z182" t="s">
        <v>317</v>
      </c>
      <c r="AA182" t="s">
        <v>318</v>
      </c>
      <c r="AB182" t="s">
        <v>274</v>
      </c>
      <c r="AC182" t="s">
        <v>275</v>
      </c>
      <c r="AD182" t="s">
        <v>319</v>
      </c>
      <c r="AE182" t="s">
        <v>320</v>
      </c>
      <c r="AF182" t="s">
        <v>278</v>
      </c>
      <c r="AG182" t="s">
        <v>279</v>
      </c>
      <c r="AH182" t="s">
        <v>280</v>
      </c>
      <c r="AI182" t="s">
        <v>281</v>
      </c>
      <c r="AJ182" t="s">
        <v>321</v>
      </c>
      <c r="AK182" t="s">
        <v>322</v>
      </c>
      <c r="AL182" t="s">
        <v>323</v>
      </c>
      <c r="AM182">
        <v>51.967345532969368</v>
      </c>
      <c r="AN182">
        <v>0.1034560653090511</v>
      </c>
      <c r="AO182">
        <v>15.15767073681786</v>
      </c>
      <c r="AP182">
        <v>55.743024748475037</v>
      </c>
      <c r="AQ182">
        <v>5.0823313856187067</v>
      </c>
      <c r="AR182">
        <v>52.821851560908627</v>
      </c>
      <c r="AS182">
        <v>49.721623743597142</v>
      </c>
      <c r="AT182">
        <v>23.068485093851649</v>
      </c>
      <c r="AU182">
        <v>36.02336082646341</v>
      </c>
      <c r="AV182">
        <v>83.552821262813822</v>
      </c>
      <c r="AW182">
        <v>57.532328297729457</v>
      </c>
      <c r="AX182">
        <v>61.221460329596269</v>
      </c>
      <c r="AY182">
        <v>29.826656862052712</v>
      </c>
      <c r="AZ182">
        <v>75.243312162100111</v>
      </c>
      <c r="BA182">
        <v>60.621317134969551</v>
      </c>
      <c r="BB182">
        <v>71.009095728565597</v>
      </c>
      <c r="BC182">
        <v>9090.2032825921597</v>
      </c>
      <c r="BD182">
        <v>8136.5957524652522</v>
      </c>
      <c r="BE182">
        <v>5702.0265995786849</v>
      </c>
      <c r="BF182">
        <v>2490.8007817766611</v>
      </c>
      <c r="BG182">
        <v>666.50864614392606</v>
      </c>
      <c r="BH182">
        <v>2905.3603583406002</v>
      </c>
      <c r="BI182">
        <v>1525.3936315830449</v>
      </c>
      <c r="BJ182">
        <v>911.14882534403364</v>
      </c>
      <c r="BK182">
        <v>497.43175794914919</v>
      </c>
      <c r="BL182">
        <v>181.6516355846334</v>
      </c>
      <c r="BM182">
        <v>4656.6957174629579</v>
      </c>
      <c r="BN182">
        <v>4340.9942429934536</v>
      </c>
      <c r="BO182">
        <v>4161.9765887176254</v>
      </c>
      <c r="BP182">
        <v>3599.7547826315149</v>
      </c>
      <c r="BQ182">
        <v>3305.727521949656</v>
      </c>
      <c r="BR182">
        <v>1452.999879849536</v>
      </c>
      <c r="BS182">
        <v>3.703515933372366</v>
      </c>
      <c r="BT182">
        <v>647.41122292661407</v>
      </c>
      <c r="BU182">
        <v>2608.1115863455152</v>
      </c>
      <c r="BV182">
        <v>205.7006724706556</v>
      </c>
      <c r="BW182">
        <v>976.59256430189123</v>
      </c>
      <c r="BX182">
        <v>2047.152206944495</v>
      </c>
      <c r="BY182">
        <v>1067.9739220825779</v>
      </c>
      <c r="BZ182">
        <v>1045.6958415041979</v>
      </c>
      <c r="CA182">
        <v>1581.448782035063</v>
      </c>
      <c r="CB182">
        <v>1059.412373290103</v>
      </c>
      <c r="CC182">
        <v>1053.7657344076149</v>
      </c>
      <c r="CD182">
        <v>678.30086104970042</v>
      </c>
      <c r="CE182">
        <v>7497.2885245061516</v>
      </c>
      <c r="CF182">
        <v>1570.759378136999</v>
      </c>
      <c r="CG182">
        <v>2589.8179967721971</v>
      </c>
    </row>
    <row r="183">
      <c r="A183" t="s">
        <v>428</v>
      </c>
      <c r="B183">
        <v>2015</v>
      </c>
      <c r="C183" t="s">
        <v>433</v>
      </c>
      <c r="D183">
        <v>160</v>
      </c>
      <c r="E183" t="s">
        <v>63</v>
      </c>
      <c r="F183" t="s">
        <v>293</v>
      </c>
      <c r="G183" t="s">
        <v>192</v>
      </c>
      <c r="H183">
        <v>0</v>
      </c>
      <c r="I183">
        <v>0.0099337875740459994</v>
      </c>
      <c r="J183">
        <v>0</v>
      </c>
      <c r="K183">
        <v>0</v>
      </c>
      <c r="L183">
        <v>0</v>
      </c>
      <c r="M183">
        <v>0</v>
      </c>
      <c r="N183">
        <v>0</v>
      </c>
      <c r="O183">
        <v>0</v>
      </c>
      <c r="P183">
        <v>0</v>
      </c>
      <c r="Q183">
        <v>0</v>
      </c>
      <c r="R183">
        <v>0</v>
      </c>
      <c r="S183">
        <v>0</v>
      </c>
      <c r="T183">
        <v>0</v>
      </c>
      <c r="U183">
        <v>0.021240315555296901</v>
      </c>
      <c r="V183">
        <v>0</v>
      </c>
      <c r="W183" t="s">
        <v>270</v>
      </c>
      <c r="X183" t="s">
        <v>315</v>
      </c>
      <c r="Y183" t="s">
        <v>316</v>
      </c>
      <c r="Z183" t="s">
        <v>317</v>
      </c>
      <c r="AA183" t="s">
        <v>318</v>
      </c>
      <c r="AB183" t="s">
        <v>274</v>
      </c>
      <c r="AC183" t="s">
        <v>275</v>
      </c>
      <c r="AD183" t="s">
        <v>319</v>
      </c>
      <c r="AE183" t="s">
        <v>320</v>
      </c>
      <c r="AF183" t="s">
        <v>278</v>
      </c>
      <c r="AG183" t="s">
        <v>279</v>
      </c>
      <c r="AH183" t="s">
        <v>280</v>
      </c>
      <c r="AI183" t="s">
        <v>281</v>
      </c>
      <c r="AJ183" t="s">
        <v>321</v>
      </c>
      <c r="AK183" t="s">
        <v>322</v>
      </c>
      <c r="AL183" t="s">
        <v>323</v>
      </c>
      <c r="AM183">
        <v>0</v>
      </c>
      <c r="AN183">
        <v>0</v>
      </c>
      <c r="AO183">
        <v>0</v>
      </c>
      <c r="AP183">
        <v>0</v>
      </c>
      <c r="AQ183">
        <v>0</v>
      </c>
      <c r="AR183">
        <v>0</v>
      </c>
      <c r="AS183">
        <v>0</v>
      </c>
      <c r="AT183">
        <v>0</v>
      </c>
      <c r="AU183">
        <v>0</v>
      </c>
      <c r="AV183">
        <v>0.059642260465731498</v>
      </c>
      <c r="AW183">
        <v>0</v>
      </c>
      <c r="AX183">
        <v>0</v>
      </c>
      <c r="AY183">
        <v>0</v>
      </c>
      <c r="AZ183">
        <v>0</v>
      </c>
      <c r="BA183">
        <v>0</v>
      </c>
      <c r="BB183">
        <v>0</v>
      </c>
      <c r="BC183">
        <v>0</v>
      </c>
      <c r="BD183">
        <v>1.128880853402467</v>
      </c>
      <c r="BE183">
        <v>0</v>
      </c>
      <c r="BF183">
        <v>0</v>
      </c>
      <c r="BG183">
        <v>0</v>
      </c>
      <c r="BH183">
        <v>0</v>
      </c>
      <c r="BI183">
        <v>0</v>
      </c>
      <c r="BJ183">
        <v>0</v>
      </c>
      <c r="BK183">
        <v>0</v>
      </c>
      <c r="BL183">
        <v>0</v>
      </c>
      <c r="BM183">
        <v>0</v>
      </c>
      <c r="BN183">
        <v>0</v>
      </c>
      <c r="BO183">
        <v>0</v>
      </c>
      <c r="BP183">
        <v>1.128880853402467</v>
      </c>
      <c r="BQ183">
        <v>0</v>
      </c>
      <c r="BR183">
        <v>0</v>
      </c>
      <c r="BS183">
        <v>0</v>
      </c>
      <c r="BT183">
        <v>0</v>
      </c>
      <c r="BU183">
        <v>0</v>
      </c>
      <c r="BV183">
        <v>0</v>
      </c>
      <c r="BW183">
        <v>0</v>
      </c>
      <c r="BX183">
        <v>0</v>
      </c>
      <c r="BY183">
        <v>0</v>
      </c>
      <c r="BZ183">
        <v>0</v>
      </c>
      <c r="CA183">
        <v>1.128880853402467</v>
      </c>
      <c r="CB183">
        <v>0</v>
      </c>
      <c r="CC183">
        <v>0</v>
      </c>
      <c r="CD183">
        <v>0</v>
      </c>
      <c r="CE183">
        <v>0</v>
      </c>
      <c r="CF183">
        <v>0</v>
      </c>
      <c r="CG183">
        <v>0</v>
      </c>
    </row>
    <row r="184">
      <c r="A184" t="s">
        <v>428</v>
      </c>
      <c r="B184">
        <v>2015</v>
      </c>
      <c r="C184" t="s">
        <v>433</v>
      </c>
      <c r="D184">
        <v>161</v>
      </c>
      <c r="E184" t="s">
        <v>63</v>
      </c>
      <c r="F184" t="s">
        <v>295</v>
      </c>
      <c r="G184" t="s">
        <v>192</v>
      </c>
      <c r="H184">
        <v>0.080440082756107298</v>
      </c>
      <c r="I184">
        <v>0.023189889084829399</v>
      </c>
      <c r="J184">
        <v>0</v>
      </c>
      <c r="K184">
        <v>0</v>
      </c>
      <c r="L184">
        <v>0</v>
      </c>
      <c r="M184">
        <v>0</v>
      </c>
      <c r="N184">
        <v>0</v>
      </c>
      <c r="O184">
        <v>0</v>
      </c>
      <c r="P184">
        <v>0</v>
      </c>
      <c r="Q184">
        <v>0</v>
      </c>
      <c r="R184">
        <v>0.17209208586920779</v>
      </c>
      <c r="S184">
        <v>0</v>
      </c>
      <c r="T184">
        <v>0.049553260306136902</v>
      </c>
      <c r="U184">
        <v>0</v>
      </c>
      <c r="V184">
        <v>0</v>
      </c>
      <c r="W184" t="s">
        <v>270</v>
      </c>
      <c r="X184" t="s">
        <v>315</v>
      </c>
      <c r="Y184" t="s">
        <v>316</v>
      </c>
      <c r="Z184" t="s">
        <v>317</v>
      </c>
      <c r="AA184" t="s">
        <v>318</v>
      </c>
      <c r="AB184" t="s">
        <v>274</v>
      </c>
      <c r="AC184" t="s">
        <v>275</v>
      </c>
      <c r="AD184" t="s">
        <v>319</v>
      </c>
      <c r="AE184" t="s">
        <v>320</v>
      </c>
      <c r="AF184" t="s">
        <v>278</v>
      </c>
      <c r="AG184" t="s">
        <v>279</v>
      </c>
      <c r="AH184" t="s">
        <v>280</v>
      </c>
      <c r="AI184" t="s">
        <v>281</v>
      </c>
      <c r="AJ184" t="s">
        <v>321</v>
      </c>
      <c r="AK184" t="s">
        <v>322</v>
      </c>
      <c r="AL184" t="s">
        <v>323</v>
      </c>
      <c r="AM184">
        <v>0.172626832508703</v>
      </c>
      <c r="AN184">
        <v>0</v>
      </c>
      <c r="AO184">
        <v>0</v>
      </c>
      <c r="AP184">
        <v>0</v>
      </c>
      <c r="AQ184">
        <v>0</v>
      </c>
      <c r="AR184">
        <v>0</v>
      </c>
      <c r="AS184">
        <v>0</v>
      </c>
      <c r="AT184">
        <v>0</v>
      </c>
      <c r="AU184">
        <v>0</v>
      </c>
      <c r="AV184">
        <v>0</v>
      </c>
      <c r="AW184">
        <v>0</v>
      </c>
      <c r="AX184">
        <v>0.40360386626197498</v>
      </c>
      <c r="AY184">
        <v>0</v>
      </c>
      <c r="AZ184">
        <v>0</v>
      </c>
      <c r="BA184">
        <v>0</v>
      </c>
      <c r="BB184">
        <v>0</v>
      </c>
      <c r="BC184">
        <v>9.1382859475982059</v>
      </c>
      <c r="BD184">
        <v>2.6353112128940368</v>
      </c>
      <c r="BE184">
        <v>0</v>
      </c>
      <c r="BF184">
        <v>0</v>
      </c>
      <c r="BG184">
        <v>0</v>
      </c>
      <c r="BH184">
        <v>0</v>
      </c>
      <c r="BI184">
        <v>0</v>
      </c>
      <c r="BJ184">
        <v>0</v>
      </c>
      <c r="BK184">
        <v>0</v>
      </c>
      <c r="BL184">
        <v>0</v>
      </c>
      <c r="BM184">
        <v>9.1382859475982059</v>
      </c>
      <c r="BN184">
        <v>0</v>
      </c>
      <c r="BO184">
        <v>2.6353112128940368</v>
      </c>
      <c r="BP184">
        <v>0</v>
      </c>
      <c r="BQ184">
        <v>0</v>
      </c>
      <c r="BR184">
        <v>4.8266226477706233</v>
      </c>
      <c r="BS184">
        <v>0</v>
      </c>
      <c r="BT184">
        <v>0</v>
      </c>
      <c r="BU184">
        <v>0</v>
      </c>
      <c r="BV184">
        <v>0</v>
      </c>
      <c r="BW184">
        <v>0</v>
      </c>
      <c r="BX184">
        <v>0</v>
      </c>
      <c r="BY184">
        <v>0</v>
      </c>
      <c r="BZ184">
        <v>0</v>
      </c>
      <c r="CA184">
        <v>0</v>
      </c>
      <c r="CB184">
        <v>0</v>
      </c>
      <c r="CC184">
        <v>6.9469745127216198</v>
      </c>
      <c r="CD184">
        <v>0</v>
      </c>
      <c r="CE184">
        <v>0</v>
      </c>
      <c r="CF184">
        <v>0</v>
      </c>
      <c r="CG184">
        <v>0</v>
      </c>
    </row>
    <row r="185">
      <c r="A185" t="s">
        <v>428</v>
      </c>
      <c r="B185">
        <v>2015</v>
      </c>
      <c r="C185" t="s">
        <v>433</v>
      </c>
      <c r="D185">
        <v>162</v>
      </c>
      <c r="E185" t="s">
        <v>63</v>
      </c>
      <c r="F185" t="s">
        <v>47</v>
      </c>
      <c r="G185" t="s">
        <v>192</v>
      </c>
      <c r="H185">
        <v>0.041058368732279402</v>
      </c>
      <c r="I185">
        <v>0.044371785076264797</v>
      </c>
      <c r="J185">
        <v>0.018379876337095001</v>
      </c>
      <c r="K185">
        <v>0</v>
      </c>
      <c r="L185">
        <v>0</v>
      </c>
      <c r="M185">
        <v>0.039057937454764297</v>
      </c>
      <c r="N185">
        <v>0</v>
      </c>
      <c r="O185">
        <v>0</v>
      </c>
      <c r="P185">
        <v>0</v>
      </c>
      <c r="Q185">
        <v>0</v>
      </c>
      <c r="R185">
        <v>0.0184818461287461</v>
      </c>
      <c r="S185">
        <v>0.098857963522790804</v>
      </c>
      <c r="T185">
        <v>0</v>
      </c>
      <c r="U185">
        <v>0.060019420578003503</v>
      </c>
      <c r="V185">
        <v>0</v>
      </c>
      <c r="W185" t="s">
        <v>270</v>
      </c>
      <c r="X185" t="s">
        <v>315</v>
      </c>
      <c r="Y185" t="s">
        <v>316</v>
      </c>
      <c r="Z185" t="s">
        <v>317</v>
      </c>
      <c r="AA185" t="s">
        <v>318</v>
      </c>
      <c r="AB185" t="s">
        <v>274</v>
      </c>
      <c r="AC185" t="s">
        <v>275</v>
      </c>
      <c r="AD185" t="s">
        <v>319</v>
      </c>
      <c r="AE185" t="s">
        <v>320</v>
      </c>
      <c r="AF185" t="s">
        <v>278</v>
      </c>
      <c r="AG185" t="s">
        <v>279</v>
      </c>
      <c r="AH185" t="s">
        <v>280</v>
      </c>
      <c r="AI185" t="s">
        <v>281</v>
      </c>
      <c r="AJ185" t="s">
        <v>321</v>
      </c>
      <c r="AK185" t="s">
        <v>322</v>
      </c>
      <c r="AL185" t="s">
        <v>323</v>
      </c>
      <c r="AM185">
        <v>0.015495868535853399</v>
      </c>
      <c r="AN185">
        <v>0</v>
      </c>
      <c r="AO185">
        <v>0.055273544539603002</v>
      </c>
      <c r="AP185">
        <v>0</v>
      </c>
      <c r="AQ185">
        <v>0</v>
      </c>
      <c r="AR185">
        <v>0</v>
      </c>
      <c r="AS185">
        <v>0</v>
      </c>
      <c r="AT185">
        <v>0</v>
      </c>
      <c r="AU185">
        <v>0</v>
      </c>
      <c r="AV185">
        <v>0</v>
      </c>
      <c r="AW185">
        <v>0</v>
      </c>
      <c r="AX185">
        <v>0.52288933798081338</v>
      </c>
      <c r="AY185">
        <v>0</v>
      </c>
      <c r="AZ185">
        <v>0</v>
      </c>
      <c r="BA185">
        <v>0</v>
      </c>
      <c r="BB185">
        <v>0</v>
      </c>
      <c r="BC185">
        <v>4.6643800100890278</v>
      </c>
      <c r="BD185">
        <v>5.0424330327695186</v>
      </c>
      <c r="BE185">
        <v>2.0874400921587708</v>
      </c>
      <c r="BF185">
        <v>0</v>
      </c>
      <c r="BG185">
        <v>0</v>
      </c>
      <c r="BH185">
        <v>2.360831930393652</v>
      </c>
      <c r="BI185">
        <v>0</v>
      </c>
      <c r="BJ185">
        <v>0</v>
      </c>
      <c r="BK185">
        <v>0</v>
      </c>
      <c r="BL185">
        <v>0</v>
      </c>
      <c r="BM185">
        <v>0.98140709905947365</v>
      </c>
      <c r="BN185">
        <v>5.2621003518619114</v>
      </c>
      <c r="BO185">
        <v>0</v>
      </c>
      <c r="BP185">
        <v>3.1899137537022821</v>
      </c>
      <c r="BQ185">
        <v>0</v>
      </c>
      <c r="BR185">
        <v>0.43326236677751401</v>
      </c>
      <c r="BS185">
        <v>0</v>
      </c>
      <c r="BT185">
        <v>2.360831930393652</v>
      </c>
      <c r="BU185">
        <v>0</v>
      </c>
      <c r="BV185">
        <v>0</v>
      </c>
      <c r="BW185">
        <v>0</v>
      </c>
      <c r="BX185">
        <v>0</v>
      </c>
      <c r="BY185">
        <v>0</v>
      </c>
      <c r="BZ185">
        <v>0</v>
      </c>
      <c r="CA185">
        <v>0</v>
      </c>
      <c r="CB185">
        <v>0</v>
      </c>
      <c r="CC185">
        <v>9.0001588378461523</v>
      </c>
      <c r="CD185">
        <v>0</v>
      </c>
      <c r="CE185">
        <v>0</v>
      </c>
      <c r="CF185">
        <v>0</v>
      </c>
      <c r="CG185">
        <v>0</v>
      </c>
    </row>
    <row r="186">
      <c r="A186" t="s">
        <v>428</v>
      </c>
      <c r="B186">
        <v>2015</v>
      </c>
      <c r="C186" t="s">
        <v>433</v>
      </c>
      <c r="D186">
        <v>163</v>
      </c>
      <c r="E186" t="s">
        <v>63</v>
      </c>
      <c r="F186" t="s">
        <v>199</v>
      </c>
      <c r="G186" t="s">
        <v>192</v>
      </c>
      <c r="H186">
        <v>0.019691953123589501</v>
      </c>
      <c r="I186">
        <v>0.085778185787497893</v>
      </c>
      <c r="J186">
        <v>0.033560344424442903</v>
      </c>
      <c r="K186">
        <v>0.043398659272423</v>
      </c>
      <c r="L186">
        <v>0.045612264281696402</v>
      </c>
      <c r="M186">
        <v>0.1393772163581308</v>
      </c>
      <c r="N186">
        <v>0.0090117320115552998</v>
      </c>
      <c r="O186">
        <v>0.072569709118772502</v>
      </c>
      <c r="P186">
        <v>0</v>
      </c>
      <c r="Q186">
        <v>0.085730088727191595</v>
      </c>
      <c r="R186">
        <v>0.042128615135218699</v>
      </c>
      <c r="S186">
        <v>0</v>
      </c>
      <c r="T186">
        <v>0</v>
      </c>
      <c r="U186">
        <v>0.034340781900432799</v>
      </c>
      <c r="V186">
        <v>0.062260629932864901</v>
      </c>
      <c r="W186" t="s">
        <v>270</v>
      </c>
      <c r="X186" t="s">
        <v>315</v>
      </c>
      <c r="Y186" t="s">
        <v>316</v>
      </c>
      <c r="Z186" t="s">
        <v>317</v>
      </c>
      <c r="AA186" t="s">
        <v>318</v>
      </c>
      <c r="AB186" t="s">
        <v>274</v>
      </c>
      <c r="AC186" t="s">
        <v>275</v>
      </c>
      <c r="AD186" t="s">
        <v>319</v>
      </c>
      <c r="AE186" t="s">
        <v>320</v>
      </c>
      <c r="AF186" t="s">
        <v>278</v>
      </c>
      <c r="AG186" t="s">
        <v>279</v>
      </c>
      <c r="AH186" t="s">
        <v>280</v>
      </c>
      <c r="AI186" t="s">
        <v>281</v>
      </c>
      <c r="AJ186" t="s">
        <v>321</v>
      </c>
      <c r="AK186" t="s">
        <v>322</v>
      </c>
      <c r="AL186" t="s">
        <v>323</v>
      </c>
      <c r="AM186">
        <v>0</v>
      </c>
      <c r="AN186">
        <v>0.16287042409018321</v>
      </c>
      <c r="AO186">
        <v>0.1340706962453081</v>
      </c>
      <c r="AP186">
        <v>0</v>
      </c>
      <c r="AQ186">
        <v>0</v>
      </c>
      <c r="AR186">
        <v>0</v>
      </c>
      <c r="AS186">
        <v>0</v>
      </c>
      <c r="AT186">
        <v>0</v>
      </c>
      <c r="AU186">
        <v>0</v>
      </c>
      <c r="AV186">
        <v>0.13830913572892389</v>
      </c>
      <c r="AW186">
        <v>0</v>
      </c>
      <c r="AX186">
        <v>0.22144070578180799</v>
      </c>
      <c r="AY186">
        <v>0</v>
      </c>
      <c r="AZ186">
        <v>0.079513107084350998</v>
      </c>
      <c r="BA186">
        <v>0</v>
      </c>
      <c r="BB186">
        <v>0</v>
      </c>
      <c r="BC186">
        <v>2.2370774910272999</v>
      </c>
      <c r="BD186">
        <v>9.7478782240223119</v>
      </c>
      <c r="BE186">
        <v>3.8115168553583301</v>
      </c>
      <c r="BF186">
        <v>4.9308645071124921</v>
      </c>
      <c r="BG186">
        <v>5.1815918204710174</v>
      </c>
      <c r="BH186">
        <v>8.4245662774372239</v>
      </c>
      <c r="BI186">
        <v>0.54480736855238121</v>
      </c>
      <c r="BJ186">
        <v>4.386057138560111</v>
      </c>
      <c r="BK186">
        <v>0</v>
      </c>
      <c r="BL186">
        <v>5.1815918204710174</v>
      </c>
      <c r="BM186">
        <v>2.2370774910272999</v>
      </c>
      <c r="BN186">
        <v>0</v>
      </c>
      <c r="BO186">
        <v>0</v>
      </c>
      <c r="BP186">
        <v>1.8251447855067739</v>
      </c>
      <c r="BQ186">
        <v>3.309684016436643</v>
      </c>
      <c r="BR186">
        <v>0</v>
      </c>
      <c r="BS186">
        <v>5.8304286838205934</v>
      </c>
      <c r="BT186">
        <v>5.7263991890233994</v>
      </c>
      <c r="BU186">
        <v>0</v>
      </c>
      <c r="BV186">
        <v>0</v>
      </c>
      <c r="BW186">
        <v>0</v>
      </c>
      <c r="BX186">
        <v>0</v>
      </c>
      <c r="BY186">
        <v>0</v>
      </c>
      <c r="BZ186">
        <v>0</v>
      </c>
      <c r="CA186">
        <v>2.617850731273593</v>
      </c>
      <c r="CB186">
        <v>0</v>
      </c>
      <c r="CC186">
        <v>3.8115168553583301</v>
      </c>
      <c r="CD186">
        <v>0</v>
      </c>
      <c r="CE186">
        <v>7.9227334385155368</v>
      </c>
      <c r="CF186">
        <v>0</v>
      </c>
      <c r="CG186">
        <v>0</v>
      </c>
    </row>
    <row r="187">
      <c r="A187" t="s">
        <v>428</v>
      </c>
      <c r="B187">
        <v>2015</v>
      </c>
      <c r="C187" t="s">
        <v>433</v>
      </c>
      <c r="D187">
        <v>222</v>
      </c>
      <c r="E187" t="s">
        <v>37</v>
      </c>
      <c r="F187" t="s">
        <v>15</v>
      </c>
      <c r="G187" t="s">
        <v>456</v>
      </c>
      <c r="H187">
        <v>97.519014701768725</v>
      </c>
      <c r="I187">
        <v>98.706183992081307</v>
      </c>
      <c r="J187">
        <v>99.21970515276881</v>
      </c>
      <c r="K187">
        <v>99.676574081324716</v>
      </c>
      <c r="L187">
        <v>99.77304815188333</v>
      </c>
      <c r="M187">
        <v>97.071250077720322</v>
      </c>
      <c r="N187">
        <v>99.80443292284879</v>
      </c>
      <c r="O187">
        <v>99.615800731097153</v>
      </c>
      <c r="P187">
        <v>99.800540716021274</v>
      </c>
      <c r="Q187">
        <v>99.801005226343278</v>
      </c>
      <c r="R187">
        <v>98.090692492558745</v>
      </c>
      <c r="S187">
        <v>98.541313464081085</v>
      </c>
      <c r="T187">
        <v>98.698707161561913</v>
      </c>
      <c r="U187">
        <v>99.42528036236223</v>
      </c>
      <c r="V187">
        <v>98.773062367214806</v>
      </c>
      <c r="W187" t="s">
        <v>270</v>
      </c>
      <c r="X187" t="s">
        <v>315</v>
      </c>
      <c r="Y187" t="s">
        <v>316</v>
      </c>
      <c r="Z187" t="s">
        <v>317</v>
      </c>
      <c r="AA187" t="s">
        <v>318</v>
      </c>
      <c r="AB187" t="s">
        <v>274</v>
      </c>
      <c r="AC187" t="s">
        <v>275</v>
      </c>
      <c r="AD187" t="s">
        <v>319</v>
      </c>
      <c r="AE187" t="s">
        <v>320</v>
      </c>
      <c r="AF187" t="s">
        <v>278</v>
      </c>
      <c r="AG187" t="s">
        <v>279</v>
      </c>
      <c r="AH187" t="s">
        <v>280</v>
      </c>
      <c r="AI187" t="s">
        <v>281</v>
      </c>
      <c r="AJ187" t="s">
        <v>321</v>
      </c>
      <c r="AK187" t="s">
        <v>322</v>
      </c>
      <c r="AL187" t="s">
        <v>323</v>
      </c>
      <c r="AM187">
        <v>99.592275213966573</v>
      </c>
      <c r="AN187">
        <v>97.121227361399264</v>
      </c>
      <c r="AO187">
        <v>98.870339989594228</v>
      </c>
      <c r="AP187">
        <v>97.80121754288578</v>
      </c>
      <c r="AQ187">
        <v>99.377370561255049</v>
      </c>
      <c r="AR187">
        <v>100</v>
      </c>
      <c r="AS187">
        <v>100</v>
      </c>
      <c r="AT187">
        <v>99.944592536270179</v>
      </c>
      <c r="AU187">
        <v>99.637155194295971</v>
      </c>
      <c r="AV187">
        <v>99.554028773967872</v>
      </c>
      <c r="AW187">
        <v>96.49962401021665</v>
      </c>
      <c r="AX187">
        <v>96.97060916068952</v>
      </c>
      <c r="AY187">
        <v>99.664439126979843</v>
      </c>
      <c r="AZ187">
        <v>98.726028527997215</v>
      </c>
      <c r="BA187">
        <v>99.307944101025129</v>
      </c>
      <c r="BB187">
        <v>99.971686320863924</v>
      </c>
      <c r="BC187">
        <v>10888.106945810139</v>
      </c>
      <c r="BD187">
        <v>11109.615271033679</v>
      </c>
      <c r="BE187">
        <v>11156.73704851496</v>
      </c>
      <c r="BF187">
        <v>11020.205510371819</v>
      </c>
      <c r="BG187">
        <v>11014.13717893305</v>
      </c>
      <c r="BH187">
        <v>5717.9669981988391</v>
      </c>
      <c r="BI187">
        <v>5872.5488271408431</v>
      </c>
      <c r="BJ187">
        <v>5864.6007201035909</v>
      </c>
      <c r="BK187">
        <v>5852.8107325664187</v>
      </c>
      <c r="BL187">
        <v>5840.1253570853132</v>
      </c>
      <c r="BM187">
        <v>5132.988232629511</v>
      </c>
      <c r="BN187">
        <v>5197.8463407528034</v>
      </c>
      <c r="BO187">
        <v>5221.9238100533148</v>
      </c>
      <c r="BP187">
        <v>5238.363571438691</v>
      </c>
      <c r="BQ187">
        <v>5249.6273646943328</v>
      </c>
      <c r="BR187">
        <v>2769.8821318988121</v>
      </c>
      <c r="BS187">
        <v>3473.1447672350778</v>
      </c>
      <c r="BT187">
        <v>3985.986822345174</v>
      </c>
      <c r="BU187">
        <v>4409.6333458399349</v>
      </c>
      <c r="BV187">
        <v>3841.6912737634611</v>
      </c>
      <c r="BW187">
        <v>1839.521749182516</v>
      </c>
      <c r="BX187">
        <v>4089.7684038257112</v>
      </c>
      <c r="BY187">
        <v>4529.4424465716475</v>
      </c>
      <c r="BZ187">
        <v>2815.7299055537569</v>
      </c>
      <c r="CA187">
        <v>1880.2898960740731</v>
      </c>
      <c r="CB187">
        <v>1744.562887904046</v>
      </c>
      <c r="CC187">
        <v>1653.9210543294389</v>
      </c>
      <c r="CD187">
        <v>2258.7810769190692</v>
      </c>
      <c r="CE187">
        <v>9729.9099505305876</v>
      </c>
      <c r="CF187">
        <v>2557.0418814834011</v>
      </c>
      <c r="CG187">
        <v>3609.4943612069851</v>
      </c>
    </row>
    <row r="188">
      <c r="A188" t="s">
        <v>428</v>
      </c>
      <c r="B188">
        <v>2015</v>
      </c>
      <c r="C188" t="s">
        <v>433</v>
      </c>
      <c r="D188">
        <v>223</v>
      </c>
      <c r="E188" t="s">
        <v>37</v>
      </c>
      <c r="F188" t="s">
        <v>16</v>
      </c>
      <c r="G188" t="s">
        <v>457</v>
      </c>
      <c r="H188">
        <v>1.9276623880631889</v>
      </c>
      <c r="I188">
        <v>1.0609755804729899</v>
      </c>
      <c r="J188">
        <v>0.54637464472261721</v>
      </c>
      <c r="K188">
        <v>0.14785717775567381</v>
      </c>
      <c r="L188">
        <v>0.17692900080735291</v>
      </c>
      <c r="M188">
        <v>2.8270544787356782</v>
      </c>
      <c r="N188">
        <v>0.11923210598880481</v>
      </c>
      <c r="O188">
        <v>0.070702036139449406</v>
      </c>
      <c r="P188">
        <v>0.15480708808577831</v>
      </c>
      <c r="Q188">
        <v>0.15160659189387851</v>
      </c>
      <c r="R188">
        <v>1.329778292166045</v>
      </c>
      <c r="S188">
        <v>0.88866908381000309</v>
      </c>
      <c r="T188">
        <v>0.87333006105846156</v>
      </c>
      <c r="U188">
        <v>0.53244561014129199</v>
      </c>
      <c r="V188">
        <v>0.85761686947894189</v>
      </c>
      <c r="W188" t="s">
        <v>270</v>
      </c>
      <c r="X188" t="s">
        <v>315</v>
      </c>
      <c r="Y188" t="s">
        <v>316</v>
      </c>
      <c r="Z188" t="s">
        <v>317</v>
      </c>
      <c r="AA188" t="s">
        <v>318</v>
      </c>
      <c r="AB188" t="s">
        <v>274</v>
      </c>
      <c r="AC188" t="s">
        <v>275</v>
      </c>
      <c r="AD188" t="s">
        <v>319</v>
      </c>
      <c r="AE188" t="s">
        <v>320</v>
      </c>
      <c r="AF188" t="s">
        <v>278</v>
      </c>
      <c r="AG188" t="s">
        <v>279</v>
      </c>
      <c r="AH188" t="s">
        <v>280</v>
      </c>
      <c r="AI188" t="s">
        <v>281</v>
      </c>
      <c r="AJ188" t="s">
        <v>321</v>
      </c>
      <c r="AK188" t="s">
        <v>322</v>
      </c>
      <c r="AL188" t="s">
        <v>323</v>
      </c>
      <c r="AM188">
        <v>0.36376750897174648</v>
      </c>
      <c r="AN188">
        <v>2.878772638600775</v>
      </c>
      <c r="AO188">
        <v>0.68180960391899592</v>
      </c>
      <c r="AP188">
        <v>0.111178876172255</v>
      </c>
      <c r="AQ188">
        <v>0.2672755852186352</v>
      </c>
      <c r="AR188">
        <v>0</v>
      </c>
      <c r="AS188">
        <v>0</v>
      </c>
      <c r="AT188">
        <v>0.055407463729828299</v>
      </c>
      <c r="AU188">
        <v>0.3628448057040673</v>
      </c>
      <c r="AV188">
        <v>0.44597122603213579</v>
      </c>
      <c r="AW188">
        <v>3.5003759897833171</v>
      </c>
      <c r="AX188">
        <v>2.9339706913733039</v>
      </c>
      <c r="AY188">
        <v>0.1537636939228354</v>
      </c>
      <c r="AZ188">
        <v>1.2739714720027859</v>
      </c>
      <c r="BA188">
        <v>0.44606110778945179</v>
      </c>
      <c r="BB188">
        <v>0.028313679136081099</v>
      </c>
      <c r="BC188">
        <v>215.22565933253929</v>
      </c>
      <c r="BD188">
        <v>119.4153196314647</v>
      </c>
      <c r="BE188">
        <v>61.436971937785643</v>
      </c>
      <c r="BF188">
        <v>16.347035399929421</v>
      </c>
      <c r="BG188">
        <v>19.53153002659824</v>
      </c>
      <c r="BH188">
        <v>166.5272075777151</v>
      </c>
      <c r="BI188">
        <v>7.0156840099813653</v>
      </c>
      <c r="BJ188">
        <v>4.1623839693411888</v>
      </c>
      <c r="BK188">
        <v>9.078674124661795</v>
      </c>
      <c r="BL188">
        <v>8.8716691742000187</v>
      </c>
      <c r="BM188">
        <v>69.585973472582907</v>
      </c>
      <c r="BN188">
        <v>46.875418878049423</v>
      </c>
      <c r="BO188">
        <v>46.205904525288062</v>
      </c>
      <c r="BP188">
        <v>28.05266103119213</v>
      </c>
      <c r="BQ188">
        <v>45.580939565305208</v>
      </c>
      <c r="BR188">
        <v>10.117181489241441</v>
      </c>
      <c r="BS188">
        <v>102.94756766829801</v>
      </c>
      <c r="BT188">
        <v>27.48735461874135</v>
      </c>
      <c r="BU188">
        <v>5.0128013949029508</v>
      </c>
      <c r="BV188">
        <v>10.332234367094181</v>
      </c>
      <c r="BW188">
        <v>0</v>
      </c>
      <c r="BX188">
        <v>0</v>
      </c>
      <c r="BY188">
        <v>2.511040484593376</v>
      </c>
      <c r="BZ188">
        <v>10.253935577581339</v>
      </c>
      <c r="CA188">
        <v>8.4231165787563107</v>
      </c>
      <c r="CB188">
        <v>63.281345477987003</v>
      </c>
      <c r="CC188">
        <v>50.041511972010618</v>
      </c>
      <c r="CD188">
        <v>3.4848791122736049</v>
      </c>
      <c r="CE188">
        <v>125.55582237987819</v>
      </c>
      <c r="CF188">
        <v>11.48545511281746</v>
      </c>
      <c r="CG188">
        <v>1.022270094141444</v>
      </c>
    </row>
    <row r="189">
      <c r="A189" t="s">
        <v>428</v>
      </c>
      <c r="B189">
        <v>2015</v>
      </c>
      <c r="C189" t="s">
        <v>433</v>
      </c>
      <c r="D189">
        <v>224</v>
      </c>
      <c r="E189" t="s">
        <v>37</v>
      </c>
      <c r="F189" t="s">
        <v>20</v>
      </c>
      <c r="G189" t="s">
        <v>458</v>
      </c>
      <c r="H189">
        <v>0.55332291016811941</v>
      </c>
      <c r="I189">
        <v>0.23284042744566061</v>
      </c>
      <c r="J189">
        <v>0.2339202025085875</v>
      </c>
      <c r="K189">
        <v>0.17556874091961949</v>
      </c>
      <c r="L189">
        <v>0.050022847309320502</v>
      </c>
      <c r="M189">
        <v>0.10169544354396839</v>
      </c>
      <c r="N189">
        <v>0.076334971162390297</v>
      </c>
      <c r="O189">
        <v>0.31349723276338309</v>
      </c>
      <c r="P189">
        <v>0.044652195892944703</v>
      </c>
      <c r="Q189">
        <v>0.047388181762866001</v>
      </c>
      <c r="R189">
        <v>0.57952921527517909</v>
      </c>
      <c r="S189">
        <v>0.57001745210890742</v>
      </c>
      <c r="T189">
        <v>0.42796277737961308</v>
      </c>
      <c r="U189">
        <v>0.042274027496451302</v>
      </c>
      <c r="V189">
        <v>0.36932076330622049</v>
      </c>
      <c r="W189" t="s">
        <v>270</v>
      </c>
      <c r="X189" t="s">
        <v>315</v>
      </c>
      <c r="Y189" t="s">
        <v>316</v>
      </c>
      <c r="Z189" t="s">
        <v>317</v>
      </c>
      <c r="AA189" t="s">
        <v>318</v>
      </c>
      <c r="AB189" t="s">
        <v>274</v>
      </c>
      <c r="AC189" t="s">
        <v>275</v>
      </c>
      <c r="AD189" t="s">
        <v>319</v>
      </c>
      <c r="AE189" t="s">
        <v>320</v>
      </c>
      <c r="AF189" t="s">
        <v>278</v>
      </c>
      <c r="AG189" t="s">
        <v>279</v>
      </c>
      <c r="AH189" t="s">
        <v>280</v>
      </c>
      <c r="AI189" t="s">
        <v>281</v>
      </c>
      <c r="AJ189" t="s">
        <v>321</v>
      </c>
      <c r="AK189" t="s">
        <v>322</v>
      </c>
      <c r="AL189" t="s">
        <v>323</v>
      </c>
      <c r="AM189">
        <v>0.043957277061689802</v>
      </c>
      <c r="AN189">
        <v>0</v>
      </c>
      <c r="AO189">
        <v>0.44785040648679447</v>
      </c>
      <c r="AP189">
        <v>2.0876035809419902</v>
      </c>
      <c r="AQ189">
        <v>0.35535385352633408</v>
      </c>
      <c r="AR189">
        <v>0</v>
      </c>
      <c r="AS189">
        <v>0</v>
      </c>
      <c r="AT189">
        <v>0</v>
      </c>
      <c r="AU189">
        <v>0</v>
      </c>
      <c r="AV189">
        <v>0</v>
      </c>
      <c r="AW189">
        <v>0</v>
      </c>
      <c r="AX189">
        <v>0.095420147937270106</v>
      </c>
      <c r="AY189">
        <v>0.18179717909729601</v>
      </c>
      <c r="AZ189">
        <v>0</v>
      </c>
      <c r="BA189">
        <v>0.2459947911854076</v>
      </c>
      <c r="BB189">
        <v>0</v>
      </c>
      <c r="BC189">
        <v>61.77912112731908</v>
      </c>
      <c r="BD189">
        <v>26.206742717070739</v>
      </c>
      <c r="BE189">
        <v>26.303103659755759</v>
      </c>
      <c r="BF189">
        <v>19.41081567021811</v>
      </c>
      <c r="BG189">
        <v>5.5221175713401109</v>
      </c>
      <c r="BH189">
        <v>5.9903544003608893</v>
      </c>
      <c r="BI189">
        <v>4.4915925299235671</v>
      </c>
      <c r="BJ189">
        <v>18.456269823876269</v>
      </c>
      <c r="BK189">
        <v>2.618631617423</v>
      </c>
      <c r="BL189">
        <v>2.7730474388691859</v>
      </c>
      <c r="BM189">
        <v>30.326186581853051</v>
      </c>
      <c r="BN189">
        <v>30.06721773289031</v>
      </c>
      <c r="BO189">
        <v>22.642535867840461</v>
      </c>
      <c r="BP189">
        <v>2.2272678019949281</v>
      </c>
      <c r="BQ189">
        <v>19.628796950672129</v>
      </c>
      <c r="BR189">
        <v>1.222549399926002</v>
      </c>
      <c r="BS189">
        <v>0</v>
      </c>
      <c r="BT189">
        <v>18.055220795500158</v>
      </c>
      <c r="BU189">
        <v>94.125273638643847</v>
      </c>
      <c r="BV189">
        <v>13.73712939354607</v>
      </c>
      <c r="BW189">
        <v>0</v>
      </c>
      <c r="BX189">
        <v>0</v>
      </c>
      <c r="BY189">
        <v>0</v>
      </c>
      <c r="BZ189">
        <v>0</v>
      </c>
      <c r="CA189">
        <v>0</v>
      </c>
      <c r="CB189">
        <v>0</v>
      </c>
      <c r="CC189">
        <v>1.627476542084648</v>
      </c>
      <c r="CD189">
        <v>4.1202261466504959</v>
      </c>
      <c r="CE189">
        <v>0</v>
      </c>
      <c r="CF189">
        <v>6.3340248293525772</v>
      </c>
      <c r="CG189">
        <v>0</v>
      </c>
    </row>
    <row r="190">
      <c r="A190" t="s">
        <v>428</v>
      </c>
      <c r="B190">
        <v>2015</v>
      </c>
      <c r="C190" t="s">
        <v>433</v>
      </c>
      <c r="D190">
        <v>225</v>
      </c>
      <c r="E190" t="s">
        <v>325</v>
      </c>
      <c r="F190" t="s">
        <v>326</v>
      </c>
      <c r="G190" t="s">
        <v>192</v>
      </c>
      <c r="H190">
        <v>97.737474921213931</v>
      </c>
      <c r="I190">
        <v>98.811849110494933</v>
      </c>
      <c r="J190">
        <v>98.77584127968835</v>
      </c>
      <c r="K190">
        <v>97.137445732944386</v>
      </c>
      <c r="L190">
        <v>97.126641886663052</v>
      </c>
      <c r="M190">
        <v>97.353904648273783</v>
      </c>
      <c r="N190">
        <v>97.254667938743495</v>
      </c>
      <c r="O190">
        <v>97.101888528833229</v>
      </c>
      <c r="P190">
        <v>96.991298668617006</v>
      </c>
      <c r="Q190">
        <v>96.772391844004119</v>
      </c>
      <c r="R190">
        <v>97.974811923319422</v>
      </c>
      <c r="S190">
        <v>98.531475595541835</v>
      </c>
      <c r="T190">
        <v>99.059648741192092</v>
      </c>
      <c r="U190">
        <v>99.089591506534347</v>
      </c>
      <c r="V190">
        <v>99.611625463839331</v>
      </c>
      <c r="W190" t="s">
        <v>270</v>
      </c>
      <c r="X190" t="s">
        <v>315</v>
      </c>
      <c r="Y190" t="s">
        <v>316</v>
      </c>
      <c r="Z190" t="s">
        <v>317</v>
      </c>
      <c r="AA190" t="s">
        <v>318</v>
      </c>
      <c r="AB190" t="s">
        <v>274</v>
      </c>
      <c r="AC190" t="s">
        <v>275</v>
      </c>
      <c r="AD190" t="s">
        <v>319</v>
      </c>
      <c r="AE190" t="s">
        <v>320</v>
      </c>
      <c r="AF190" t="s">
        <v>278</v>
      </c>
      <c r="AG190" t="s">
        <v>279</v>
      </c>
      <c r="AH190" t="s">
        <v>280</v>
      </c>
      <c r="AI190" t="s">
        <v>281</v>
      </c>
      <c r="AJ190" t="s">
        <v>321</v>
      </c>
      <c r="AK190" t="s">
        <v>322</v>
      </c>
      <c r="AL190" t="s">
        <v>323</v>
      </c>
      <c r="AM190">
        <v>99.428215310805726</v>
      </c>
      <c r="AN190">
        <v>99.896543934690953</v>
      </c>
      <c r="AO190">
        <v>93.966428030296768</v>
      </c>
      <c r="AP190">
        <v>94.35398804615059</v>
      </c>
      <c r="AQ190">
        <v>95.173534137598907</v>
      </c>
      <c r="AR190">
        <v>99.49588838805137</v>
      </c>
      <c r="AS190">
        <v>99.333076008542861</v>
      </c>
      <c r="AT190">
        <v>97.891249309083946</v>
      </c>
      <c r="AU190">
        <v>97.352816716179476</v>
      </c>
      <c r="AV190">
        <v>99.786539125130901</v>
      </c>
      <c r="AW190">
        <v>98.176584084138213</v>
      </c>
      <c r="AX190">
        <v>98.996459317008586</v>
      </c>
      <c r="AY190">
        <v>99.477730717942279</v>
      </c>
      <c r="AZ190">
        <v>98.91014401141004</v>
      </c>
      <c r="BA190">
        <v>99.128811458261112</v>
      </c>
      <c r="BB190">
        <v>98.995188627608925</v>
      </c>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row>
    <row r="191">
      <c r="A191" t="s">
        <v>428</v>
      </c>
      <c r="B191">
        <v>2015</v>
      </c>
      <c r="C191" t="s">
        <v>433</v>
      </c>
      <c r="D191">
        <v>226</v>
      </c>
      <c r="E191" t="s">
        <v>325</v>
      </c>
      <c r="F191" t="s">
        <v>327</v>
      </c>
      <c r="G191" t="s">
        <v>192</v>
      </c>
      <c r="H191">
        <v>0.50879389295574806</v>
      </c>
      <c r="I191">
        <v>0.19325065159399299</v>
      </c>
      <c r="J191">
        <v>0.1804833222088186</v>
      </c>
      <c r="K191">
        <v>0.035734786531550801</v>
      </c>
      <c r="L191">
        <v>0.024410447026659999</v>
      </c>
      <c r="M191">
        <v>0.039961378815770797</v>
      </c>
      <c r="N191">
        <v>0.032322152918659197</v>
      </c>
      <c r="O191">
        <v>0.051383276738800797</v>
      </c>
      <c r="P191">
        <v>0.015793993173898901</v>
      </c>
      <c r="Q191">
        <v>0.045880418839582798</v>
      </c>
      <c r="R191">
        <v>0.54391272726338469</v>
      </c>
      <c r="S191">
        <v>0.56486644402707875</v>
      </c>
      <c r="T191">
        <v>0.34592738837989911</v>
      </c>
      <c r="U191">
        <v>0</v>
      </c>
      <c r="V191">
        <v>0.34883978272002852</v>
      </c>
      <c r="W191" t="s">
        <v>270</v>
      </c>
      <c r="X191" t="s">
        <v>315</v>
      </c>
      <c r="Y191" t="s">
        <v>316</v>
      </c>
      <c r="Z191" t="s">
        <v>317</v>
      </c>
      <c r="AA191" t="s">
        <v>318</v>
      </c>
      <c r="AB191" t="s">
        <v>274</v>
      </c>
      <c r="AC191" t="s">
        <v>275</v>
      </c>
      <c r="AD191" t="s">
        <v>319</v>
      </c>
      <c r="AE191" t="s">
        <v>320</v>
      </c>
      <c r="AF191" t="s">
        <v>278</v>
      </c>
      <c r="AG191" t="s">
        <v>279</v>
      </c>
      <c r="AH191" t="s">
        <v>280</v>
      </c>
      <c r="AI191" t="s">
        <v>281</v>
      </c>
      <c r="AJ191" t="s">
        <v>321</v>
      </c>
      <c r="AK191" t="s">
        <v>322</v>
      </c>
      <c r="AL191" t="s">
        <v>323</v>
      </c>
      <c r="AM191">
        <v>0.043725156469839502</v>
      </c>
      <c r="AN191">
        <v>0</v>
      </c>
      <c r="AO191">
        <v>0</v>
      </c>
      <c r="AP191">
        <v>2.0117342698698568</v>
      </c>
      <c r="AQ191">
        <v>0.27678838685233859</v>
      </c>
      <c r="AR191">
        <v>0</v>
      </c>
      <c r="AS191">
        <v>0</v>
      </c>
      <c r="AT191">
        <v>0</v>
      </c>
      <c r="AU191">
        <v>0</v>
      </c>
      <c r="AV191">
        <v>0</v>
      </c>
      <c r="AW191">
        <v>0</v>
      </c>
      <c r="AX191">
        <v>0.0315175967817918</v>
      </c>
      <c r="AY191">
        <v>0</v>
      </c>
      <c r="AZ191">
        <v>0</v>
      </c>
      <c r="BA191">
        <v>0</v>
      </c>
      <c r="BB191">
        <v>0</v>
      </c>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row>
    <row r="192">
      <c r="A192" t="s">
        <v>428</v>
      </c>
      <c r="B192">
        <v>2015</v>
      </c>
      <c r="C192" t="s">
        <v>433</v>
      </c>
      <c r="D192">
        <v>227</v>
      </c>
      <c r="E192" t="s">
        <v>325</v>
      </c>
      <c r="F192" t="s">
        <v>328</v>
      </c>
      <c r="G192" t="s">
        <v>192</v>
      </c>
      <c r="H192">
        <v>1.718712196963595</v>
      </c>
      <c r="I192">
        <v>0.95754000229376013</v>
      </c>
      <c r="J192">
        <v>0.99256031690637581</v>
      </c>
      <c r="K192">
        <v>2.6917113298270068</v>
      </c>
      <c r="L192">
        <v>2.82474828554933</v>
      </c>
      <c r="M192">
        <v>2.54699008104217</v>
      </c>
      <c r="N192">
        <v>2.671036024673247</v>
      </c>
      <c r="O192">
        <v>2.5927424141244471</v>
      </c>
      <c r="P192">
        <v>2.965373239758013</v>
      </c>
      <c r="Q192">
        <v>3.181727737156363</v>
      </c>
      <c r="R192">
        <v>1.454085712926904</v>
      </c>
      <c r="S192">
        <v>0.90365796043107172</v>
      </c>
      <c r="T192">
        <v>0.51459073824378809</v>
      </c>
      <c r="U192">
        <v>0.86850161658140557</v>
      </c>
      <c r="V192">
        <v>0.019124403246507399</v>
      </c>
      <c r="W192" t="s">
        <v>270</v>
      </c>
      <c r="X192" t="s">
        <v>315</v>
      </c>
      <c r="Y192" t="s">
        <v>316</v>
      </c>
      <c r="Z192" t="s">
        <v>317</v>
      </c>
      <c r="AA192" t="s">
        <v>318</v>
      </c>
      <c r="AB192" t="s">
        <v>274</v>
      </c>
      <c r="AC192" t="s">
        <v>275</v>
      </c>
      <c r="AD192" t="s">
        <v>319</v>
      </c>
      <c r="AE192" t="s">
        <v>320</v>
      </c>
      <c r="AF192" t="s">
        <v>278</v>
      </c>
      <c r="AG192" t="s">
        <v>279</v>
      </c>
      <c r="AH192" t="s">
        <v>280</v>
      </c>
      <c r="AI192" t="s">
        <v>281</v>
      </c>
      <c r="AJ192" t="s">
        <v>321</v>
      </c>
      <c r="AK192" t="s">
        <v>322</v>
      </c>
      <c r="AL192" t="s">
        <v>323</v>
      </c>
      <c r="AM192">
        <v>0.5280595327244415</v>
      </c>
      <c r="AN192">
        <v>0.1034560653090511</v>
      </c>
      <c r="AO192">
        <v>5.6108497767489629</v>
      </c>
      <c r="AP192">
        <v>3.6342776839795632</v>
      </c>
      <c r="AQ192">
        <v>4.4870569386161137</v>
      </c>
      <c r="AR192">
        <v>0.50411161194862497</v>
      </c>
      <c r="AS192">
        <v>0.66692399145714165</v>
      </c>
      <c r="AT192">
        <v>2.1087506909161342</v>
      </c>
      <c r="AU192">
        <v>2.6471832838205862</v>
      </c>
      <c r="AV192">
        <v>0.21346087486909851</v>
      </c>
      <c r="AW192">
        <v>1.823415915861802</v>
      </c>
      <c r="AX192">
        <v>0.90898789264606761</v>
      </c>
      <c r="AY192">
        <v>0.34109219895621778</v>
      </c>
      <c r="AZ192">
        <v>1.0898559885899319</v>
      </c>
      <c r="BA192">
        <v>0.62673548720651673</v>
      </c>
      <c r="BB192">
        <v>1.004811372391089</v>
      </c>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row>
    <row r="193">
      <c r="A193" t="s">
        <v>428</v>
      </c>
      <c r="B193">
        <v>2015</v>
      </c>
      <c r="C193" t="s">
        <v>433</v>
      </c>
      <c r="D193">
        <v>228</v>
      </c>
      <c r="E193" t="s">
        <v>325</v>
      </c>
      <c r="F193" t="s">
        <v>329</v>
      </c>
      <c r="G193" t="s">
        <v>192</v>
      </c>
      <c r="H193">
        <v>0.0350189888667179</v>
      </c>
      <c r="I193">
        <v>0.0373602356173637</v>
      </c>
      <c r="J193">
        <v>0.051115081196441502</v>
      </c>
      <c r="K193">
        <v>0.1351081506971008</v>
      </c>
      <c r="L193">
        <v>0.0241993807609075</v>
      </c>
      <c r="M193">
        <v>0.059143891868260801</v>
      </c>
      <c r="N193">
        <v>0.0419738836645598</v>
      </c>
      <c r="O193">
        <v>0.25398578030362012</v>
      </c>
      <c r="P193">
        <v>0.0275340984510721</v>
      </c>
      <c r="Q193">
        <v>0</v>
      </c>
      <c r="R193">
        <v>0.027189636490240501</v>
      </c>
      <c r="S193">
        <v>0</v>
      </c>
      <c r="T193">
        <v>0.079833132184187597</v>
      </c>
      <c r="U193">
        <v>0.041906876884250599</v>
      </c>
      <c r="V193">
        <v>0.020410350194144299</v>
      </c>
      <c r="W193" t="s">
        <v>270</v>
      </c>
      <c r="X193" t="s">
        <v>315</v>
      </c>
      <c r="Y193" t="s">
        <v>316</v>
      </c>
      <c r="Z193" t="s">
        <v>317</v>
      </c>
      <c r="AA193" t="s">
        <v>318</v>
      </c>
      <c r="AB193" t="s">
        <v>274</v>
      </c>
      <c r="AC193" t="s">
        <v>275</v>
      </c>
      <c r="AD193" t="s">
        <v>319</v>
      </c>
      <c r="AE193" t="s">
        <v>320</v>
      </c>
      <c r="AF193" t="s">
        <v>278</v>
      </c>
      <c r="AG193" t="s">
        <v>279</v>
      </c>
      <c r="AH193" t="s">
        <v>280</v>
      </c>
      <c r="AI193" t="s">
        <v>281</v>
      </c>
      <c r="AJ193" t="s">
        <v>321</v>
      </c>
      <c r="AK193" t="s">
        <v>322</v>
      </c>
      <c r="AL193" t="s">
        <v>323</v>
      </c>
      <c r="AM193">
        <v>0</v>
      </c>
      <c r="AN193">
        <v>0</v>
      </c>
      <c r="AO193">
        <v>0.42272219295426078</v>
      </c>
      <c r="AP193">
        <v>0</v>
      </c>
      <c r="AQ193">
        <v>0.0626205369327026</v>
      </c>
      <c r="AR193">
        <v>0</v>
      </c>
      <c r="AS193">
        <v>0</v>
      </c>
      <c r="AT193">
        <v>0</v>
      </c>
      <c r="AU193">
        <v>0</v>
      </c>
      <c r="AV193">
        <v>0</v>
      </c>
      <c r="AW193">
        <v>0</v>
      </c>
      <c r="AX193">
        <v>0.0630351935635836</v>
      </c>
      <c r="AY193">
        <v>0.1811770831014726</v>
      </c>
      <c r="AZ193">
        <v>0</v>
      </c>
      <c r="BA193">
        <v>0.2444530545323691</v>
      </c>
      <c r="BB193">
        <v>0</v>
      </c>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MICS06</vt:lpstr>
      <vt:lpstr>MICS11</vt:lpstr>
      <vt:lpstr>MICS15</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2021-05-25T18:21:30Z</dcterms:modified>
</cp:coreProperties>
</file>